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240" yWindow="240" windowWidth="20730" windowHeight="11760" tabRatio="746" firstSheet="1" activeTab="5"/>
  </bookViews>
  <sheets>
    <sheet name="PACIENTE-USUARIO-CLIENTE" sheetId="1" r:id="rId1"/>
    <sheet name="APRENDIZAJE Y CRECIMIENTO" sheetId="2" r:id="rId2"/>
    <sheet name="TALENTO HUMANO" sheetId="3" r:id="rId3"/>
    <sheet name="FINANCIERA Y GERENCIAL" sheetId="4" r:id="rId4"/>
    <sheet name="GERENCIA DE LA INFORMACION" sheetId="5" r:id="rId5"/>
    <sheet name="MATRIZ DE SEMAFORIZACION" sheetId="6" r:id="rId6"/>
    <sheet name="Hoja1" sheetId="7" r:id="rId7"/>
  </sheets>
  <externalReferences>
    <externalReference r:id="rId8"/>
    <externalReference r:id="rId9"/>
    <externalReference r:id="rId10"/>
  </externalReferences>
  <definedNames>
    <definedName name="_xlnm._FilterDatabase" localSheetId="5" hidden="1">'MATRIZ DE SEMAFORIZACION'!$A$3:$H$46</definedName>
    <definedName name="_xlnm.Print_Titles" localSheetId="1">'APRENDIZAJE Y CRECIMIENTO'!$7:$8</definedName>
    <definedName name="_xlnm.Print_Titles" localSheetId="3">'FINANCIERA Y GERENCIAL'!$7:$8</definedName>
    <definedName name="_xlnm.Print_Titles" localSheetId="4">'GERENCIA DE LA INFORMACION'!$7:$8</definedName>
    <definedName name="_xlnm.Print_Titles" localSheetId="5">'MATRIZ DE SEMAFORIZACION'!$1:$3</definedName>
    <definedName name="_xlnm.Print_Titles" localSheetId="0">'PACIENTE-USUARIO-CLIENTE'!$8:$8</definedName>
    <definedName name="_xlnm.Print_Titles" localSheetId="2">'TALENTO HUMANO'!$7:$8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9" i="1"/>
  <c r="E45" i="1"/>
  <c r="H46" i="6" l="1"/>
  <c r="E55" i="4"/>
  <c r="F55" i="4"/>
  <c r="E54" i="4"/>
  <c r="E17" i="3"/>
  <c r="G17" i="3" s="1"/>
  <c r="I17" i="3" s="1"/>
  <c r="E16" i="2"/>
  <c r="F16" i="2" s="1"/>
  <c r="E15" i="2"/>
  <c r="F15" i="2" s="1"/>
  <c r="E140" i="1"/>
  <c r="G140" i="1" s="1"/>
  <c r="I77" i="1"/>
  <c r="B15" i="6"/>
  <c r="E46" i="1"/>
  <c r="F46" i="1" s="1"/>
  <c r="E47" i="1"/>
  <c r="F47" i="1" s="1"/>
  <c r="E48" i="1"/>
  <c r="E109" i="5"/>
  <c r="F109" i="5" s="1"/>
  <c r="E108" i="5"/>
  <c r="F108" i="5" s="1"/>
  <c r="E107" i="5"/>
  <c r="F107" i="5" s="1"/>
  <c r="E106" i="5"/>
  <c r="F106" i="5" s="1"/>
  <c r="E105" i="5"/>
  <c r="E101" i="5"/>
  <c r="F101" i="5" s="1"/>
  <c r="E100" i="5"/>
  <c r="F100" i="5" s="1"/>
  <c r="E99" i="5"/>
  <c r="E102" i="5"/>
  <c r="F102" i="5" s="1"/>
  <c r="E104" i="5"/>
  <c r="F104" i="5" s="1"/>
  <c r="E103" i="5"/>
  <c r="E98" i="5"/>
  <c r="F98" i="5" s="1"/>
  <c r="E97" i="5"/>
  <c r="G97" i="5" s="1"/>
  <c r="H97" i="5" s="1"/>
  <c r="E96" i="5"/>
  <c r="E95" i="5"/>
  <c r="E94" i="5"/>
  <c r="F94" i="5"/>
  <c r="E93" i="5"/>
  <c r="E92" i="5"/>
  <c r="E91" i="5"/>
  <c r="E90" i="5"/>
  <c r="F90" i="5" s="1"/>
  <c r="E89" i="5"/>
  <c r="E88" i="5"/>
  <c r="E87" i="5"/>
  <c r="F87" i="5" s="1"/>
  <c r="E86" i="5"/>
  <c r="F86" i="5" s="1"/>
  <c r="E85" i="5"/>
  <c r="F85" i="5" s="1"/>
  <c r="E84" i="5"/>
  <c r="E83" i="5"/>
  <c r="F83" i="5" s="1"/>
  <c r="E82" i="5"/>
  <c r="F82" i="5" s="1"/>
  <c r="E81" i="5"/>
  <c r="E80" i="5"/>
  <c r="F80" i="5" s="1"/>
  <c r="E79" i="5"/>
  <c r="F79" i="5"/>
  <c r="E78" i="5"/>
  <c r="E77" i="5"/>
  <c r="E76" i="5"/>
  <c r="F76" i="5"/>
  <c r="E75" i="5"/>
  <c r="E74" i="5"/>
  <c r="E73" i="5"/>
  <c r="F73" i="5" s="1"/>
  <c r="E72" i="5"/>
  <c r="F72" i="5" s="1"/>
  <c r="E71" i="5"/>
  <c r="F71" i="5" s="1"/>
  <c r="E70" i="5"/>
  <c r="E69" i="5"/>
  <c r="F69" i="5" s="1"/>
  <c r="E68" i="5"/>
  <c r="F68" i="5" s="1"/>
  <c r="E67" i="5"/>
  <c r="E66" i="5"/>
  <c r="E65" i="5"/>
  <c r="F65" i="5" s="1"/>
  <c r="E64" i="5"/>
  <c r="F64" i="5" s="1"/>
  <c r="E63" i="5"/>
  <c r="E62" i="5"/>
  <c r="E61" i="5"/>
  <c r="F61" i="5" s="1"/>
  <c r="E60" i="5"/>
  <c r="F60" i="5" s="1"/>
  <c r="E59" i="5"/>
  <c r="E58" i="5"/>
  <c r="E57" i="5"/>
  <c r="F57" i="5" s="1"/>
  <c r="E56" i="5"/>
  <c r="E55" i="5"/>
  <c r="F55" i="5" s="1"/>
  <c r="E54" i="5"/>
  <c r="E53" i="5"/>
  <c r="F53" i="5"/>
  <c r="E52" i="5"/>
  <c r="E51" i="5"/>
  <c r="F51" i="5" s="1"/>
  <c r="E50" i="5"/>
  <c r="F50" i="5" s="1"/>
  <c r="E49" i="5"/>
  <c r="F49" i="5" s="1"/>
  <c r="E48" i="5"/>
  <c r="E47" i="5"/>
  <c r="E46" i="5"/>
  <c r="G46" i="5" s="1"/>
  <c r="E45" i="5"/>
  <c r="F45" i="5" s="1"/>
  <c r="E44" i="5"/>
  <c r="F44" i="5" s="1"/>
  <c r="E43" i="5"/>
  <c r="E42" i="5"/>
  <c r="F42" i="5" s="1"/>
  <c r="E41" i="5"/>
  <c r="F41" i="5" s="1"/>
  <c r="E40" i="5"/>
  <c r="E39" i="5"/>
  <c r="E38" i="5"/>
  <c r="F38" i="5" s="1"/>
  <c r="E37" i="5"/>
  <c r="F37" i="5" s="1"/>
  <c r="E36" i="5"/>
  <c r="E35" i="5"/>
  <c r="E34" i="5"/>
  <c r="G34" i="5" s="1"/>
  <c r="E33" i="5"/>
  <c r="F33" i="5" s="1"/>
  <c r="E32" i="5"/>
  <c r="E31" i="5"/>
  <c r="F31" i="5" s="1"/>
  <c r="E30" i="5"/>
  <c r="F30" i="5" s="1"/>
  <c r="E29" i="5"/>
  <c r="E28" i="5"/>
  <c r="E27" i="5"/>
  <c r="F27" i="5" s="1"/>
  <c r="E26" i="5"/>
  <c r="F26" i="5" s="1"/>
  <c r="E25" i="5"/>
  <c r="F25" i="5" s="1"/>
  <c r="E24" i="5"/>
  <c r="E23" i="5"/>
  <c r="F23" i="5" s="1"/>
  <c r="E22" i="5"/>
  <c r="F22" i="5" s="1"/>
  <c r="E21" i="5"/>
  <c r="F21" i="5" s="1"/>
  <c r="E20" i="5"/>
  <c r="E19" i="5"/>
  <c r="E18" i="5"/>
  <c r="G18" i="5" s="1"/>
  <c r="E17" i="5"/>
  <c r="E16" i="5"/>
  <c r="E15" i="5"/>
  <c r="E14" i="5"/>
  <c r="F14" i="5" s="1"/>
  <c r="E13" i="5"/>
  <c r="F13" i="5" s="1"/>
  <c r="E12" i="5"/>
  <c r="E11" i="5"/>
  <c r="F11" i="5" s="1"/>
  <c r="E10" i="5"/>
  <c r="E9" i="5"/>
  <c r="E53" i="4"/>
  <c r="E52" i="4"/>
  <c r="E51" i="4"/>
  <c r="G51" i="4" s="1"/>
  <c r="E50" i="4"/>
  <c r="F50" i="4" s="1"/>
  <c r="E49" i="4"/>
  <c r="F49" i="4" s="1"/>
  <c r="E48" i="4"/>
  <c r="E47" i="4"/>
  <c r="F47" i="4" s="1"/>
  <c r="E46" i="4"/>
  <c r="F46" i="4" s="1"/>
  <c r="E45" i="4"/>
  <c r="E44" i="4"/>
  <c r="F44" i="4" s="1"/>
  <c r="E43" i="4"/>
  <c r="E42" i="4"/>
  <c r="F42" i="4" s="1"/>
  <c r="E41" i="4"/>
  <c r="F41" i="4" s="1"/>
  <c r="E40" i="4"/>
  <c r="E39" i="4"/>
  <c r="F39" i="4" s="1"/>
  <c r="E38" i="4"/>
  <c r="F38" i="4" s="1"/>
  <c r="E37" i="4"/>
  <c r="F37" i="4" s="1"/>
  <c r="E36" i="4"/>
  <c r="F36" i="4"/>
  <c r="E35" i="4"/>
  <c r="F35" i="4" s="1"/>
  <c r="E34" i="4"/>
  <c r="F34" i="4" s="1"/>
  <c r="E33" i="4"/>
  <c r="F33" i="4" s="1"/>
  <c r="E32" i="4"/>
  <c r="F32" i="4" s="1"/>
  <c r="E30" i="4"/>
  <c r="E29" i="4"/>
  <c r="E28" i="4"/>
  <c r="F28" i="4" s="1"/>
  <c r="E27" i="4"/>
  <c r="G27" i="4" s="1"/>
  <c r="E26" i="4"/>
  <c r="F26" i="4" s="1"/>
  <c r="E25" i="4"/>
  <c r="F25" i="4" s="1"/>
  <c r="E24" i="4"/>
  <c r="F24" i="4" s="1"/>
  <c r="E23" i="4"/>
  <c r="F23" i="4" s="1"/>
  <c r="E22" i="4"/>
  <c r="F22" i="4" s="1"/>
  <c r="E21" i="4"/>
  <c r="E20" i="4"/>
  <c r="F20" i="4" s="1"/>
  <c r="E19" i="4"/>
  <c r="F19" i="4" s="1"/>
  <c r="E17" i="4"/>
  <c r="F17" i="4" s="1"/>
  <c r="E16" i="4"/>
  <c r="E15" i="4"/>
  <c r="F15" i="4" s="1"/>
  <c r="E14" i="4"/>
  <c r="E13" i="4"/>
  <c r="F13" i="4" s="1"/>
  <c r="E12" i="4"/>
  <c r="E11" i="4"/>
  <c r="F11" i="4" s="1"/>
  <c r="E10" i="4"/>
  <c r="F10" i="4" s="1"/>
  <c r="E9" i="4"/>
  <c r="F9" i="4" s="1"/>
  <c r="E55" i="3"/>
  <c r="G55" i="3"/>
  <c r="E54" i="3"/>
  <c r="F54" i="3" s="1"/>
  <c r="E53" i="3"/>
  <c r="F53" i="3" s="1"/>
  <c r="E52" i="3"/>
  <c r="G52" i="3" s="1"/>
  <c r="I52" i="3" s="1"/>
  <c r="J52" i="3" s="1"/>
  <c r="E51" i="3"/>
  <c r="F51" i="3" s="1"/>
  <c r="E50" i="3"/>
  <c r="E49" i="3"/>
  <c r="F49" i="3" s="1"/>
  <c r="E48" i="3"/>
  <c r="E47" i="3"/>
  <c r="E46" i="3"/>
  <c r="F46" i="3" s="1"/>
  <c r="E45" i="3"/>
  <c r="F45" i="3" s="1"/>
  <c r="E44" i="3"/>
  <c r="F44" i="3" s="1"/>
  <c r="E43" i="3"/>
  <c r="F43" i="3" s="1"/>
  <c r="E42" i="3"/>
  <c r="F42" i="3" s="1"/>
  <c r="E41" i="3"/>
  <c r="E40" i="3"/>
  <c r="E39" i="3"/>
  <c r="F39" i="3" s="1"/>
  <c r="E38" i="3"/>
  <c r="F38" i="3" s="1"/>
  <c r="E37" i="3"/>
  <c r="F37" i="3" s="1"/>
  <c r="E36" i="3"/>
  <c r="E35" i="3"/>
  <c r="F35" i="3" s="1"/>
  <c r="E34" i="3"/>
  <c r="F34" i="3" s="1"/>
  <c r="E33" i="3"/>
  <c r="F33" i="3" s="1"/>
  <c r="E32" i="3"/>
  <c r="E31" i="3"/>
  <c r="E30" i="3"/>
  <c r="F30" i="3"/>
  <c r="E29" i="3"/>
  <c r="E28" i="3"/>
  <c r="E27" i="3"/>
  <c r="F27" i="3" s="1"/>
  <c r="E26" i="3"/>
  <c r="E25" i="3"/>
  <c r="E24" i="3"/>
  <c r="F24" i="3" s="1"/>
  <c r="E23" i="3"/>
  <c r="F23" i="3" s="1"/>
  <c r="E22" i="3"/>
  <c r="E21" i="3"/>
  <c r="F21" i="3" s="1"/>
  <c r="E20" i="3"/>
  <c r="G20" i="3" s="1"/>
  <c r="E19" i="3"/>
  <c r="F19" i="3" s="1"/>
  <c r="E18" i="3"/>
  <c r="E16" i="3"/>
  <c r="E15" i="3"/>
  <c r="F15" i="3" s="1"/>
  <c r="G15" i="3"/>
  <c r="I15" i="3" s="1"/>
  <c r="J15" i="3" s="1"/>
  <c r="E14" i="3"/>
  <c r="E13" i="3"/>
  <c r="E12" i="3"/>
  <c r="G12" i="3" s="1"/>
  <c r="E11" i="3"/>
  <c r="F11" i="3" s="1"/>
  <c r="E10" i="3"/>
  <c r="E9" i="3"/>
  <c r="E86" i="2"/>
  <c r="E85" i="2"/>
  <c r="F85" i="2" s="1"/>
  <c r="E84" i="2"/>
  <c r="E83" i="2"/>
  <c r="E82" i="2"/>
  <c r="F82" i="2" s="1"/>
  <c r="E81" i="2"/>
  <c r="F81" i="2" s="1"/>
  <c r="E80" i="2"/>
  <c r="E79" i="2"/>
  <c r="E78" i="2"/>
  <c r="F78" i="2" s="1"/>
  <c r="E77" i="2"/>
  <c r="G77" i="2" s="1"/>
  <c r="E76" i="2"/>
  <c r="G75" i="2" s="1"/>
  <c r="E75" i="2"/>
  <c r="E74" i="2"/>
  <c r="F74" i="2" s="1"/>
  <c r="E73" i="2"/>
  <c r="E72" i="2"/>
  <c r="E71" i="2"/>
  <c r="E70" i="2"/>
  <c r="F70" i="2" s="1"/>
  <c r="E69" i="2"/>
  <c r="F69" i="2" s="1"/>
  <c r="E68" i="2"/>
  <c r="E67" i="2"/>
  <c r="E66" i="2"/>
  <c r="F66" i="2" s="1"/>
  <c r="E65" i="2"/>
  <c r="F65" i="2" s="1"/>
  <c r="E64" i="2"/>
  <c r="E63" i="2"/>
  <c r="E62" i="2"/>
  <c r="E61" i="2"/>
  <c r="F61" i="2" s="1"/>
  <c r="E60" i="2"/>
  <c r="E59" i="2"/>
  <c r="E58" i="2"/>
  <c r="F58" i="2" s="1"/>
  <c r="E57" i="2"/>
  <c r="F57" i="2" s="1"/>
  <c r="E56" i="2"/>
  <c r="E55" i="2"/>
  <c r="E54" i="2"/>
  <c r="E53" i="2"/>
  <c r="E52" i="2"/>
  <c r="F52" i="2" s="1"/>
  <c r="E51" i="2"/>
  <c r="E50" i="2"/>
  <c r="E49" i="2"/>
  <c r="F49" i="2" s="1"/>
  <c r="E48" i="2"/>
  <c r="F48" i="2" s="1"/>
  <c r="E47" i="2"/>
  <c r="E46" i="2"/>
  <c r="E45" i="2"/>
  <c r="F45" i="2" s="1"/>
  <c r="E44" i="2"/>
  <c r="E43" i="2"/>
  <c r="E42" i="2"/>
  <c r="F42" i="2" s="1"/>
  <c r="E41" i="2"/>
  <c r="F41" i="2" s="1"/>
  <c r="F31" i="3"/>
  <c r="I55" i="3"/>
  <c r="H55" i="3"/>
  <c r="G87" i="5"/>
  <c r="I87" i="5" s="1"/>
  <c r="F35" i="6" s="1"/>
  <c r="E40" i="2"/>
  <c r="F40" i="2" s="1"/>
  <c r="E39" i="2"/>
  <c r="E38" i="2"/>
  <c r="F38" i="2" s="1"/>
  <c r="E37" i="2"/>
  <c r="E36" i="2"/>
  <c r="F36" i="2" s="1"/>
  <c r="E35" i="2"/>
  <c r="E34" i="2"/>
  <c r="F34" i="2" s="1"/>
  <c r="E33" i="2"/>
  <c r="E32" i="2"/>
  <c r="F32" i="2" s="1"/>
  <c r="E31" i="2"/>
  <c r="E30" i="2"/>
  <c r="E29" i="2"/>
  <c r="F29" i="2" s="1"/>
  <c r="E28" i="2"/>
  <c r="F28" i="2" s="1"/>
  <c r="E27" i="2"/>
  <c r="E26" i="2"/>
  <c r="F26" i="2" s="1"/>
  <c r="E25" i="2"/>
  <c r="E24" i="2"/>
  <c r="E23" i="2"/>
  <c r="G23" i="2" s="1"/>
  <c r="E22" i="2"/>
  <c r="F22" i="2" s="1"/>
  <c r="E21" i="2"/>
  <c r="E20" i="2"/>
  <c r="F20" i="2" s="1"/>
  <c r="E19" i="2"/>
  <c r="E18" i="2"/>
  <c r="F18" i="2" s="1"/>
  <c r="E17" i="2"/>
  <c r="E14" i="2"/>
  <c r="F14" i="2" s="1"/>
  <c r="E13" i="2"/>
  <c r="E12" i="2"/>
  <c r="F12" i="2" s="1"/>
  <c r="E11" i="2"/>
  <c r="F11" i="2" s="1"/>
  <c r="E10" i="2"/>
  <c r="E9" i="2"/>
  <c r="F9" i="2" s="1"/>
  <c r="E150" i="1"/>
  <c r="F150" i="1" s="1"/>
  <c r="E149" i="1"/>
  <c r="E148" i="1"/>
  <c r="F148" i="1" s="1"/>
  <c r="E147" i="1"/>
  <c r="E146" i="1"/>
  <c r="F146" i="1" s="1"/>
  <c r="E145" i="1"/>
  <c r="E144" i="1"/>
  <c r="F144" i="1" s="1"/>
  <c r="E143" i="1"/>
  <c r="E139" i="1"/>
  <c r="G139" i="1" s="1"/>
  <c r="E138" i="1"/>
  <c r="E137" i="1"/>
  <c r="F137" i="1" s="1"/>
  <c r="E136" i="1"/>
  <c r="F136" i="1" s="1"/>
  <c r="E135" i="1"/>
  <c r="F135" i="1" s="1"/>
  <c r="E134" i="1"/>
  <c r="E133" i="1"/>
  <c r="E132" i="1"/>
  <c r="F132" i="1" s="1"/>
  <c r="E131" i="1"/>
  <c r="F131" i="1" s="1"/>
  <c r="E130" i="1"/>
  <c r="E129" i="1"/>
  <c r="E128" i="1"/>
  <c r="F128" i="1" s="1"/>
  <c r="E127" i="1"/>
  <c r="F127" i="1" s="1"/>
  <c r="E126" i="1"/>
  <c r="E125" i="1"/>
  <c r="F125" i="1" s="1"/>
  <c r="E124" i="1"/>
  <c r="E122" i="1"/>
  <c r="F122" i="1" s="1"/>
  <c r="E121" i="1"/>
  <c r="E120" i="1"/>
  <c r="E119" i="1"/>
  <c r="F119" i="1" s="1"/>
  <c r="E118" i="1"/>
  <c r="F118" i="1" s="1"/>
  <c r="E117" i="1"/>
  <c r="E116" i="1"/>
  <c r="F116" i="1" s="1"/>
  <c r="E115" i="1"/>
  <c r="E114" i="1"/>
  <c r="F114" i="1" s="1"/>
  <c r="E113" i="1"/>
  <c r="E110" i="1"/>
  <c r="F110" i="1" s="1"/>
  <c r="E109" i="1"/>
  <c r="F109" i="1" s="1"/>
  <c r="E108" i="1"/>
  <c r="F108" i="1" s="1"/>
  <c r="E107" i="1"/>
  <c r="E106" i="1"/>
  <c r="E105" i="1"/>
  <c r="F105" i="1" s="1"/>
  <c r="E104" i="1"/>
  <c r="F104" i="1" s="1"/>
  <c r="E103" i="1"/>
  <c r="F103" i="1" s="1"/>
  <c r="E102" i="1"/>
  <c r="F102" i="1" s="1"/>
  <c r="E101" i="1"/>
  <c r="E100" i="1"/>
  <c r="F100" i="1" s="1"/>
  <c r="E99" i="1"/>
  <c r="F99" i="1" s="1"/>
  <c r="E98" i="1"/>
  <c r="E91" i="1"/>
  <c r="F91" i="1" s="1"/>
  <c r="E90" i="1"/>
  <c r="G90" i="1" s="1"/>
  <c r="E89" i="1"/>
  <c r="E88" i="1"/>
  <c r="E87" i="1"/>
  <c r="E86" i="1"/>
  <c r="E85" i="1"/>
  <c r="F85" i="1" s="1"/>
  <c r="E81" i="1"/>
  <c r="F81" i="1" s="1"/>
  <c r="E80" i="1"/>
  <c r="F80" i="1" s="1"/>
  <c r="E79" i="1"/>
  <c r="E78" i="1"/>
  <c r="F78" i="1" s="1"/>
  <c r="E77" i="1"/>
  <c r="F77" i="1" s="1"/>
  <c r="E76" i="1"/>
  <c r="E75" i="1"/>
  <c r="E74" i="1"/>
  <c r="E73" i="1"/>
  <c r="E72" i="1"/>
  <c r="F72" i="1" s="1"/>
  <c r="E71" i="1"/>
  <c r="F71" i="1" s="1"/>
  <c r="E70" i="1"/>
  <c r="E69" i="1"/>
  <c r="E68" i="1"/>
  <c r="F68" i="1" s="1"/>
  <c r="E67" i="1"/>
  <c r="F67" i="1" s="1"/>
  <c r="E66" i="1"/>
  <c r="E65" i="1"/>
  <c r="G64" i="1" s="1"/>
  <c r="H64" i="1" s="1"/>
  <c r="E64" i="1"/>
  <c r="F64" i="1"/>
  <c r="E63" i="1"/>
  <c r="F63" i="1" s="1"/>
  <c r="E62" i="1"/>
  <c r="E61" i="1"/>
  <c r="E59" i="1"/>
  <c r="G59" i="1" s="1"/>
  <c r="H59" i="1" s="1"/>
  <c r="E58" i="1"/>
  <c r="E57" i="1"/>
  <c r="E53" i="1"/>
  <c r="F53" i="1" s="1"/>
  <c r="E52" i="1"/>
  <c r="F52" i="1" s="1"/>
  <c r="E51" i="1"/>
  <c r="F51" i="1" s="1"/>
  <c r="E50" i="1"/>
  <c r="E49" i="1"/>
  <c r="F49" i="1" s="1"/>
  <c r="E44" i="1"/>
  <c r="F44" i="1" s="1"/>
  <c r="E43" i="1"/>
  <c r="E42" i="1"/>
  <c r="F42" i="1" s="1"/>
  <c r="E41" i="1"/>
  <c r="E40" i="1"/>
  <c r="F40" i="1" s="1"/>
  <c r="E39" i="1"/>
  <c r="E38" i="1"/>
  <c r="F38" i="1" s="1"/>
  <c r="E37" i="1"/>
  <c r="E36" i="1"/>
  <c r="F36" i="1" s="1"/>
  <c r="E35" i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E26" i="1"/>
  <c r="E25" i="1"/>
  <c r="F25" i="1" s="1"/>
  <c r="E24" i="1"/>
  <c r="F24" i="1" s="1"/>
  <c r="E23" i="1"/>
  <c r="F23" i="1" s="1"/>
  <c r="E22" i="1"/>
  <c r="E21" i="1"/>
  <c r="F21" i="1" s="1"/>
  <c r="E20" i="1"/>
  <c r="F20" i="1" s="1"/>
  <c r="E19" i="1"/>
  <c r="E18" i="1"/>
  <c r="E17" i="1"/>
  <c r="F17" i="1" s="1"/>
  <c r="E16" i="1"/>
  <c r="F16" i="1" s="1"/>
  <c r="E15" i="1"/>
  <c r="F15" i="1" s="1"/>
  <c r="E14" i="1"/>
  <c r="E13" i="1"/>
  <c r="F13" i="1" s="1"/>
  <c r="E12" i="1"/>
  <c r="F12" i="1" s="1"/>
  <c r="E11" i="1"/>
  <c r="F14" i="1"/>
  <c r="F9" i="3"/>
  <c r="G10" i="5"/>
  <c r="F27" i="1"/>
  <c r="F13" i="3"/>
  <c r="F17" i="5"/>
  <c r="F39" i="1"/>
  <c r="G43" i="1"/>
  <c r="H43" i="1"/>
  <c r="F45" i="1"/>
  <c r="G16" i="3"/>
  <c r="H16" i="3"/>
  <c r="F19" i="5"/>
  <c r="F50" i="1"/>
  <c r="E54" i="1"/>
  <c r="G54" i="1" s="1"/>
  <c r="H54" i="1" s="1"/>
  <c r="E56" i="1"/>
  <c r="G56" i="1" s="1"/>
  <c r="H56" i="1" s="1"/>
  <c r="F57" i="1"/>
  <c r="F61" i="1"/>
  <c r="G74" i="1"/>
  <c r="H74" i="1" s="1"/>
  <c r="F25" i="3"/>
  <c r="F89" i="1"/>
  <c r="F92" i="1"/>
  <c r="F93" i="1"/>
  <c r="F94" i="1"/>
  <c r="F95" i="1"/>
  <c r="F96" i="1"/>
  <c r="F97" i="1"/>
  <c r="F39" i="5"/>
  <c r="F46" i="2"/>
  <c r="F46" i="5"/>
  <c r="F107" i="1"/>
  <c r="F50" i="2"/>
  <c r="F51" i="2"/>
  <c r="F111" i="1"/>
  <c r="F112" i="1"/>
  <c r="F113" i="1"/>
  <c r="F117" i="1"/>
  <c r="F48" i="3"/>
  <c r="F120" i="1"/>
  <c r="F121" i="1"/>
  <c r="F123" i="1"/>
  <c r="F59" i="2"/>
  <c r="F126" i="1"/>
  <c r="F129" i="1"/>
  <c r="F130" i="1"/>
  <c r="F58" i="5"/>
  <c r="F134" i="1"/>
  <c r="F138" i="1"/>
  <c r="F67" i="2"/>
  <c r="F55" i="3"/>
  <c r="F66" i="5"/>
  <c r="F71" i="2"/>
  <c r="F16" i="4"/>
  <c r="E18" i="4"/>
  <c r="F139" i="1"/>
  <c r="E31" i="4"/>
  <c r="F31" i="4"/>
  <c r="F79" i="2"/>
  <c r="G149" i="1"/>
  <c r="I149" i="1" s="1"/>
  <c r="F54" i="2"/>
  <c r="F55" i="2"/>
  <c r="F40" i="3"/>
  <c r="F62" i="5"/>
  <c r="F62" i="2"/>
  <c r="F63" i="2"/>
  <c r="F70" i="5"/>
  <c r="F74" i="5"/>
  <c r="F83" i="2"/>
  <c r="F84" i="5"/>
  <c r="F88" i="5"/>
  <c r="F95" i="5"/>
  <c r="F40" i="4"/>
  <c r="F43" i="4"/>
  <c r="F48" i="4"/>
  <c r="F92" i="5"/>
  <c r="F15" i="5"/>
  <c r="F21" i="4"/>
  <c r="F28" i="3"/>
  <c r="F86" i="2"/>
  <c r="F24" i="2"/>
  <c r="F145" i="1"/>
  <c r="E142" i="1"/>
  <c r="F142" i="1"/>
  <c r="F84" i="1"/>
  <c r="F83" i="1"/>
  <c r="F82" i="1"/>
  <c r="G80" i="1"/>
  <c r="H80" i="1" s="1"/>
  <c r="F22" i="1"/>
  <c r="F10" i="5"/>
  <c r="F29" i="4"/>
  <c r="F43" i="2"/>
  <c r="F25" i="2"/>
  <c r="F23" i="2"/>
  <c r="E141" i="1"/>
  <c r="F141" i="1" s="1"/>
  <c r="H77" i="1"/>
  <c r="F60" i="1"/>
  <c r="E55" i="1"/>
  <c r="F55" i="1" s="1"/>
  <c r="F18" i="1"/>
  <c r="F10" i="1"/>
  <c r="F9" i="1"/>
  <c r="F91" i="5"/>
  <c r="F24" i="5"/>
  <c r="F18" i="4"/>
  <c r="F20" i="3"/>
  <c r="F52" i="3"/>
  <c r="F17" i="3"/>
  <c r="F16" i="3"/>
  <c r="G13" i="3"/>
  <c r="I13" i="3"/>
  <c r="J13" i="3" s="1"/>
  <c r="G50" i="2"/>
  <c r="I50" i="2" s="1"/>
  <c r="F75" i="2"/>
  <c r="F149" i="1"/>
  <c r="F74" i="1"/>
  <c r="G83" i="1"/>
  <c r="H83" i="1"/>
  <c r="F43" i="1"/>
  <c r="G111" i="1"/>
  <c r="H111" i="1"/>
  <c r="F140" i="1"/>
  <c r="H149" i="1"/>
  <c r="F48" i="1"/>
  <c r="G92" i="1"/>
  <c r="I92" i="1" s="1"/>
  <c r="G15" i="1"/>
  <c r="H15" i="1" s="1"/>
  <c r="J77" i="1"/>
  <c r="F54" i="5"/>
  <c r="F43" i="5"/>
  <c r="F19" i="1"/>
  <c r="F12" i="3"/>
  <c r="F26" i="1"/>
  <c r="F77" i="5"/>
  <c r="F52" i="4"/>
  <c r="F35" i="5"/>
  <c r="F70" i="1"/>
  <c r="G34" i="1"/>
  <c r="H34" i="1" s="1"/>
  <c r="F35" i="1"/>
  <c r="F47" i="5"/>
  <c r="G9" i="3"/>
  <c r="I9" i="3" s="1"/>
  <c r="D4" i="6" s="1"/>
  <c r="F133" i="1"/>
  <c r="G62" i="2"/>
  <c r="G66" i="2"/>
  <c r="I66" i="2" s="1"/>
  <c r="C32" i="6" s="1"/>
  <c r="I16" i="3"/>
  <c r="G29" i="3"/>
  <c r="H29" i="3" s="1"/>
  <c r="F29" i="3"/>
  <c r="F12" i="4"/>
  <c r="D37" i="6"/>
  <c r="H13" i="3"/>
  <c r="H92" i="1"/>
  <c r="J92" i="1"/>
  <c r="I29" i="3"/>
  <c r="I111" i="1"/>
  <c r="J111" i="1" s="1"/>
  <c r="G18" i="6"/>
  <c r="H18" i="6"/>
  <c r="G23" i="6"/>
  <c r="H23" i="6"/>
  <c r="G22" i="5" l="1"/>
  <c r="I22" i="5" s="1"/>
  <c r="F9" i="6" s="1"/>
  <c r="F18" i="5"/>
  <c r="F34" i="5"/>
  <c r="G35" i="3"/>
  <c r="G81" i="2"/>
  <c r="I81" i="2" s="1"/>
  <c r="J34" i="5"/>
  <c r="I34" i="5"/>
  <c r="F16" i="6" s="1"/>
  <c r="J46" i="5"/>
  <c r="H46" i="5"/>
  <c r="J87" i="5"/>
  <c r="H87" i="5"/>
  <c r="G26" i="4"/>
  <c r="F27" i="4"/>
  <c r="F51" i="4"/>
  <c r="J22" i="5"/>
  <c r="G23" i="3"/>
  <c r="H23" i="3" s="1"/>
  <c r="G42" i="5"/>
  <c r="H42" i="5" s="1"/>
  <c r="G24" i="1"/>
  <c r="H24" i="1" s="1"/>
  <c r="G72" i="5"/>
  <c r="H72" i="5" s="1"/>
  <c r="G42" i="4"/>
  <c r="I42" i="4" s="1"/>
  <c r="G24" i="5"/>
  <c r="J24" i="5" s="1"/>
  <c r="G91" i="5"/>
  <c r="H91" i="5" s="1"/>
  <c r="H12" i="3"/>
  <c r="I12" i="3"/>
  <c r="J12" i="3" s="1"/>
  <c r="J149" i="1"/>
  <c r="B45" i="6"/>
  <c r="H139" i="1"/>
  <c r="I139" i="1"/>
  <c r="J139" i="1" s="1"/>
  <c r="I77" i="2"/>
  <c r="C44" i="6" s="1"/>
  <c r="H77" i="2"/>
  <c r="I18" i="5"/>
  <c r="F11" i="6" s="1"/>
  <c r="J18" i="5"/>
  <c r="H9" i="3"/>
  <c r="G54" i="5"/>
  <c r="J54" i="5" s="1"/>
  <c r="G49" i="3"/>
  <c r="H49" i="3" s="1"/>
  <c r="F76" i="2"/>
  <c r="G16" i="1"/>
  <c r="H16" i="1" s="1"/>
  <c r="G9" i="4"/>
  <c r="H9" i="4" s="1"/>
  <c r="G11" i="2"/>
  <c r="I11" i="2" s="1"/>
  <c r="G44" i="5"/>
  <c r="J44" i="5" s="1"/>
  <c r="F45" i="4"/>
  <c r="F97" i="5"/>
  <c r="I46" i="5"/>
  <c r="F20" i="6" s="1"/>
  <c r="H66" i="2"/>
  <c r="H34" i="5"/>
  <c r="G85" i="2"/>
  <c r="F65" i="1"/>
  <c r="G14" i="5"/>
  <c r="J14" i="5" s="1"/>
  <c r="F93" i="5"/>
  <c r="F77" i="2"/>
  <c r="D10" i="6"/>
  <c r="J17" i="3"/>
  <c r="H140" i="1"/>
  <c r="I140" i="1"/>
  <c r="F56" i="1"/>
  <c r="F54" i="1"/>
  <c r="G45" i="1"/>
  <c r="D9" i="6"/>
  <c r="J16" i="3"/>
  <c r="F54" i="4"/>
  <c r="G54" i="4"/>
  <c r="H81" i="2"/>
  <c r="G43" i="2"/>
  <c r="F44" i="2"/>
  <c r="F56" i="2"/>
  <c r="G54" i="2"/>
  <c r="F60" i="2"/>
  <c r="G59" i="2"/>
  <c r="F64" i="2"/>
  <c r="G64" i="2"/>
  <c r="F68" i="2"/>
  <c r="G68" i="2"/>
  <c r="G71" i="2"/>
  <c r="F72" i="2"/>
  <c r="H75" i="2"/>
  <c r="I75" i="2"/>
  <c r="F80" i="2"/>
  <c r="G79" i="2"/>
  <c r="F84" i="2"/>
  <c r="G83" i="2"/>
  <c r="F10" i="3"/>
  <c r="G10" i="3"/>
  <c r="F14" i="3"/>
  <c r="G14" i="3"/>
  <c r="F18" i="3"/>
  <c r="G18" i="3"/>
  <c r="F12" i="5"/>
  <c r="G12" i="5"/>
  <c r="G20" i="5"/>
  <c r="I20" i="5" s="1"/>
  <c r="F12" i="6" s="1"/>
  <c r="F20" i="5"/>
  <c r="F28" i="5"/>
  <c r="G27" i="5"/>
  <c r="G32" i="5"/>
  <c r="I32" i="5" s="1"/>
  <c r="F15" i="6" s="1"/>
  <c r="F32" i="5"/>
  <c r="F36" i="5"/>
  <c r="G36" i="5"/>
  <c r="J36" i="5" s="1"/>
  <c r="F40" i="5"/>
  <c r="G38" i="5"/>
  <c r="F52" i="5"/>
  <c r="G50" i="5"/>
  <c r="J50" i="5" s="1"/>
  <c r="F63" i="5"/>
  <c r="G62" i="5"/>
  <c r="F75" i="5"/>
  <c r="G74" i="5"/>
  <c r="J74" i="5" s="1"/>
  <c r="F78" i="5"/>
  <c r="G77" i="5"/>
  <c r="G95" i="5"/>
  <c r="I95" i="5" s="1"/>
  <c r="F36" i="6" s="1"/>
  <c r="F96" i="5"/>
  <c r="I62" i="2"/>
  <c r="C9" i="6" s="1"/>
  <c r="H62" i="2"/>
  <c r="I26" i="4"/>
  <c r="E36" i="6" s="1"/>
  <c r="H26" i="4"/>
  <c r="F13" i="2"/>
  <c r="G13" i="2"/>
  <c r="F19" i="2"/>
  <c r="G19" i="2"/>
  <c r="H23" i="2"/>
  <c r="I23" i="2"/>
  <c r="F27" i="2"/>
  <c r="G27" i="2"/>
  <c r="F31" i="2"/>
  <c r="G31" i="2"/>
  <c r="F35" i="2"/>
  <c r="G35" i="2"/>
  <c r="G39" i="2"/>
  <c r="F39" i="2"/>
  <c r="J29" i="3"/>
  <c r="D8" i="6"/>
  <c r="I51" i="4"/>
  <c r="H51" i="4"/>
  <c r="F69" i="1"/>
  <c r="G69" i="1"/>
  <c r="H69" i="1" s="1"/>
  <c r="F73" i="1"/>
  <c r="G73" i="1"/>
  <c r="H73" i="1" s="1"/>
  <c r="F88" i="1"/>
  <c r="G88" i="1"/>
  <c r="H88" i="1" s="1"/>
  <c r="G98" i="1"/>
  <c r="F98" i="1"/>
  <c r="F106" i="1"/>
  <c r="G106" i="1"/>
  <c r="I72" i="5"/>
  <c r="G52" i="2"/>
  <c r="F9" i="5"/>
  <c r="G9" i="5"/>
  <c r="J9" i="3"/>
  <c r="I97" i="5"/>
  <c r="F38" i="6" s="1"/>
  <c r="G11" i="3"/>
  <c r="F53" i="2"/>
  <c r="G45" i="2"/>
  <c r="G41" i="2"/>
  <c r="G18" i="1"/>
  <c r="F11" i="1"/>
  <c r="G9" i="1"/>
  <c r="H9" i="1" s="1"/>
  <c r="G19" i="4"/>
  <c r="G47" i="3"/>
  <c r="F47" i="3"/>
  <c r="H10" i="5"/>
  <c r="I10" i="5"/>
  <c r="F5" i="6" s="1"/>
  <c r="J55" i="3"/>
  <c r="D28" i="6"/>
  <c r="F73" i="2"/>
  <c r="G73" i="2"/>
  <c r="H73" i="2" s="1"/>
  <c r="F30" i="4"/>
  <c r="G28" i="4"/>
  <c r="G37" i="4"/>
  <c r="F29" i="5"/>
  <c r="G29" i="5"/>
  <c r="G56" i="5"/>
  <c r="F56" i="5"/>
  <c r="J97" i="5"/>
  <c r="G64" i="5"/>
  <c r="G60" i="5"/>
  <c r="H60" i="5" s="1"/>
  <c r="G61" i="1"/>
  <c r="F62" i="1"/>
  <c r="F87" i="1"/>
  <c r="G87" i="1"/>
  <c r="H87" i="1" s="1"/>
  <c r="G99" i="1"/>
  <c r="H99" i="1" s="1"/>
  <c r="F101" i="1"/>
  <c r="F115" i="1"/>
  <c r="G113" i="1"/>
  <c r="G119" i="1"/>
  <c r="G124" i="1"/>
  <c r="F124" i="1"/>
  <c r="G132" i="1"/>
  <c r="G143" i="1"/>
  <c r="F143" i="1"/>
  <c r="F30" i="2"/>
  <c r="G29" i="2"/>
  <c r="D12" i="6"/>
  <c r="G108" i="5"/>
  <c r="J108" i="5" s="1"/>
  <c r="F36" i="3"/>
  <c r="G36" i="3"/>
  <c r="G105" i="5"/>
  <c r="J105" i="5" s="1"/>
  <c r="F105" i="5"/>
  <c r="G37" i="3"/>
  <c r="G25" i="2"/>
  <c r="I25" i="2" s="1"/>
  <c r="G54" i="3"/>
  <c r="J62" i="2"/>
  <c r="C28" i="6"/>
  <c r="J50" i="2"/>
  <c r="I45" i="1"/>
  <c r="H45" i="1"/>
  <c r="B30" i="6"/>
  <c r="H90" i="1"/>
  <c r="G41" i="1"/>
  <c r="H41" i="1" s="1"/>
  <c r="F41" i="1"/>
  <c r="H44" i="5"/>
  <c r="G75" i="1"/>
  <c r="F75" i="1"/>
  <c r="H18" i="5"/>
  <c r="G49" i="1"/>
  <c r="F59" i="1"/>
  <c r="F90" i="1"/>
  <c r="G15" i="2"/>
  <c r="H17" i="3"/>
  <c r="F147" i="1"/>
  <c r="G144" i="1"/>
  <c r="G33" i="3"/>
  <c r="F47" i="2"/>
  <c r="G47" i="2"/>
  <c r="F32" i="3"/>
  <c r="G31" i="3"/>
  <c r="F50" i="3"/>
  <c r="G50" i="3"/>
  <c r="F14" i="4"/>
  <c r="G12" i="4"/>
  <c r="F103" i="5"/>
  <c r="G102" i="5"/>
  <c r="F99" i="5"/>
  <c r="G99" i="5"/>
  <c r="G36" i="1"/>
  <c r="F37" i="1"/>
  <c r="I20" i="3"/>
  <c r="H20" i="3"/>
  <c r="J20" i="3" s="1"/>
  <c r="H42" i="4"/>
  <c r="F86" i="1"/>
  <c r="G85" i="1"/>
  <c r="H18" i="1"/>
  <c r="J66" i="2"/>
  <c r="H50" i="2"/>
  <c r="H52" i="3"/>
  <c r="J10" i="5"/>
  <c r="I27" i="4"/>
  <c r="H27" i="4"/>
  <c r="H14" i="5"/>
  <c r="I14" i="5"/>
  <c r="F6" i="6" s="1"/>
  <c r="G57" i="1"/>
  <c r="F58" i="1"/>
  <c r="F66" i="1"/>
  <c r="G66" i="1"/>
  <c r="G17" i="2"/>
  <c r="F17" i="2"/>
  <c r="G21" i="2"/>
  <c r="F21" i="2"/>
  <c r="F33" i="2"/>
  <c r="G33" i="2"/>
  <c r="F37" i="2"/>
  <c r="G37" i="2"/>
  <c r="I35" i="3"/>
  <c r="H35" i="3"/>
  <c r="G22" i="3"/>
  <c r="F22" i="3"/>
  <c r="G26" i="3"/>
  <c r="F26" i="3"/>
  <c r="F53" i="4"/>
  <c r="G53" i="4"/>
  <c r="F16" i="5"/>
  <c r="G16" i="5"/>
  <c r="I24" i="5"/>
  <c r="F10" i="6" s="1"/>
  <c r="F48" i="5"/>
  <c r="G48" i="5"/>
  <c r="F59" i="5"/>
  <c r="G59" i="5"/>
  <c r="G66" i="5"/>
  <c r="F67" i="5"/>
  <c r="F81" i="5"/>
  <c r="G80" i="5"/>
  <c r="G89" i="5"/>
  <c r="F89" i="5"/>
  <c r="J95" i="5"/>
  <c r="G26" i="1"/>
  <c r="G30" i="3"/>
  <c r="G68" i="5"/>
  <c r="G71" i="1"/>
  <c r="G9" i="2"/>
  <c r="F10" i="2"/>
  <c r="H15" i="3"/>
  <c r="G40" i="3"/>
  <c r="F41" i="3"/>
  <c r="G33" i="4"/>
  <c r="I91" i="5" l="1"/>
  <c r="F39" i="6" s="1"/>
  <c r="I9" i="4"/>
  <c r="E25" i="6" s="1"/>
  <c r="I18" i="1"/>
  <c r="J18" i="1" s="1"/>
  <c r="J91" i="5"/>
  <c r="H105" i="5"/>
  <c r="I73" i="2"/>
  <c r="H54" i="5"/>
  <c r="I23" i="3"/>
  <c r="H22" i="5"/>
  <c r="I54" i="5"/>
  <c r="F25" i="6" s="1"/>
  <c r="I44" i="5"/>
  <c r="F22" i="6" s="1"/>
  <c r="H24" i="5"/>
  <c r="H50" i="5"/>
  <c r="H108" i="5"/>
  <c r="D6" i="6"/>
  <c r="H95" i="5"/>
  <c r="J26" i="4"/>
  <c r="I108" i="5"/>
  <c r="F44" i="6" s="1"/>
  <c r="I88" i="1"/>
  <c r="B17" i="6" s="1"/>
  <c r="J42" i="5"/>
  <c r="I42" i="5"/>
  <c r="F21" i="6" s="1"/>
  <c r="H85" i="2"/>
  <c r="I85" i="2"/>
  <c r="J11" i="2"/>
  <c r="C5" i="6"/>
  <c r="D20" i="6"/>
  <c r="J23" i="3"/>
  <c r="H32" i="5"/>
  <c r="H25" i="2"/>
  <c r="H74" i="5"/>
  <c r="H11" i="2"/>
  <c r="J32" i="5"/>
  <c r="H20" i="5"/>
  <c r="I99" i="1"/>
  <c r="B20" i="6" s="1"/>
  <c r="I36" i="5"/>
  <c r="F17" i="6" s="1"/>
  <c r="J77" i="2"/>
  <c r="J20" i="5"/>
  <c r="I49" i="3"/>
  <c r="J49" i="3" s="1"/>
  <c r="B31" i="6"/>
  <c r="J140" i="1"/>
  <c r="I37" i="3"/>
  <c r="H37" i="3"/>
  <c r="H143" i="1"/>
  <c r="I143" i="1"/>
  <c r="H119" i="1"/>
  <c r="I119" i="1"/>
  <c r="I61" i="1"/>
  <c r="H61" i="1"/>
  <c r="H37" i="4"/>
  <c r="I37" i="4"/>
  <c r="I45" i="2"/>
  <c r="H45" i="2"/>
  <c r="I27" i="5"/>
  <c r="F13" i="6" s="1"/>
  <c r="H27" i="5"/>
  <c r="J27" i="5"/>
  <c r="I12" i="5"/>
  <c r="F7" i="6" s="1"/>
  <c r="H12" i="5"/>
  <c r="J12" i="5"/>
  <c r="I14" i="3"/>
  <c r="H14" i="3"/>
  <c r="H83" i="2"/>
  <c r="I83" i="2"/>
  <c r="C37" i="6"/>
  <c r="J75" i="2"/>
  <c r="I68" i="2"/>
  <c r="H68" i="2"/>
  <c r="H59" i="2"/>
  <c r="I59" i="2"/>
  <c r="H54" i="4"/>
  <c r="I54" i="4"/>
  <c r="I9" i="1"/>
  <c r="B4" i="6" s="1"/>
  <c r="H29" i="2"/>
  <c r="I29" i="2"/>
  <c r="I132" i="1"/>
  <c r="H132" i="1"/>
  <c r="I113" i="1"/>
  <c r="H113" i="1"/>
  <c r="I60" i="5"/>
  <c r="F29" i="6" s="1"/>
  <c r="J60" i="5"/>
  <c r="I56" i="5"/>
  <c r="F26" i="6" s="1"/>
  <c r="H56" i="5"/>
  <c r="J56" i="5"/>
  <c r="I28" i="4"/>
  <c r="H28" i="4"/>
  <c r="H9" i="5"/>
  <c r="J9" i="5"/>
  <c r="I9" i="5"/>
  <c r="F4" i="6" s="1"/>
  <c r="J72" i="5"/>
  <c r="F27" i="6"/>
  <c r="H98" i="1"/>
  <c r="I98" i="1"/>
  <c r="E24" i="6"/>
  <c r="J51" i="4"/>
  <c r="I31" i="2"/>
  <c r="H31" i="2"/>
  <c r="C41" i="6"/>
  <c r="J23" i="2"/>
  <c r="H13" i="2"/>
  <c r="I13" i="2"/>
  <c r="I43" i="2"/>
  <c r="H43" i="2"/>
  <c r="H54" i="3"/>
  <c r="I54" i="3"/>
  <c r="J9" i="4"/>
  <c r="J64" i="5"/>
  <c r="H64" i="5"/>
  <c r="I64" i="5"/>
  <c r="F31" i="6" s="1"/>
  <c r="I29" i="5"/>
  <c r="F14" i="6" s="1"/>
  <c r="J29" i="5"/>
  <c r="H29" i="5"/>
  <c r="I47" i="3"/>
  <c r="H47" i="3"/>
  <c r="I11" i="3"/>
  <c r="H11" i="3"/>
  <c r="H106" i="1"/>
  <c r="I106" i="1"/>
  <c r="I39" i="2"/>
  <c r="H39" i="2"/>
  <c r="J77" i="5"/>
  <c r="H77" i="5"/>
  <c r="I77" i="5"/>
  <c r="F41" i="6" s="1"/>
  <c r="I62" i="5"/>
  <c r="F32" i="6" s="1"/>
  <c r="J62" i="5"/>
  <c r="H62" i="5"/>
  <c r="I38" i="5"/>
  <c r="F19" i="6" s="1"/>
  <c r="H38" i="5"/>
  <c r="H18" i="3"/>
  <c r="I18" i="3"/>
  <c r="I10" i="3"/>
  <c r="H10" i="3"/>
  <c r="I79" i="2"/>
  <c r="H79" i="2"/>
  <c r="I64" i="2"/>
  <c r="H64" i="2"/>
  <c r="H54" i="2"/>
  <c r="I54" i="2"/>
  <c r="I105" i="5"/>
  <c r="F43" i="6" s="1"/>
  <c r="H36" i="5"/>
  <c r="I50" i="5"/>
  <c r="F24" i="6" s="1"/>
  <c r="I74" i="5"/>
  <c r="F40" i="6" s="1"/>
  <c r="J38" i="5"/>
  <c r="I36" i="3"/>
  <c r="H36" i="3"/>
  <c r="I124" i="1"/>
  <c r="H124" i="1"/>
  <c r="I19" i="4"/>
  <c r="H19" i="4"/>
  <c r="H41" i="2"/>
  <c r="I41" i="2"/>
  <c r="H52" i="2"/>
  <c r="I52" i="2"/>
  <c r="I35" i="2"/>
  <c r="H35" i="2"/>
  <c r="I27" i="2"/>
  <c r="H27" i="2"/>
  <c r="I19" i="2"/>
  <c r="H19" i="2"/>
  <c r="I71" i="2"/>
  <c r="H71" i="2"/>
  <c r="C29" i="6"/>
  <c r="J81" i="2"/>
  <c r="I68" i="5"/>
  <c r="F34" i="6" s="1"/>
  <c r="J68" i="5"/>
  <c r="H68" i="5"/>
  <c r="I9" i="2"/>
  <c r="H9" i="2"/>
  <c r="H26" i="1"/>
  <c r="I26" i="1"/>
  <c r="I89" i="5"/>
  <c r="F30" i="6" s="1"/>
  <c r="H89" i="5"/>
  <c r="J89" i="5"/>
  <c r="I66" i="5"/>
  <c r="F28" i="6" s="1"/>
  <c r="H66" i="5"/>
  <c r="J66" i="5"/>
  <c r="I26" i="3"/>
  <c r="H26" i="3"/>
  <c r="D41" i="6"/>
  <c r="J35" i="3"/>
  <c r="H21" i="2"/>
  <c r="I21" i="2"/>
  <c r="J99" i="1"/>
  <c r="E42" i="6"/>
  <c r="J42" i="4"/>
  <c r="J102" i="5"/>
  <c r="I102" i="5"/>
  <c r="H102" i="5"/>
  <c r="I50" i="3"/>
  <c r="H50" i="3"/>
  <c r="H47" i="2"/>
  <c r="I47" i="2"/>
  <c r="H15" i="2"/>
  <c r="I15" i="2"/>
  <c r="I40" i="3"/>
  <c r="H40" i="3"/>
  <c r="H71" i="1"/>
  <c r="I71" i="1"/>
  <c r="H80" i="5"/>
  <c r="J80" i="5"/>
  <c r="I80" i="5"/>
  <c r="F37" i="6" s="1"/>
  <c r="I59" i="5"/>
  <c r="F45" i="6" s="1"/>
  <c r="J59" i="5"/>
  <c r="H59" i="5"/>
  <c r="H53" i="4"/>
  <c r="I53" i="4"/>
  <c r="H37" i="2"/>
  <c r="I37" i="2"/>
  <c r="I36" i="1"/>
  <c r="H36" i="1"/>
  <c r="B8" i="6"/>
  <c r="J45" i="1"/>
  <c r="H22" i="3"/>
  <c r="I22" i="3"/>
  <c r="C34" i="6"/>
  <c r="J25" i="2"/>
  <c r="H17" i="2"/>
  <c r="I17" i="2"/>
  <c r="H57" i="1"/>
  <c r="I57" i="1"/>
  <c r="H85" i="1"/>
  <c r="I85" i="1"/>
  <c r="J99" i="5"/>
  <c r="H99" i="5"/>
  <c r="I99" i="5"/>
  <c r="F42" i="6" s="1"/>
  <c r="H12" i="4"/>
  <c r="I12" i="4"/>
  <c r="H31" i="3"/>
  <c r="I31" i="3"/>
  <c r="I33" i="3"/>
  <c r="H33" i="3"/>
  <c r="J73" i="2"/>
  <c r="C43" i="6"/>
  <c r="I33" i="4"/>
  <c r="H33" i="4"/>
  <c r="H30" i="3"/>
  <c r="I30" i="3"/>
  <c r="H48" i="5"/>
  <c r="J48" i="5"/>
  <c r="I48" i="5"/>
  <c r="F33" i="6" s="1"/>
  <c r="H16" i="5"/>
  <c r="J16" i="5"/>
  <c r="I16" i="5"/>
  <c r="F8" i="6" s="1"/>
  <c r="H33" i="2"/>
  <c r="I33" i="2"/>
  <c r="I66" i="1"/>
  <c r="H66" i="1"/>
  <c r="E37" i="6"/>
  <c r="J27" i="4"/>
  <c r="H144" i="1"/>
  <c r="I144" i="1"/>
  <c r="H49" i="1"/>
  <c r="I49" i="1"/>
  <c r="I73" i="1"/>
  <c r="H75" i="1"/>
  <c r="D25" i="6" l="1"/>
  <c r="B5" i="6"/>
  <c r="J88" i="1"/>
  <c r="J85" i="2"/>
  <c r="C16" i="6"/>
  <c r="C14" i="6"/>
  <c r="J41" i="2"/>
  <c r="B19" i="6"/>
  <c r="J98" i="1"/>
  <c r="J28" i="4"/>
  <c r="E30" i="6"/>
  <c r="C12" i="6"/>
  <c r="J45" i="2"/>
  <c r="B11" i="6"/>
  <c r="J61" i="1"/>
  <c r="B26" i="6"/>
  <c r="J124" i="1"/>
  <c r="D5" i="6"/>
  <c r="G5" i="6" s="1"/>
  <c r="H5" i="6" s="1"/>
  <c r="J10" i="3"/>
  <c r="B27" i="6"/>
  <c r="J132" i="1"/>
  <c r="J54" i="4"/>
  <c r="E43" i="6"/>
  <c r="G43" i="6" s="1"/>
  <c r="H43" i="6" s="1"/>
  <c r="J37" i="4"/>
  <c r="E41" i="6"/>
  <c r="G41" i="6" s="1"/>
  <c r="H41" i="6" s="1"/>
  <c r="J119" i="1"/>
  <c r="B25" i="6"/>
  <c r="J9" i="1"/>
  <c r="B54" i="6"/>
  <c r="C54" i="6" s="1"/>
  <c r="C13" i="6"/>
  <c r="J52" i="2"/>
  <c r="C39" i="6"/>
  <c r="J54" i="2"/>
  <c r="D15" i="6"/>
  <c r="J18" i="3"/>
  <c r="B21" i="6"/>
  <c r="J106" i="1"/>
  <c r="J29" i="2"/>
  <c r="C35" i="6"/>
  <c r="J68" i="2"/>
  <c r="C38" i="6"/>
  <c r="D33" i="6"/>
  <c r="J37" i="3"/>
  <c r="J54" i="3"/>
  <c r="D29" i="6"/>
  <c r="C31" i="6"/>
  <c r="J13" i="2"/>
  <c r="D11" i="6"/>
  <c r="J14" i="3"/>
  <c r="C27" i="6"/>
  <c r="J19" i="2"/>
  <c r="J35" i="2"/>
  <c r="C30" i="6"/>
  <c r="C21" i="6"/>
  <c r="J64" i="2"/>
  <c r="J39" i="2"/>
  <c r="C33" i="6"/>
  <c r="D7" i="6"/>
  <c r="J11" i="3"/>
  <c r="C15" i="6"/>
  <c r="J31" i="2"/>
  <c r="J83" i="2"/>
  <c r="C42" i="6"/>
  <c r="G42" i="6" s="1"/>
  <c r="H42" i="6" s="1"/>
  <c r="C26" i="6"/>
  <c r="J71" i="2"/>
  <c r="C22" i="6"/>
  <c r="G22" i="6" s="1"/>
  <c r="H22" i="6" s="1"/>
  <c r="J27" i="2"/>
  <c r="E35" i="6"/>
  <c r="J19" i="4"/>
  <c r="J36" i="3"/>
  <c r="D34" i="6"/>
  <c r="G34" i="6" s="1"/>
  <c r="H34" i="6" s="1"/>
  <c r="C20" i="6"/>
  <c r="G20" i="6" s="1"/>
  <c r="H20" i="6" s="1"/>
  <c r="J79" i="2"/>
  <c r="J47" i="3"/>
  <c r="D24" i="6"/>
  <c r="C10" i="6"/>
  <c r="J43" i="2"/>
  <c r="J113" i="1"/>
  <c r="B24" i="6"/>
  <c r="G24" i="6" s="1"/>
  <c r="H24" i="6" s="1"/>
  <c r="C36" i="6"/>
  <c r="G36" i="6" s="1"/>
  <c r="H36" i="6" s="1"/>
  <c r="J59" i="2"/>
  <c r="J143" i="1"/>
  <c r="B39" i="6"/>
  <c r="G39" i="6" s="1"/>
  <c r="H39" i="6" s="1"/>
  <c r="J49" i="1"/>
  <c r="B9" i="6"/>
  <c r="G9" i="6" s="1"/>
  <c r="H9" i="6" s="1"/>
  <c r="D31" i="6"/>
  <c r="J31" i="3"/>
  <c r="C25" i="6"/>
  <c r="J47" i="2"/>
  <c r="B7" i="6"/>
  <c r="J26" i="1"/>
  <c r="C11" i="6"/>
  <c r="J33" i="2"/>
  <c r="D45" i="6"/>
  <c r="G45" i="6" s="1"/>
  <c r="H45" i="6" s="1"/>
  <c r="J30" i="3"/>
  <c r="J12" i="4"/>
  <c r="E29" i="6"/>
  <c r="G29" i="6" s="1"/>
  <c r="H29" i="6" s="1"/>
  <c r="D32" i="6"/>
  <c r="G32" i="6" s="1"/>
  <c r="H32" i="6" s="1"/>
  <c r="J40" i="3"/>
  <c r="C19" i="6"/>
  <c r="G19" i="6" s="1"/>
  <c r="H19" i="6" s="1"/>
  <c r="J15" i="2"/>
  <c r="B6" i="6"/>
  <c r="G6" i="6" s="1"/>
  <c r="H6" i="6" s="1"/>
  <c r="J36" i="1"/>
  <c r="J21" i="2"/>
  <c r="C40" i="6"/>
  <c r="J66" i="1"/>
  <c r="B12" i="6"/>
  <c r="G12" i="6" s="1"/>
  <c r="H12" i="6" s="1"/>
  <c r="J33" i="4"/>
  <c r="E40" i="6"/>
  <c r="B10" i="6"/>
  <c r="G10" i="6" s="1"/>
  <c r="H10" i="6" s="1"/>
  <c r="J57" i="1"/>
  <c r="C17" i="6"/>
  <c r="G17" i="6" s="1"/>
  <c r="H17" i="6" s="1"/>
  <c r="J37" i="2"/>
  <c r="D21" i="6"/>
  <c r="J26" i="3"/>
  <c r="B44" i="6"/>
  <c r="G44" i="6" s="1"/>
  <c r="H44" i="6" s="1"/>
  <c r="J144" i="1"/>
  <c r="J73" i="1"/>
  <c r="B14" i="6"/>
  <c r="G37" i="6"/>
  <c r="H37" i="6" s="1"/>
  <c r="J33" i="3"/>
  <c r="D27" i="6"/>
  <c r="B16" i="6"/>
  <c r="G16" i="6" s="1"/>
  <c r="H16" i="6" s="1"/>
  <c r="J85" i="1"/>
  <c r="C8" i="6"/>
  <c r="G8" i="6" s="1"/>
  <c r="H8" i="6" s="1"/>
  <c r="J17" i="2"/>
  <c r="J22" i="3"/>
  <c r="D13" i="6"/>
  <c r="J53" i="4"/>
  <c r="E28" i="6"/>
  <c r="J71" i="1"/>
  <c r="B13" i="6"/>
  <c r="D38" i="6"/>
  <c r="G38" i="6" s="1"/>
  <c r="H38" i="6" s="1"/>
  <c r="J50" i="3"/>
  <c r="C4" i="6"/>
  <c r="J9" i="2"/>
  <c r="G14" i="6" l="1"/>
  <c r="H14" i="6" s="1"/>
  <c r="G21" i="6"/>
  <c r="H21" i="6" s="1"/>
  <c r="G15" i="6"/>
  <c r="H15" i="6" s="1"/>
  <c r="G27" i="6"/>
  <c r="H27" i="6" s="1"/>
  <c r="G11" i="6"/>
  <c r="H11" i="6" s="1"/>
  <c r="G25" i="6"/>
  <c r="H25" i="6" s="1"/>
  <c r="G33" i="6"/>
  <c r="H33" i="6" s="1"/>
  <c r="G30" i="6"/>
  <c r="H30" i="6" s="1"/>
  <c r="G13" i="6"/>
  <c r="H13" i="6" s="1"/>
  <c r="G40" i="6"/>
  <c r="H40" i="6" s="1"/>
  <c r="G7" i="6"/>
  <c r="H7" i="6" s="1"/>
  <c r="G31" i="6"/>
  <c r="H31" i="6" s="1"/>
  <c r="G35" i="6"/>
  <c r="H35" i="6" s="1"/>
  <c r="G26" i="6"/>
  <c r="H26" i="6" s="1"/>
  <c r="B52" i="6"/>
  <c r="C52" i="6" s="1"/>
  <c r="B50" i="6"/>
  <c r="C50" i="6" s="1"/>
  <c r="B53" i="6"/>
  <c r="C53" i="6" s="1"/>
  <c r="G28" i="6"/>
  <c r="H28" i="6" s="1"/>
  <c r="B51" i="6"/>
  <c r="C51" i="6" s="1"/>
  <c r="G4" i="6"/>
  <c r="H4" i="6" l="1"/>
  <c r="D50" i="6"/>
  <c r="D55" i="6" s="1"/>
</calcChain>
</file>

<file path=xl/comments1.xml><?xml version="1.0" encoding="utf-8"?>
<comments xmlns="http://schemas.openxmlformats.org/spreadsheetml/2006/main">
  <authors>
    <author>Monica Galindez</author>
  </authors>
  <commentList>
    <comment ref="D15" authorId="0">
      <text>
        <r>
          <rPr>
            <b/>
            <sz val="9"/>
            <color indexed="81"/>
            <rFont val="Tahoma"/>
            <family val="2"/>
          </rPr>
          <t>tener en cuenta la demora que se presenta en los tiempo de entrega de las guias por parte de las empresas de correos</t>
        </r>
      </text>
    </comment>
  </commentList>
</comments>
</file>

<file path=xl/comments2.xml><?xml version="1.0" encoding="utf-8"?>
<comments xmlns="http://schemas.openxmlformats.org/spreadsheetml/2006/main">
  <authors>
    <author>Monica Galindez</author>
  </authors>
  <commentList>
    <comment ref="D80" authorId="0">
      <text>
        <r>
          <rPr>
            <b/>
            <sz val="9"/>
            <color indexed="81"/>
            <rFont val="Tahoma"/>
            <family val="2"/>
          </rPr>
          <t xml:space="preserve">Agregar a poa subdirección administrativa y dirección
</t>
        </r>
      </text>
    </comment>
  </commentList>
</comments>
</file>

<file path=xl/sharedStrings.xml><?xml version="1.0" encoding="utf-8"?>
<sst xmlns="http://schemas.openxmlformats.org/spreadsheetml/2006/main" count="899" uniqueCount="347">
  <si>
    <t>SISTEMA DE GESTIÓN Y GARANTIA DE LA CALIDAD</t>
  </si>
  <si>
    <r>
      <t>CODIGO</t>
    </r>
    <r>
      <rPr>
        <sz val="10"/>
        <rFont val="Arial"/>
        <family val="2"/>
      </rPr>
      <t>: GPL-REG-001.XX</t>
    </r>
  </si>
  <si>
    <t>PROCESO GESTIÓN PLANEACIÓN</t>
  </si>
  <si>
    <r>
      <t xml:space="preserve">VERSIÓN: </t>
    </r>
    <r>
      <rPr>
        <sz val="10"/>
        <rFont val="Arial"/>
        <family val="2"/>
      </rPr>
      <t>01</t>
    </r>
  </si>
  <si>
    <t>REGISTRO MATRIZ DE SEMAFORIZACIÓN DE LOS PLANES OPERATIVOS ANUALES (P.O.A.S)</t>
  </si>
  <si>
    <r>
      <t>FECHA:</t>
    </r>
    <r>
      <rPr>
        <sz val="10"/>
        <rFont val="Arial"/>
        <family val="2"/>
      </rPr>
      <t xml:space="preserve"> 31/10/07</t>
    </r>
  </si>
  <si>
    <r>
      <t>PAGINA</t>
    </r>
    <r>
      <rPr>
        <sz val="10"/>
        <rFont val="Arial"/>
        <family val="2"/>
      </rPr>
      <t>: 01 DE 01</t>
    </r>
  </si>
  <si>
    <t>ACTIVIDADES EVALUADAS</t>
  </si>
  <si>
    <t>PUNTAJE POR ACTIVIDAD</t>
  </si>
  <si>
    <t>INTERPRETACIÓN</t>
  </si>
  <si>
    <t>PUNTAJE POR AREA</t>
  </si>
  <si>
    <t>RESULTADOS TERCER TRIMESTRE PLANES OPERATIVOS ANUALES VIGENCIA 2013</t>
  </si>
  <si>
    <t>OBJETIVOS ESTRATEGICOS</t>
  </si>
  <si>
    <t>PERSPECTIVAS</t>
  </si>
  <si>
    <t>PROCESO</t>
  </si>
  <si>
    <t>PACIENTE / USUARIO / CLIENTE</t>
  </si>
  <si>
    <t>Aumentar la eficiencia y calidad en el desempeño de los procesos, mediante la prestación de servicios de salud oportunos, seguros y continuos</t>
  </si>
  <si>
    <t xml:space="preserve"> URGENCIAS</t>
  </si>
  <si>
    <t>Cumplir con el protocolo de consentimiento informado de la Institución</t>
  </si>
  <si>
    <t>Chequeo periodico del carro de paro verificando el cumplimiento de la  Resolucion 1043/2006</t>
  </si>
  <si>
    <t>Brindar servicios de salud, centrados en el usuario y su familia, cumpliendo cada uno de los atributos de la calidad y orientados a la satisfacción de las necesidades de salud de las personas pensando en  atencion humanizada a todos  los usuarios del hospital</t>
  </si>
  <si>
    <t>Lograr la plena satisfaccion de los usuarios del hospital san vicente como intrumento de fidelizacion a los servicios en salud que el hospital brinda</t>
  </si>
  <si>
    <t>Realizar las acciones correctivas y preventivas planteadas en la respuestas de Peticiones, Quejas y Reclamos</t>
  </si>
  <si>
    <t>% oportunidad en la gestion de PQR</t>
  </si>
  <si>
    <t>PUNTAJE POR PERSPECTIVA</t>
  </si>
  <si>
    <t>Gestion y reporte de eventos adversos e Incidentes</t>
  </si>
  <si>
    <t>Garantizar la oportunidad en el traslado de pacientes en los procesos asistenciales internos</t>
  </si>
  <si>
    <t>UCI INTERMEDIO ADULTOS</t>
  </si>
  <si>
    <t>UCI NEONATAL</t>
  </si>
  <si>
    <t>Mejorar la Pertinencia del sistema de Referencia y contra referencia</t>
  </si>
  <si>
    <t>Garantizar oportunidad en la remision efectiva del Area de Urgencias</t>
  </si>
  <si>
    <t>CONSULTA EXTERNA</t>
  </si>
  <si>
    <t>QUIROFANOS</t>
  </si>
  <si>
    <t>Garantizar que se cuente con elementos esteriles para la atención a los usuarios</t>
  </si>
  <si>
    <t>ESTERILIZACION E INSTRUMENTACION</t>
  </si>
  <si>
    <t xml:space="preserve">Alimentar en el sistema de Dinamica, el plan de tratamiento diario de cada  paciente por terapia </t>
  </si>
  <si>
    <t>Organizar la atención de los pacientes en forma personalizada</t>
  </si>
  <si>
    <t>REHABILITACION</t>
  </si>
  <si>
    <t>BANCO DE SANGRE</t>
  </si>
  <si>
    <t>Crear una cultura de donación Habitual en la población en general del municipio de Arauca</t>
  </si>
  <si>
    <t>verificar el numero de donantes con pruebas prositivas despues de haber realizado la educacion y promocion de la donacion habitual a la comunidad</t>
  </si>
  <si>
    <t>IMAGENOLOGIA</t>
  </si>
  <si>
    <t>Contar con el programa de control de calidad externo</t>
  </si>
  <si>
    <t>LABORATORIO CLINICO</t>
  </si>
  <si>
    <t>Realizar la notificacion de los eventos de salud publica presentados en el Hospital San vicente de arauca -ESE- semanalmente.</t>
  </si>
  <si>
    <t>Cumplimiento  al cronograma del comité de epidemiologia</t>
  </si>
  <si>
    <t>Asistir a los COVES Municipales y Departamentales Programados</t>
  </si>
  <si>
    <t>Presentacion del Informe de Busqueda Activa Institucional  (BAI) a la UAESA- Alcaldia de Arauca</t>
  </si>
  <si>
    <t>Presentacion del informe de ITS mensualmente  a la  Alcaldia de Arauca</t>
  </si>
  <si>
    <t>EPIDEMIOLOGIA</t>
  </si>
  <si>
    <t>HISTORIAS CLINICAS</t>
  </si>
  <si>
    <t>FARMACIA</t>
  </si>
  <si>
    <t>IAMI</t>
  </si>
  <si>
    <t>CONTROL INTERNO</t>
  </si>
  <si>
    <t>Realizar seguimiento al 100% de los procesos judiciales</t>
  </si>
  <si>
    <t>Realizar contestacion y presentacion de demandas según sea el caso</t>
  </si>
  <si>
    <t>Asistir al 100% de audiencias programadas</t>
  </si>
  <si>
    <t>Realizar el seguimiento al 100% a las investigaciones administrativas adelantadas en contra de la ESE</t>
  </si>
  <si>
    <t xml:space="preserve">Implementar las acciones correctivas y preventivas en el proceso de contratación </t>
  </si>
  <si>
    <t>Tener control sobre los procesos contratados externamente</t>
  </si>
  <si>
    <t>JURIDICA</t>
  </si>
  <si>
    <t>RECURSOS BIOMEDICOS</t>
  </si>
  <si>
    <t>GESTION DE INFORMACION A USUARIOS - GIU</t>
  </si>
  <si>
    <t>ADMISION A USUARIOS</t>
  </si>
  <si>
    <t>FACTURACION</t>
  </si>
  <si>
    <t>Garantizar la entrega oportuna de los insumos a las diferentes áreas del Hospital con prioridad a las áreas asistenciales</t>
  </si>
  <si>
    <t>COMPRAS Y SUMINISTROS</t>
  </si>
  <si>
    <t>AMBIENTAL Y SANITARIA</t>
  </si>
  <si>
    <t>APRENDIZAJE Y CRECIMIENTO</t>
  </si>
  <si>
    <t>Fortalecer la gestión de los procesos asistenciales y administrativos en pro de la mejora continua de la institucion</t>
  </si>
  <si>
    <t>Elaborar los planes de mejoramiento del proceso</t>
  </si>
  <si>
    <t>URGENCIAS</t>
  </si>
  <si>
    <t>UCI INTERMEDIOS</t>
  </si>
  <si>
    <t>ENFERMERIA</t>
  </si>
  <si>
    <t>PATOLOGIA</t>
  </si>
  <si>
    <t>TALENTO HUMANO</t>
  </si>
  <si>
    <t>SALUD OCUPACIONAL</t>
  </si>
  <si>
    <t xml:space="preserve">GIU </t>
  </si>
  <si>
    <t>ADMISION AL USUARIO</t>
  </si>
  <si>
    <t>COSTOS</t>
  </si>
  <si>
    <t>PRESUPUESTO</t>
  </si>
  <si>
    <t>GESTION DE CALIDAD</t>
  </si>
  <si>
    <t>Brindar asesoría técnica  personalizada a los líderes de los procesos estratégicos y de Apoyo.</t>
  </si>
  <si>
    <t>Realizar el seguimiento  oportuno de la gestion de las no conformidades reportadas de los Procesos de Apoyo y Estrategicos</t>
  </si>
  <si>
    <t xml:space="preserve">Actualizar el listado maestro de documentos del sistema de gestión y garantía de calidad. </t>
  </si>
  <si>
    <t>ARCHIVO</t>
  </si>
  <si>
    <t>SISTEMAS</t>
  </si>
  <si>
    <t>Implementar Estrategias de Intervención a los Servidores Públicos y Colaboradores de la ESE en el Marco de Fortalecer sus Competencias con el Fin de Crear Valor en los Resultados Individuales</t>
  </si>
  <si>
    <t>Capacitar  y evaluar al personal auxiliar en los procedimientos implementados en el proceso de consulta externa</t>
  </si>
  <si>
    <t xml:space="preserve">QUIROFANOS </t>
  </si>
  <si>
    <t>Actualización continua de los funcionarios del servicio de banco de sangre</t>
  </si>
  <si>
    <t>Programar y ejecutar capacitaciones sobre promocion de la donacion habitual, dirigidas al personal de los demas servicios de la institucion</t>
  </si>
  <si>
    <t>Evaluar periodicamente el conocimiento de personal</t>
  </si>
  <si>
    <t>Capacitar al personal interno del proceso y de los procesos asistenciales</t>
  </si>
  <si>
    <t>Garantizar que los procesos de la institución conozcan el normograma institucional</t>
  </si>
  <si>
    <t>Apoyar el desarrollo del procedimiento de inducción en lo correspondiente a los examenes de ingreso al personal</t>
  </si>
  <si>
    <t>Prevenir las enfermedades de tipo laboral que se puedan presentar</t>
  </si>
  <si>
    <t>GESTION DE INFORMACION A USUARIOS</t>
  </si>
  <si>
    <t>Cumplimiento al cronograma de capacitaciones de las auditorias integradas de gestión</t>
  </si>
  <si>
    <t>Programar capacitaciones técnicas archivisticas a los funcionarios de la entidad</t>
  </si>
  <si>
    <t>FINANCIERA Y GERENCIAL</t>
  </si>
  <si>
    <t>Fortalecer la sostenibilidad económica y el crecimiento financiero de la entidad,  mediante un modelo de gestion empresarial que maximise las ganancias operacionales y generen una rentabilidad economica y social</t>
  </si>
  <si>
    <t>Apoyo técnico para el envió y validación de informes generados de otras dependencias, que sirve de soporte para los principales entes de control (contaduría, contraloría, y ministerio).</t>
  </si>
  <si>
    <t>Gestionar los insumos necesarios para mantener un stock de inventario que se requiere para dar respuesta oportuna a las solicitudes de cada proceso</t>
  </si>
  <si>
    <t>Reporte de bajas de bienes</t>
  </si>
  <si>
    <t>Elaboracion y Aprobacion del Plan de Compras Institucional</t>
  </si>
  <si>
    <t xml:space="preserve">Avance en la ejecucion del plan de Compras </t>
  </si>
  <si>
    <t>CONTABILIDAD</t>
  </si>
  <si>
    <t>GERENCIA DE LA INFORMACION</t>
  </si>
  <si>
    <t>Mejorar la eficiencia de los recursos tecnologicos existentes en la institucion, para que sean el apoyo vital en la toma de decisiones y brinden una ventaja competitiva mediante la generacion de valor agragado.</t>
  </si>
  <si>
    <t>Mantener actualizado el tablero de indicadores del proceso</t>
  </si>
  <si>
    <t>Colocar en funcionamiento las TRD, regalmentadas por la ley 594/2000, en la organización de los archivos de gestion.</t>
  </si>
  <si>
    <t>UCI ADULTOS</t>
  </si>
  <si>
    <t>ESTERILIZACION</t>
  </si>
  <si>
    <t xml:space="preserve">Enviar a los procesos de facturación e Historias Clinicas los documentos necesarios para el cobro de los servicios y tener los soportes de la atención de acuerdo a lo que exige la ley </t>
  </si>
  <si>
    <t>GESTION AMBIENTAL Y SANITARIA</t>
  </si>
  <si>
    <t>Continuar con la implementacion de la medicion de los indicadores del proceso</t>
  </si>
  <si>
    <t xml:space="preserve">Mantener toda la información actualizada correspondiente a todos los documentos que se resguardan en el archivo central de forma sistematizada y automatizada </t>
  </si>
  <si>
    <t>Realizar el seguimiento de verificacion de cumplimiento de las TRD en los difentes procesos de la institucion , reglamentadas por el Acuerdo 039 de 2000, en la organización de los archivos de gestion</t>
  </si>
  <si>
    <t>Oportunidad en el prestamo de documentación del archivo a los diferentes procesos de la Institución</t>
  </si>
  <si>
    <t xml:space="preserve">Presentación oportuna de los informes a los entes de control </t>
  </si>
  <si>
    <t>PROCESOS</t>
  </si>
  <si>
    <t>PERSPECTIVAS ESTRATEGICAS</t>
  </si>
  <si>
    <t xml:space="preserve">TALENTO HUMANO </t>
  </si>
  <si>
    <t xml:space="preserve">URGENCIAS </t>
  </si>
  <si>
    <t xml:space="preserve">REHABILITACION </t>
  </si>
  <si>
    <t xml:space="preserve">IMAGENOLOGIA </t>
  </si>
  <si>
    <t xml:space="preserve">EPIDEMIOLOGIA </t>
  </si>
  <si>
    <t xml:space="preserve">FARMACIA </t>
  </si>
  <si>
    <t>GESTION AMBIENTAL</t>
  </si>
  <si>
    <t xml:space="preserve">ARCHIVO </t>
  </si>
  <si>
    <t xml:space="preserve">SISTEMAS </t>
  </si>
  <si>
    <t>PUNTAJE CONSOLIDADO</t>
  </si>
  <si>
    <t>N.A.</t>
  </si>
  <si>
    <t>Contar con un perfil epidemiologico actualizado en la unidad de cuidados intensivos adulto</t>
  </si>
  <si>
    <t>TESORERIA</t>
  </si>
  <si>
    <t>CARTERA</t>
  </si>
  <si>
    <t>SEMAFORIZACION</t>
  </si>
  <si>
    <t>INTERPRETACION</t>
  </si>
  <si>
    <t>Certificar oportunamente las defunciones dentro de las primeras 24 horas despues de ocurrido el hecho vital</t>
  </si>
  <si>
    <t xml:space="preserve">Aplicar protocolos de venopuncion  y de manejo preventivo de Dispositivos medicos y equipos de infusion, </t>
  </si>
  <si>
    <t xml:space="preserve">Cumplimiento recambio de dispositivos medicos y equipos de infusion según protocolo </t>
  </si>
  <si>
    <t>Elaboración de lista de chequeo para verificar las adecuadas condiciones de funcionamiento de las ambulancias (apagada y encendida) antes de cada remisión</t>
  </si>
  <si>
    <t>Acompañamiento, asesoría en la revisión, actualización y/o elaboración de Procedimientos POE's/ adopcion de guias clínicas basadas en la evidencia de acuerdo a lo requerido por norma</t>
  </si>
  <si>
    <t>RECURSOS FISICOS</t>
  </si>
  <si>
    <t>MATERNIDAD</t>
  </si>
  <si>
    <t>Verificacion del registro de insumos y medicamentos de carro de paro, Registro de carga desfibrilador y la semaforizacion del carro de paro</t>
  </si>
  <si>
    <t>Cumplir con las actividades asignadas en el cronograma del PAMEC</t>
  </si>
  <si>
    <t>Revision y Actualización de los procesos y procedimientos del proceso de Farmacia</t>
  </si>
  <si>
    <t>Socialización de POES de las 20 primeras causas que aplican para el proceso de UCI</t>
  </si>
  <si>
    <t>Seguimiento a los informes de obligatoria presentación por cada dependencia</t>
  </si>
  <si>
    <t xml:space="preserve">FINANCIERA </t>
  </si>
  <si>
    <t>Contar con los procedimientos prioritarios documentados,de acuerdo a los parametros exigidos en la Res. 1441 2013 para el servicio de urgencias</t>
  </si>
  <si>
    <t>Realizar seguimiento al indice de mortalidad en el servicio de urg.</t>
  </si>
  <si>
    <t xml:space="preserve">Definir dentro de las 24 horas desde el ingreso del paciente el motivo de consulta y su respectiva conducta por parte de los especialistas. Se requiere de agilidad en los resultados de los examenes de Imagenologia y Laboratorio Clinico </t>
  </si>
  <si>
    <t>Llevar el control de las historias clinicas y entregar diariamente al proceso de estadistica y diligenciar el formato de entrega del mismo</t>
  </si>
  <si>
    <t>Elaborar,  ajustar y aprobar los Procedimientos Prioritarios que se encuentren desactualizados del Servicio Internacion Hospitalaria según los requerimientos de R. 1441 2013 y en concordancia con los diagnosticos de egresos mas frecuentes</t>
  </si>
  <si>
    <t>Se garantiza la rotulacion de los equipos de infusion en el servicio</t>
  </si>
  <si>
    <t>Garantizar que se aplique los parametros del protocolo de venopuncion con el fin de prevernir infeccionesen el paciente</t>
  </si>
  <si>
    <t>INTERNACION HOSPITALARIA</t>
  </si>
  <si>
    <t xml:space="preserve">Elaborar,  ajustar y aprobar los Manuales y Protocolos Procedimientos Prioritarios que se encuentren desactualizados y los que no esten elaborados del Servicio de Imágenes Diagnosticas según los requerimientos de R. 1441 2013 </t>
  </si>
  <si>
    <t>Realizando el diligenciamiento de  los  formatos de  entrega  de  turno de personal   Medico</t>
  </si>
  <si>
    <t>Verificacion del registro de insumos y medicamentos de carro de paro, Registro de carga desfibrilador y la semaforizacion del carro de paro.</t>
  </si>
  <si>
    <t>Verificacion de la existencia de funcionamiento de los equipos biomedicos del servicio, mediante el diligenciamiento del formato establecido de manera semanal</t>
  </si>
  <si>
    <t>Elaborar y actualizar perfil epidemiologico de la unidad de cuidados intensivos periodicamente</t>
  </si>
  <si>
    <t>UCI INTERMEDIOS ADULTOS</t>
  </si>
  <si>
    <t>Se Cumple el protocolo de Venopuncion con el fin de evitar infecciones que afecten al paciente</t>
  </si>
  <si>
    <t>TRASLADO ASISTENCIAL</t>
  </si>
  <si>
    <t>Verificando el diligenciamiento, el envio y la recepción del documento de  Referencia</t>
  </si>
  <si>
    <t>Verificando el diligenciamiento, el envio y la recepción del documento de  contrarreferencia</t>
  </si>
  <si>
    <t>Verificando el diligenciamiento de la lista de chqueo de carro de paro de ambulancias del HSVA</t>
  </si>
  <si>
    <t xml:space="preserve">Elaborar,  ajustar y aprobar los Procedimientos Prioritarios que se encuentren desactualizados del Servicio Traslado Asistencial según los requerimientos de R. 1441 2013 </t>
  </si>
  <si>
    <t>Apoyar y coordinar la programación de cirugia en el sistema por cada especialista desde el proceso de consulta externa</t>
  </si>
  <si>
    <t>Implementar la preparación de pacientes quirurgicos y post quirurgicos y revisión 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entrega de registro pre-anestesico al paciente que va ser intervenido y diligenciar el consentimiento informado</t>
  </si>
  <si>
    <t>Contar con los Protocolos y Manuales y  Procedimientos prioritarios del proceso en cumplimiento a lo exigido en los parametros de habilitacion (Res. 1441 2013) del servicio Radiologia e Imágenes Diagnosticos</t>
  </si>
  <si>
    <t>Contar con los Protocolos y Manuales y  Procedimientos prioritarios del proceso en cumplimiento a lo exigido en los parametros de habilitacion (Res. 1441 2013) del servicio Ginecobstetricia</t>
  </si>
  <si>
    <t>Llevar el invetario de dispositivos medicos e instrumental quirurgico mediante lista de chequeo establecida</t>
  </si>
  <si>
    <t xml:space="preserve">Socialización al personal del proceso de los Protocolos y Manuales prioritarios de acuerdo a su actualizacion y aprobacion </t>
  </si>
  <si>
    <t>Llevar a cabo mensulamente el comité tranfusuional para evaluar las acciones que se estan ejecutando en el banco de sangre</t>
  </si>
  <si>
    <t xml:space="preserve">Realizar actividades de promoción para la recolección de sangre  através de medios de comunicación masivos, radio y T.V., charlar o socializaciones corporativas, (mensuales).                           </t>
  </si>
  <si>
    <t>Actualizar la base de datos con los correos electronicos de los donantes para enviar información del banco de sangre y estar en continuo contacto con ellos de tal manera  que se fortalezca la relación entre los donantes y el banco y fortalecer la cultura de donación</t>
  </si>
  <si>
    <t xml:space="preserve">Elaborar, ajustar y aprobar los manuales y protocolos procedimeintos prioritarios que se encuentren desactualizados y los que esten elaborados del servicio de imágenes diagnosticas según los requerimientos de R. 1441 2013 </t>
  </si>
  <si>
    <t>Realizar oportunamente las acciones corecctivas y preventivas planteadas en el comunicado remitido de PQR al proceso de GIU</t>
  </si>
  <si>
    <t>Entregar las historias clinicas que solicita el proceso de consulta externa a traves de la programación de los especialistas</t>
  </si>
  <si>
    <t xml:space="preserve">Garantizar la vigilancia, adherencia y cumplimiento del protocolo de seguridad del paciente en la institucion, mediante el cumplimiento de los parametros de lista de chequeo establecida </t>
  </si>
  <si>
    <t xml:space="preserve">Contar con los protocolos y manuales y procedimientos prioritarios del proceso en cumplimiento a lo exigido en los parametros de habilitacion (Res. 1441 2013) del servicio de farmacia </t>
  </si>
  <si>
    <t xml:space="preserve">Control de ingresos de medicamentos y dispositivos medicos </t>
  </si>
  <si>
    <t xml:space="preserve">Garantizar el reporte de tecnovigilancias </t>
  </si>
  <si>
    <t xml:space="preserve">Revision de alertas sanitarias nacionales e internacionales de farmacovigilancia y tecnovigilancia ante el comité de farmacia y terapeuta </t>
  </si>
  <si>
    <t xml:space="preserve">Garantizar la operatividad del comité de farmacia y terapeutica </t>
  </si>
  <si>
    <t xml:space="preserve">Determinar y registrar acciones correctivas y preventivas y verificar ante las desviaciones de riesgo de la temperatura y humedad de las areas de almacenamiento de medicamento de medicamentos y DM </t>
  </si>
  <si>
    <t>Apoyo a la Gestion que desde los procesos asistenciales, los  lideres de proceso, y equipo de trabajo asistencia reporten de manera oportuna los incidentes o Productos No conformes que se presenten en los procesos</t>
  </si>
  <si>
    <t>Verificar el diligenciamiento del registro de insumos y medicamentos de carro de paro, registro de carga desfibrilador  y semaforización del carro de paro</t>
  </si>
  <si>
    <t>Llevar control de los cuadros de turno elaborados durante el periodo</t>
  </si>
  <si>
    <t>Monitorear que el personal de enfermería del Hospital cumplan con las jornadas ocupacionales permitidas y verificar que no se realicen jornadas adicionales de trabajo</t>
  </si>
  <si>
    <t>Verificar el cumplimiento de las acciones correctivas derivadas de los planes de mejora presentados por el personal de enfermería frente a las PQR que fueron presentadas durante el periodo, y hacer seguimiento sobre estas</t>
  </si>
  <si>
    <t>El proceso no presento la auditoria</t>
  </si>
  <si>
    <t>Evaluación y Seguimiento al Sistema de Control Interno y al de Gestión de la Calidad NTCGP1000</t>
  </si>
  <si>
    <t>Evaluación de Gestión por Dependencias</t>
  </si>
  <si>
    <t>Seguimiento al procedimiento de  contratación de acuerdo a lo establecido en el manual diseñado para tal fin</t>
  </si>
  <si>
    <t>Verificación de Asistencia al lugar de trabajo.</t>
  </si>
  <si>
    <t>Presentar informes a la Administracion de manera semestral, sobre atención al usuario</t>
  </si>
  <si>
    <t>Programar el cronograma para la ejecución y cumplimiento del plan de mantenimiento y calibración vigencia 2014</t>
  </si>
  <si>
    <t>Realizar seguimiento al plan de matenimiento de los procesos asistenciales</t>
  </si>
  <si>
    <t>Realizar inventario de los equipos de las areas asistenciales y verificar que cuenten con hojas de vida.</t>
  </si>
  <si>
    <t>Apoyar al proceso de Farmacia en el Reportede al Invima de Tecnovigilancia</t>
  </si>
  <si>
    <t xml:space="preserve">Establecer estadistica de las quejas que se identifican como repetitivas y que las acciones correctivas no han sido efectivas </t>
  </si>
  <si>
    <t xml:space="preserve">Realizar seguimiento al cumplimiento de las acciones correctivas acordadas en el plan de mejoramiento derivadas de las quejas que sean repetitivas por el personal del proceso  frente a las PQR </t>
  </si>
  <si>
    <t>Formular la estadistica de Inasistencia de las Citas medicas asignadas mensualmente</t>
  </si>
  <si>
    <t>Medir el grado de oportunidad en el que se da trámite a Peticiones, Quejas, Reclamos y sugerencias.</t>
  </si>
  <si>
    <t xml:space="preserve">Alimentar el control de quejas, sugerencia y comentarios positivos </t>
  </si>
  <si>
    <t>Realizar la tabulación de los resultados de las encuestas de cada proceso y emitir un informe mensual con los resultados de la satisfacción al usuario con su respectivo analisis</t>
  </si>
  <si>
    <t>Verificar el % de asistencia del personal del proceso al programa de martes de academia</t>
  </si>
  <si>
    <t xml:space="preserve">Realizar lista de chequeo semanal del área de recolección de residuos.  </t>
  </si>
  <si>
    <t xml:space="preserve">Realizar inspección mensual en las areas de trabajo edel Hospital San vicente, aplicando lista de chequeo para verificar el cumplimiento  del  protocolo de asepcia </t>
  </si>
  <si>
    <t>Unificar lista de chequeo de inspeccion de asepcia de areas de trabajo</t>
  </si>
  <si>
    <t>El equipo de trabajo del Proceso atendera las solicitudes de los procesos asistenciales del Hospital y según la prioridad se realizara la revision, se debera dejar constancia escrita con un informe de hallazgos y de las acciones correctivas que se ejecutaron</t>
  </si>
  <si>
    <t>El equipo de trabajo del Proceso atendera las solicitudes de los procesos de Apoyo y Estrategicos del Hospital, se realizara la revision, se debera dejar constancia escrita con un informe de hallazgos y de las acciones correctivas que se ejecutaron</t>
  </si>
  <si>
    <t>Documentar los avancves de acciones correctivas realizadas en el periodo</t>
  </si>
  <si>
    <t>Verificar que la institucion cuente de manera permanente con el minimo de resevas de oxigeno para mantener la demanda y preveer emergencias.</t>
  </si>
  <si>
    <t>Implementar un registro de seguimiento al consumo diario del tanque criogenico del hospital</t>
  </si>
  <si>
    <t>COMUNICACIONES</t>
  </si>
  <si>
    <t>Elaborar un informe de avance del plan de comunicaciones con las acciones contempladas a cumplir en dicho plan</t>
  </si>
  <si>
    <t>Actualizar periodicamente las herramientas de comunicación (Pagina web, Carterleras informativas, Periodico), con la informacion de los proyectos programas y actividades que se desarrollen en la institucion</t>
  </si>
  <si>
    <t xml:space="preserve">Gestionar oportunamente  las no conformidades que se presentan al Proceso y realizar las acciones correctivas para cada una de ellas con el objetivo de mitigar su impacto                                                          </t>
  </si>
  <si>
    <t>Reportar los Servicios No Conformes y las No conformidades que se identifiquen en el proceso y a otros procesos, las cuales afectan el normal desarrollo del proceso</t>
  </si>
  <si>
    <t xml:space="preserve">Asistir activamente y contribuir en los comites y macrocomites </t>
  </si>
  <si>
    <t xml:space="preserve">Monitorear el cumplimiento de las acciones asignadas para el seguimiento en el documento  PAMEC </t>
  </si>
  <si>
    <t>Acompañar el cumplimiento y acciones de mejora planteadas en los comites asistenciales</t>
  </si>
  <si>
    <t>MEJORAMIENTO CONTINUO</t>
  </si>
  <si>
    <t>Levantar acciones preventivas y correctivas de acuerdo a las fuentes de resultados del tablero de indicadores, auditoria interna de calidad y/o por obsevación directa de líder.</t>
  </si>
  <si>
    <t>FINANCIERA</t>
  </si>
  <si>
    <t>Asistir al programa de capacitaciones establecido en el martes de academia</t>
  </si>
  <si>
    <t>Asistir al programa de capacitaciones establecido para el Para el proceso de Esterilizacion</t>
  </si>
  <si>
    <t xml:space="preserve">Capacitar al personal de cada proceso asistencial sobre la implementacion y operativizacion del programa de farmacovigilancia </t>
  </si>
  <si>
    <t xml:space="preserve">Capacitar al personal de cada proceso asistencial sobre la implementacion y operativizacion del programa de tecnovigilancia </t>
  </si>
  <si>
    <t xml:space="preserve">Garantizar la implementacion y operativizacion de los programas de tecnovigilancia y farmacovigilancia en la institucion </t>
  </si>
  <si>
    <t>Mediante la aplicación de las siguientes estrategias metodológicas: Exposiciones magistrales, videoconferencias, talleres demostrativos, presentación de casos clínicos, y el desarrollo de pasantías intra y extramurales (Periodicidad: Dos veces al Mes)</t>
  </si>
  <si>
    <t>Asignar el recurso humano según el nivel de complejidad de los servicios y de acuerdo a la norma técnica de la resolución 1441/2013 del Ministerio de la Protección Social. Y propender por que se realice el mínimo de rotación del personal.</t>
  </si>
  <si>
    <t>Asistir al programa de capacitaciones establecido en el martes y miercoles de academia</t>
  </si>
  <si>
    <t>Cumplimiento al cronograma de capacitaciones del componente de comunicación publica</t>
  </si>
  <si>
    <t>Realizar capacitaciones dirigido al personal asistencial y administrativo de las areas de trabajo establecidas en el proceso de Gestion ambiental</t>
  </si>
  <si>
    <t>Realizar capacitacones del manejo adecuado de residuos Hospitalario al personal de servicios generales de manera mensual</t>
  </si>
  <si>
    <t>Desarrollar charlas educativas dirigidas a los Usuarios que ingresan por el proceso de Consulta Externa del HSVA</t>
  </si>
  <si>
    <t>Realizar jornadas de capacitación con el equipo de trabajo del proceso de información al usuario.</t>
  </si>
  <si>
    <t>GESTION INFORMACION A USUARIOS</t>
  </si>
  <si>
    <t>Reportar a Talento Humano, los embargos del personal vinculado a la institucion y controlar que se hagan los descuentos respectivos a personal.</t>
  </si>
  <si>
    <r>
      <t>Dar a conocer el procedimiento en caso de accidente laboral a todos</t>
    </r>
    <r>
      <rPr>
        <sz val="9"/>
        <color indexed="10"/>
        <rFont val="Tahoma"/>
        <family val="2"/>
      </rPr>
      <t xml:space="preserve"> </t>
    </r>
    <r>
      <rPr>
        <sz val="9"/>
        <rFont val="Tahoma"/>
        <family val="2"/>
      </rPr>
      <t>los procesos</t>
    </r>
  </si>
  <si>
    <t>Elaboración de los carnet del personal que sea previamente autorizado  y solicitado en la herramienta "mesa de ayuda" por el procoeso de talento humano</t>
  </si>
  <si>
    <t>Realizar las inducciones del personal nuevo de acuerdo al cronograma de actividades anual.</t>
  </si>
  <si>
    <t>Informar y prestar asistencia técnica en la evaluacion del desempeño a los evaluadores y a los evaluados</t>
  </si>
  <si>
    <t>Enviar a salud ocupacional copia de las incapacidades que se radican en cada periodo que sirven de soporte para actualizar la estadistica de ausentismo laboral</t>
  </si>
  <si>
    <t>Creación de codigos para el personal  nuevo e inactivación del personal en la herramiena "mesa de ayuda"</t>
  </si>
  <si>
    <t xml:space="preserve">Enviar la relación del personal contratista que ingresa en cada periodo y que debe estar afiliado a la ARP. </t>
  </si>
  <si>
    <t xml:space="preserve">Elaborar el reporte dentro de lo primeros cinco (5) dias habiles del mes de los empleados de nomina para deducir los pagos de Seguridad social y Pension </t>
  </si>
  <si>
    <t>Prestar asesorias a la Dirección y a los lideres de los procesos  cuando lo requieran.</t>
  </si>
  <si>
    <t>Verificación reportes   Accidente de Trabajo       al proceso de salud ocupacional.</t>
  </si>
  <si>
    <t xml:space="preserve">Realizar la entrega de los documentos actualizados a cada uno de los procesos de acuerdo  la soliictud </t>
  </si>
  <si>
    <t>Se le asigna al personal nuevo que ingresa a la institución previa autorización y solicitud por parte del proceso de talento humano en la herramienta "mesa de ayuda".</t>
  </si>
  <si>
    <t>Realizar Jornadas de capacitación con el personal de enfermería, Médicos y especialistas que recién ingresan a la institución en el adiestramiento y uso correcto del sistemas de dinámica gerencial. (De acuerdo a la solicitud realizada por Talento Humano o Subdireccion Cientifica y Administrativa)</t>
  </si>
  <si>
    <t>Realizar reinduccion al personal que labora en el proceso de facturacion con el objeto de actualizar conocimientos y disminuir el porcentaje de glosas</t>
  </si>
  <si>
    <t>Realizar jornadas de inducción al personal nuevo que ingresa al proceso de admisión al usuario.</t>
  </si>
  <si>
    <t>Realizar la revisión de propuestas y tener todos los soportes de la propuesta seleccionada</t>
  </si>
  <si>
    <t>Mediante la concertacion entre el Proceso de Cartera, Subdireccion Administrativa y Juridica establecer los procedimientos para el cobro coactivo de la cartera mayor de 360 de dificil Recaudo</t>
  </si>
  <si>
    <t>Dar respuesta oportuna a los derechos de petición que se reciben en la Institución</t>
  </si>
  <si>
    <t>Apoyar la legalizacion de cuentas abiertas que se identifiquen en el periodo, realizando un seguimiento continúo para recuperar la cartera perdida.</t>
  </si>
  <si>
    <t>Elaborar un reporte de cuentas sin legalizar, identificando a que servicio corresponde el ingreso abierto, para desde las subdirecciones se tomen las acciones correctivas correspondientes</t>
  </si>
  <si>
    <t>Entregar a tiempo las cuentas de cobro a cada una de las empresas que se les presta servicios de salud dentro del tiempo establecido.</t>
  </si>
  <si>
    <t>Entregar los recibidos a cartera cada mes despues del envio de las cuentas de cobro.</t>
  </si>
  <si>
    <t xml:space="preserve">Conciliar y ajustar con el proceso de Cartera los saldos de la facturacion radicada verificando la entrega del correo  </t>
  </si>
  <si>
    <t>Presentar el informe al proceso de contabilidad 10 dias despues de realizar la conciliacion con cartera</t>
  </si>
  <si>
    <t>Realizar un analisis periodico del cumplimiento de las actividades involucradas en el cronograma que se establece para los auxiliares administrativos de cuentas.</t>
  </si>
  <si>
    <t>Realizar y expedir  la disponibilidad  presupuestal</t>
  </si>
  <si>
    <t>Elaborar registro presupuestal</t>
  </si>
  <si>
    <t>Elaborar las  obligaciones</t>
  </si>
  <si>
    <t>Elaborar y radicar orden de pagos en Gestión Tesorería</t>
  </si>
  <si>
    <t>Hacer el reconocimiento de la facturación mensual</t>
  </si>
  <si>
    <t>Hacer el recaudo de los ingresos recibidos en el subproceso de tesoreria</t>
  </si>
  <si>
    <t>Generar la ejecucion presupuestal de acuerdo a la radicacion de la informacion de las areas correspondientes para realizar el cierre: Tesoreria, Facturacion y Auditoria medica, Juridica y Talento Humano</t>
  </si>
  <si>
    <t>Recaudar la información necesaria para la estructuración del informe por centro de costos ( cuadros de turnos de los procesos, servicios públicos, etc)  y realizar la presentación del mismo de manera oportuna</t>
  </si>
  <si>
    <t>Estudiar las propuestas en cuanto a Calidad, garantía, precio  y condiciones de la propuenta y seleccionar la más favorable para la entidad.</t>
  </si>
  <si>
    <t>Imprimir los libros donde se reflejan los movimientos contables( El libro de cuatro trimestre es impreso en febrero de la proxima vigencia)</t>
  </si>
  <si>
    <t>Realizar la presentacón y pago oportuno de los impuestos (Retención en la Fuente, ICA)</t>
  </si>
  <si>
    <t>Revisar y conciliar los saldos de cada una de las empresas a las cuales el Hospital presta los servicios de salud y reportarlo a los demas servicios del Area de Financiera</t>
  </si>
  <si>
    <t>Establecer cronograma de reunión del comité de saneamiento contable, invitar previamente a los miembros del comité, hacer el levantamiento del acta y legalizar con la firma de los participantes en el comité</t>
  </si>
  <si>
    <t>Realizar (7) arqueos de caja mensualmente</t>
  </si>
  <si>
    <t xml:space="preserve">Verificar periodicamente las consignaciones en banco por parte de los diferentes clientes. Emitir reporte de pagos no idenficados al proceso de cartera </t>
  </si>
  <si>
    <t>Realizar el trámite que permita cumplir con el pago oportuno de los Impuestos (Rete fuente y Rete ICA)</t>
  </si>
  <si>
    <t>Pagar los primeros 7 dias habiles del mes los Seguridad social y Pension de los empleados de nomina del hospital</t>
  </si>
  <si>
    <t xml:space="preserve">Realizar los pagos a provedore dentro del cronograma establecido </t>
  </si>
  <si>
    <t>Realizar la notificacion de cobro a las empresas  a las cuales se les presta Servicios de Salud, en el termino de cinco (5) dias del envio de las cuentas de cobro a cartera</t>
  </si>
  <si>
    <t>Mantener información actualizada y real para la generación de los informes de ingresos por ventas de servicios</t>
  </si>
  <si>
    <t>Realizar la gestion necesaria para que se garantice el recaudo de la cartera corriente de la vigencia 2014</t>
  </si>
  <si>
    <t>Cumplir con el proceso de recepción de glosas</t>
  </si>
  <si>
    <t>Identificar por pagador y por facturas, el 100% de los pagos recibidos en Tesoreria por concepto de ventas de servicios en Salud</t>
  </si>
  <si>
    <t xml:space="preserve">Realizar citas de cruce de cuentas por pagar con las empresas responsables de pago que se encuentren en Arauca y por correo electronico </t>
  </si>
  <si>
    <t>Notificar  a la unidad de cobro coactivo cuando se haya culminado los pasos establecidos para el cobro persuacivo, cartera de dificil recaudo mayor a 360 dias.</t>
  </si>
  <si>
    <t xml:space="preserve">Realizar conciliacion con el proceso de facturacion de los valores de facturas radicadas y </t>
  </si>
  <si>
    <t>Conciliar con el proceso de Contablidad los valores de pagos recibidos y demas valores  con el fin de que se efectue el registro o asiento contable</t>
  </si>
  <si>
    <t>Realizar evaluacion e informe al sistema contro interno contable</t>
  </si>
  <si>
    <t>Realizar informe mensual de auditoria de los gastos generados por la entidad relacionado con bienes, muebles, personal y servicios</t>
  </si>
  <si>
    <t>Mediante reporte de la devolucion de la factura radicada determinar los errores por validacion de derechos al ingreso del paciente</t>
  </si>
  <si>
    <t>Implementar las TRD en el proceso de Urgencias,  en la organización de los archivos de gestion</t>
  </si>
  <si>
    <t>Alimentar periodicamente el tablero de indicadores con su respectivo analisis y acciones de mejora y reportar oportunamente</t>
  </si>
  <si>
    <t>Implementar las TRD en el proceso de Internacion Hospitalaria, en la organización de los archivos de gestion</t>
  </si>
  <si>
    <t>Alimentar el tablero de indicadores del proceso de  Traslado Asistencial</t>
  </si>
  <si>
    <t>Oportunidad de entrega de entrega del reporte de inasistencia de citas medica (tablero de productividad) de consulta</t>
  </si>
  <si>
    <t>Actualizar periodicamente el tablero de indicadores del proceso con su respectivo analisis y si fuere el caso con acciones de mejoramiento y reportar oportunamente.</t>
  </si>
  <si>
    <t>Implementar las TRD en el proceso de ambiental y sanitaria   en la organización de los archivos de gestion.</t>
  </si>
  <si>
    <t>Realizar el trámite de cambio de numeración a identificación de la HC pasiva a documento de identidad  correspondiente a los usuarios que reingresen a la Institución</t>
  </si>
  <si>
    <t>Realizar la busqueda y revisión de los registros diligenciados en cada proceso, registrar identificación de inconsistencias de los certificados del DANE y registrar los certificados en el libro radicador de los que se envian al DANE</t>
  </si>
  <si>
    <t xml:space="preserve">Hacer seguimiento a la entrega oportuna de los indicadores mensuales a calidad </t>
  </si>
  <si>
    <t xml:space="preserve">Actualizar periodicamente el tablero de indicadores del proceso con su respectivo analisis y si fuere el caso con acciones de mejoramiento y reportar oportunamente </t>
  </si>
  <si>
    <t xml:space="preserve">Implementar las TRD en el proceso de ambiental y sanitaria en la organización de los archivos de gestion </t>
  </si>
  <si>
    <t>Reporte oportuno del tablero de indicadores de gestion del proceso de Contabilidad de acuerdo a la periodicidad de reporte esblecido</t>
  </si>
  <si>
    <t>Reportar periodicamente el tablero de indicadores con su respectivo analisis y acciones de mejora, de acuerdo al cronograma establecido</t>
  </si>
  <si>
    <t xml:space="preserve">Actualizar Link de control interno de acuerdo a los informes.   </t>
  </si>
  <si>
    <t>Realizar el informe Derechos de Autor  siguiendo las instrucciones de Departamento de la Función Publica</t>
  </si>
  <si>
    <t>Generar informe</t>
  </si>
  <si>
    <t>Asistir y participar activamente en las reuniones programadas por el comité de mantenimiento hospitalario</t>
  </si>
  <si>
    <t>Implementar las TRD en el proceso de financiera  en la organización de los archivos de gestion.</t>
  </si>
  <si>
    <t>Actualizar el tablero de indicadores de gestion del proceso</t>
  </si>
  <si>
    <t>Implementar las TRD en el proceso de admision al usuario en la organización de los archivos de gestion</t>
  </si>
  <si>
    <t>Actualizar los indicadores del proceso y realizar el reporte oportuno de acuerdo al tiempo establecido por la oficina de calidad</t>
  </si>
  <si>
    <t>Elaboración de informes mensuales de ingresos y conciliaciones bancarias</t>
  </si>
  <si>
    <t>Garantizar que se realicen los mantenimientos técnicos a la infraestructura tecnológica de la institución para el optimo funcionamiento de los correos institucionales e intranet</t>
  </si>
  <si>
    <t>Cada vez que se solicite el servicio se debe brindar la asesoría que corresponda</t>
  </si>
  <si>
    <t>Creando las plantillas que se requieren para el reporte de las estadísticas que la Institución necesita para elaborar los indicadores que se deben reportar periódicamente.</t>
  </si>
  <si>
    <t>Realizar el mantenimiento preventivo y correctivo de los equipos de computo y diligenciar el formato establecido en este procedimiento</t>
  </si>
  <si>
    <t xml:space="preserve">Realizar actualizaciones periódicas de los indicadores con su respectivo análisis y acciones de mejora si fuere necesario y reportar oportunamente </t>
  </si>
  <si>
    <t>Verificar que las copias de seguridad del sistema se realicen diariamente y mensualmente con el fin de garantizar la seguridad de la información de la institución.</t>
  </si>
  <si>
    <t xml:space="preserve">Consolidar la informacion radicada de los indicadores de gestion de los procesos Misionales </t>
  </si>
  <si>
    <t>Informar de Manera inmediata a las EPS los Indicadores de Alerta Temprana según la afiliación de los Pacientes</t>
  </si>
  <si>
    <t>Consolidacion y Validacion de los indicadores de calidad del Hospital previo a montar el informe en el aplicativo SIHO, resol 2193/04</t>
  </si>
  <si>
    <t>BIOMEDICA</t>
  </si>
  <si>
    <t>Elaborar y presentar informes a la gerencia cuando sea solicitado</t>
  </si>
  <si>
    <t>Oportunidad en el reporte de información en cumplimiento del Decreto 2193 de 2004 o la norma que la sustituya</t>
  </si>
  <si>
    <t>GINECOBSTETRICIA</t>
  </si>
  <si>
    <t>COORDINACIÓN ENFERMERIA</t>
  </si>
  <si>
    <t>CORDINACION DE ENFERMERIA</t>
  </si>
  <si>
    <t>N.A</t>
  </si>
  <si>
    <t>RECRSOS FISICOS</t>
  </si>
  <si>
    <t>Oportunidad de Informes entregados a direccion a Dirección sobre la ejecución presupuestal de ingresos y gastos</t>
  </si>
  <si>
    <t>Tener información financiera de la institución actualizada y veraz</t>
  </si>
  <si>
    <t>AUDIOTORIA MEDICA</t>
  </si>
  <si>
    <t>RESULTADOS PRIMERA EVALUACIÓN DE LOS PLANES OPERATIVOS ANUALES POR PROCESO AÑO 2014</t>
  </si>
  <si>
    <t>PUNTAJE CONSOLIDADO PRIMER 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</si>
</sst>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Tahoma"/>
      <family val="2"/>
    </font>
    <font>
      <sz val="11"/>
      <name val="Calibri"/>
      <family val="2"/>
      <scheme val="minor"/>
    </font>
    <font>
      <sz val="9"/>
      <color indexed="10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9"/>
      <color theme="1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09">
    <xf numFmtId="0" fontId="0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518">
    <xf numFmtId="0" fontId="0" fillId="0" borderId="0" xfId="0"/>
    <xf numFmtId="0" fontId="6" fillId="0" borderId="1" xfId="1522" applyFont="1" applyBorder="1" applyAlignment="1">
      <alignment horizontal="center" vertical="center" wrapText="1"/>
    </xf>
    <xf numFmtId="0" fontId="4" fillId="0" borderId="1" xfId="1522" applyFont="1" applyBorder="1" applyAlignment="1">
      <alignment horizontal="center" vertical="center"/>
    </xf>
    <xf numFmtId="164" fontId="6" fillId="0" borderId="1" xfId="1522" applyNumberFormat="1" applyFont="1" applyBorder="1" applyAlignment="1">
      <alignment horizontal="center" vertical="center" wrapText="1"/>
    </xf>
    <xf numFmtId="0" fontId="4" fillId="0" borderId="1" xfId="1522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vertical="center"/>
    </xf>
    <xf numFmtId="0" fontId="25" fillId="28" borderId="1" xfId="0" applyFont="1" applyFill="1" applyBorder="1" applyAlignment="1">
      <alignment horizontal="justify" vertical="center" wrapText="1"/>
    </xf>
    <xf numFmtId="9" fontId="0" fillId="0" borderId="1" xfId="0" applyNumberFormat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5" fillId="28" borderId="21" xfId="0" applyFont="1" applyFill="1" applyBorder="1" applyAlignment="1">
      <alignment horizontal="justify" vertical="center" wrapText="1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0" fontId="25" fillId="28" borderId="21" xfId="0" applyNumberFormat="1" applyFont="1" applyFill="1" applyBorder="1" applyAlignment="1">
      <alignment horizontal="justify" vertical="center" wrapText="1"/>
    </xf>
    <xf numFmtId="164" fontId="29" fillId="0" borderId="21" xfId="0" applyNumberFormat="1" applyFont="1" applyFill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0" fontId="25" fillId="0" borderId="21" xfId="0" applyFont="1" applyFill="1" applyBorder="1" applyAlignment="1">
      <alignment horizontal="justify" vertical="center" wrapText="1"/>
    </xf>
    <xf numFmtId="0" fontId="0" fillId="29" borderId="21" xfId="0" applyFill="1" applyBorder="1" applyAlignment="1">
      <alignment horizontal="center" vertical="center" wrapText="1"/>
    </xf>
    <xf numFmtId="164" fontId="29" fillId="0" borderId="20" xfId="0" applyNumberFormat="1" applyFont="1" applyFill="1" applyBorder="1" applyAlignment="1">
      <alignment vertical="center"/>
    </xf>
    <xf numFmtId="164" fontId="29" fillId="0" borderId="22" xfId="0" applyNumberFormat="1" applyFont="1" applyFill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9" fontId="0" fillId="0" borderId="23" xfId="0" applyNumberFormat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164" fontId="29" fillId="0" borderId="24" xfId="0" applyNumberFormat="1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justify" vertical="center" wrapText="1"/>
    </xf>
    <xf numFmtId="0" fontId="25" fillId="0" borderId="27" xfId="0" applyFont="1" applyFill="1" applyBorder="1" applyAlignment="1">
      <alignment horizontal="justify" vertical="center" wrapText="1"/>
    </xf>
    <xf numFmtId="9" fontId="0" fillId="0" borderId="27" xfId="0" applyNumberFormat="1" applyBorder="1" applyAlignment="1">
      <alignment horizontal="center" vertical="center" wrapText="1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0" fontId="0" fillId="0" borderId="28" xfId="0" applyFill="1" applyBorder="1" applyAlignment="1">
      <alignment horizontal="center" vertical="center" wrapText="1"/>
    </xf>
    <xf numFmtId="9" fontId="0" fillId="0" borderId="28" xfId="0" applyNumberFormat="1" applyBorder="1" applyAlignment="1">
      <alignment horizontal="center" vertical="center"/>
    </xf>
    <xf numFmtId="164" fontId="29" fillId="0" borderId="28" xfId="0" applyNumberFormat="1" applyFont="1" applyFill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vertical="center"/>
    </xf>
    <xf numFmtId="0" fontId="25" fillId="0" borderId="30" xfId="0" applyFont="1" applyFill="1" applyBorder="1" applyAlignment="1">
      <alignment horizontal="justify" vertical="center" wrapText="1"/>
    </xf>
    <xf numFmtId="164" fontId="29" fillId="0" borderId="30" xfId="0" applyNumberFormat="1" applyFont="1" applyFill="1" applyBorder="1" applyAlignment="1">
      <alignment horizontal="center" vertical="center"/>
    </xf>
    <xf numFmtId="9" fontId="0" fillId="0" borderId="30" xfId="0" applyNumberFormat="1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justify" vertical="center" wrapText="1"/>
    </xf>
    <xf numFmtId="9" fontId="0" fillId="0" borderId="33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10" fontId="0" fillId="0" borderId="0" xfId="0" applyNumberFormat="1"/>
    <xf numFmtId="0" fontId="0" fillId="0" borderId="0" xfId="0" applyProtection="1">
      <protection locked="0"/>
    </xf>
    <xf numFmtId="164" fontId="29" fillId="0" borderId="23" xfId="0" applyNumberFormat="1" applyFont="1" applyFill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37" xfId="0" applyNumberFormat="1" applyBorder="1" applyAlignment="1">
      <alignment horizontal="center" vertical="center"/>
    </xf>
    <xf numFmtId="164" fontId="29" fillId="0" borderId="37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0" fontId="28" fillId="30" borderId="38" xfId="0" applyFont="1" applyFill="1" applyBorder="1" applyAlignment="1" applyProtection="1">
      <alignment horizontal="left" vertical="center"/>
      <protection locked="0"/>
    </xf>
    <xf numFmtId="0" fontId="28" fillId="0" borderId="38" xfId="0" applyFont="1" applyBorder="1" applyAlignment="1" applyProtection="1">
      <alignment horizontal="left" vertical="center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center" wrapText="1"/>
    </xf>
    <xf numFmtId="9" fontId="0" fillId="0" borderId="39" xfId="0" applyNumberFormat="1" applyBorder="1" applyAlignment="1">
      <alignment horizontal="center" vertical="center"/>
    </xf>
    <xf numFmtId="164" fontId="29" fillId="0" borderId="39" xfId="0" applyNumberFormat="1" applyFont="1" applyFill="1" applyBorder="1" applyAlignment="1">
      <alignment horizontal="center" vertical="center"/>
    </xf>
    <xf numFmtId="164" fontId="29" fillId="0" borderId="39" xfId="0" applyNumberFormat="1" applyFont="1" applyFill="1" applyBorder="1" applyAlignment="1">
      <alignment vertical="center"/>
    </xf>
    <xf numFmtId="9" fontId="0" fillId="0" borderId="39" xfId="0" applyNumberFormat="1" applyBorder="1"/>
    <xf numFmtId="9" fontId="0" fillId="0" borderId="41" xfId="0" applyNumberFormat="1" applyBorder="1"/>
    <xf numFmtId="164" fontId="29" fillId="0" borderId="41" xfId="0" applyNumberFormat="1" applyFont="1" applyFill="1" applyBorder="1" applyAlignment="1">
      <alignment horizontal="center" vertical="center"/>
    </xf>
    <xf numFmtId="0" fontId="28" fillId="0" borderId="42" xfId="0" applyFont="1" applyBorder="1" applyAlignment="1" applyProtection="1">
      <alignment horizontal="left" vertical="center"/>
      <protection locked="0"/>
    </xf>
    <xf numFmtId="0" fontId="28" fillId="30" borderId="42" xfId="0" applyFont="1" applyFill="1" applyBorder="1" applyAlignment="1" applyProtection="1">
      <alignment horizontal="left" vertical="center"/>
      <protection locked="0"/>
    </xf>
    <xf numFmtId="164" fontId="0" fillId="30" borderId="41" xfId="0" applyNumberFormat="1" applyFill="1" applyBorder="1" applyAlignment="1" applyProtection="1">
      <alignment horizontal="center"/>
      <protection locked="0"/>
    </xf>
    <xf numFmtId="164" fontId="0" fillId="30" borderId="46" xfId="0" applyNumberFormat="1" applyFill="1" applyBorder="1" applyAlignment="1" applyProtection="1">
      <alignment horizontal="center"/>
      <protection locked="0"/>
    </xf>
    <xf numFmtId="164" fontId="0" fillId="30" borderId="43" xfId="0" applyNumberFormat="1" applyFill="1" applyBorder="1" applyAlignment="1" applyProtection="1">
      <alignment horizontal="center"/>
      <protection locked="0"/>
    </xf>
    <xf numFmtId="164" fontId="0" fillId="30" borderId="44" xfId="0" applyNumberFormat="1" applyFill="1" applyBorder="1" applyAlignment="1" applyProtection="1">
      <alignment horizontal="center"/>
      <protection locked="0"/>
    </xf>
    <xf numFmtId="164" fontId="28" fillId="30" borderId="45" xfId="0" applyNumberFormat="1" applyFont="1" applyFill="1" applyBorder="1" applyAlignment="1" applyProtection="1">
      <alignment horizontal="center"/>
      <protection locked="0"/>
    </xf>
    <xf numFmtId="164" fontId="0" fillId="0" borderId="46" xfId="0" applyNumberFormat="1" applyBorder="1" applyAlignment="1" applyProtection="1">
      <alignment horizontal="center"/>
      <protection locked="0"/>
    </xf>
    <xf numFmtId="164" fontId="0" fillId="0" borderId="41" xfId="0" applyNumberFormat="1" applyBorder="1" applyAlignment="1" applyProtection="1">
      <alignment horizontal="center"/>
      <protection locked="0"/>
    </xf>
    <xf numFmtId="164" fontId="28" fillId="0" borderId="47" xfId="0" applyNumberFormat="1" applyFont="1" applyBorder="1" applyAlignment="1" applyProtection="1">
      <alignment horizontal="center"/>
      <protection locked="0"/>
    </xf>
    <xf numFmtId="164" fontId="28" fillId="30" borderId="47" xfId="0" applyNumberFormat="1" applyFont="1" applyFill="1" applyBorder="1" applyAlignment="1" applyProtection="1">
      <alignment horizontal="center"/>
      <protection locked="0"/>
    </xf>
    <xf numFmtId="10" fontId="0" fillId="0" borderId="46" xfId="0" applyNumberFormat="1" applyBorder="1" applyAlignment="1" applyProtection="1">
      <alignment horizontal="center"/>
      <protection locked="0"/>
    </xf>
    <xf numFmtId="9" fontId="0" fillId="0" borderId="41" xfId="0" applyNumberFormat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164" fontId="28" fillId="0" borderId="47" xfId="0" applyNumberFormat="1" applyFont="1" applyFill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9" fontId="0" fillId="0" borderId="46" xfId="0" applyNumberFormat="1" applyBorder="1" applyAlignment="1" applyProtection="1">
      <alignment horizontal="center"/>
      <protection locked="0"/>
    </xf>
    <xf numFmtId="164" fontId="29" fillId="0" borderId="48" xfId="0" applyNumberFormat="1" applyFont="1" applyFill="1" applyBorder="1" applyAlignment="1">
      <alignment horizontal="center" vertical="center"/>
    </xf>
    <xf numFmtId="164" fontId="29" fillId="0" borderId="41" xfId="0" applyNumberFormat="1" applyFont="1" applyFill="1" applyBorder="1" applyAlignment="1">
      <alignment horizontal="center" vertical="center"/>
    </xf>
    <xf numFmtId="0" fontId="28" fillId="0" borderId="49" xfId="0" applyFont="1" applyBorder="1" applyAlignment="1" applyProtection="1">
      <alignment horizontal="center" vertical="center" wrapText="1"/>
      <protection locked="0"/>
    </xf>
    <xf numFmtId="0" fontId="28" fillId="0" borderId="41" xfId="0" applyFont="1" applyBorder="1" applyAlignment="1" applyProtection="1">
      <alignment horizontal="center" vertical="center" wrapText="1"/>
      <protection locked="0"/>
    </xf>
    <xf numFmtId="164" fontId="0" fillId="0" borderId="41" xfId="0" applyNumberFormat="1" applyBorder="1" applyProtection="1">
      <protection locked="0"/>
    </xf>
    <xf numFmtId="0" fontId="28" fillId="0" borderId="41" xfId="0" applyFont="1" applyBorder="1" applyAlignment="1" applyProtection="1">
      <alignment horizontal="center" vertical="center"/>
      <protection locked="0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9" fontId="0" fillId="0" borderId="51" xfId="0" applyNumberFormat="1" applyBorder="1" applyAlignment="1">
      <alignment horizontal="center" vertical="center"/>
    </xf>
    <xf numFmtId="9" fontId="0" fillId="0" borderId="51" xfId="0" applyNumberFormat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0" fontId="0" fillId="27" borderId="50" xfId="0" applyFill="1" applyBorder="1" applyAlignment="1">
      <alignment horizontal="center" vertical="center" wrapText="1"/>
    </xf>
    <xf numFmtId="9" fontId="0" fillId="0" borderId="53" xfId="0" applyNumberFormat="1" applyBorder="1" applyAlignment="1">
      <alignment horizontal="center" vertical="center"/>
    </xf>
    <xf numFmtId="164" fontId="29" fillId="0" borderId="53" xfId="0" applyNumberFormat="1" applyFont="1" applyFill="1" applyBorder="1" applyAlignment="1">
      <alignment horizontal="center" vertical="center"/>
    </xf>
    <xf numFmtId="0" fontId="25" fillId="0" borderId="53" xfId="0" applyFont="1" applyFill="1" applyBorder="1" applyAlignment="1">
      <alignment horizontal="justify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4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164" fontId="29" fillId="0" borderId="24" xfId="0" applyNumberFormat="1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justify" vertical="center" wrapText="1"/>
    </xf>
    <xf numFmtId="9" fontId="0" fillId="0" borderId="54" xfId="0" applyNumberFormat="1" applyBorder="1" applyAlignment="1">
      <alignment horizontal="center" vertical="center"/>
    </xf>
    <xf numFmtId="164" fontId="29" fillId="0" borderId="54" xfId="0" applyNumberFormat="1" applyFont="1" applyFill="1" applyBorder="1" applyAlignment="1">
      <alignment horizontal="center" vertical="center"/>
    </xf>
    <xf numFmtId="9" fontId="0" fillId="0" borderId="54" xfId="0" applyNumberForma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54" xfId="0" applyNumberFormat="1" applyFill="1" applyBorder="1" applyAlignment="1">
      <alignment horizontal="center" vertical="center"/>
    </xf>
    <xf numFmtId="9" fontId="0" fillId="0" borderId="20" xfId="0" applyNumberFormat="1" applyBorder="1" applyAlignment="1">
      <alignment vertical="center"/>
    </xf>
    <xf numFmtId="9" fontId="0" fillId="0" borderId="54" xfId="0" applyNumberFormat="1" applyBorder="1"/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9" fontId="0" fillId="0" borderId="56" xfId="0" applyNumberFormat="1" applyBorder="1" applyAlignment="1">
      <alignment horizontal="center" vertical="center"/>
    </xf>
    <xf numFmtId="9" fontId="0" fillId="0" borderId="56" xfId="0" applyNumberFormat="1" applyBorder="1" applyAlignment="1">
      <alignment vertical="center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164" fontId="29" fillId="0" borderId="57" xfId="0" applyNumberFormat="1" applyFont="1" applyFill="1" applyBorder="1" applyAlignment="1">
      <alignment horizontal="center" vertical="center"/>
    </xf>
    <xf numFmtId="9" fontId="0" fillId="0" borderId="57" xfId="0" applyNumberFormat="1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/>
    </xf>
    <xf numFmtId="0" fontId="30" fillId="0" borderId="58" xfId="0" applyFont="1" applyFill="1" applyBorder="1" applyAlignment="1">
      <alignment horizontal="left" vertical="center" wrapText="1"/>
    </xf>
    <xf numFmtId="9" fontId="0" fillId="0" borderId="59" xfId="0" applyNumberFormat="1" applyBorder="1" applyAlignment="1">
      <alignment horizontal="center" vertical="center"/>
    </xf>
    <xf numFmtId="164" fontId="29" fillId="0" borderId="59" xfId="0" applyNumberFormat="1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164" fontId="29" fillId="0" borderId="57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164" fontId="29" fillId="0" borderId="62" xfId="0" applyNumberFormat="1" applyFont="1" applyFill="1" applyBorder="1" applyAlignment="1">
      <alignment horizontal="center" vertical="center"/>
    </xf>
    <xf numFmtId="9" fontId="0" fillId="0" borderId="62" xfId="0" applyNumberFormat="1" applyBorder="1" applyAlignment="1">
      <alignment horizontal="center" vertical="center"/>
    </xf>
    <xf numFmtId="164" fontId="0" fillId="30" borderId="64" xfId="0" applyNumberFormat="1" applyFill="1" applyBorder="1" applyAlignment="1" applyProtection="1">
      <alignment horizontal="center"/>
      <protection locked="0"/>
    </xf>
    <xf numFmtId="164" fontId="0" fillId="30" borderId="62" xfId="0" applyNumberFormat="1" applyFill="1" applyBorder="1" applyAlignment="1" applyProtection="1">
      <alignment horizontal="center"/>
      <protection locked="0"/>
    </xf>
    <xf numFmtId="164" fontId="28" fillId="30" borderId="65" xfId="0" applyNumberFormat="1" applyFont="1" applyFill="1" applyBorder="1" applyAlignment="1" applyProtection="1">
      <alignment horizontal="center"/>
      <protection locked="0"/>
    </xf>
    <xf numFmtId="164" fontId="29" fillId="0" borderId="66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54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164" fontId="29" fillId="0" borderId="22" xfId="0" applyNumberFormat="1" applyFont="1" applyFill="1" applyBorder="1" applyAlignment="1">
      <alignment horizontal="center" vertical="center"/>
    </xf>
    <xf numFmtId="10" fontId="0" fillId="0" borderId="3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24" borderId="41" xfId="0" applyFill="1" applyBorder="1" applyAlignment="1">
      <alignment horizontal="center" vertical="center" wrapText="1"/>
    </xf>
    <xf numFmtId="9" fontId="0" fillId="0" borderId="41" xfId="0" applyNumberFormat="1" applyBorder="1" applyAlignment="1">
      <alignment horizontal="center" vertical="center"/>
    </xf>
    <xf numFmtId="164" fontId="29" fillId="0" borderId="41" xfId="0" applyNumberFormat="1" applyFont="1" applyFill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164" fontId="29" fillId="0" borderId="50" xfId="0" applyNumberFormat="1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 wrapText="1"/>
    </xf>
    <xf numFmtId="0" fontId="0" fillId="26" borderId="22" xfId="0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164" fontId="29" fillId="0" borderId="2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53" xfId="0" applyNumberFormat="1" applyFont="1" applyFill="1" applyBorder="1" applyAlignment="1">
      <alignment horizontal="center" vertical="center"/>
    </xf>
    <xf numFmtId="0" fontId="30" fillId="0" borderId="67" xfId="0" applyFont="1" applyFill="1" applyBorder="1" applyAlignment="1">
      <alignment horizontal="justify" vertical="center" wrapText="1"/>
    </xf>
    <xf numFmtId="0" fontId="25" fillId="0" borderId="68" xfId="0" applyFont="1" applyFill="1" applyBorder="1" applyAlignment="1">
      <alignment horizontal="justify" vertical="center" wrapText="1"/>
    </xf>
    <xf numFmtId="0" fontId="25" fillId="0" borderId="67" xfId="0" applyFont="1" applyFill="1" applyBorder="1" applyAlignment="1">
      <alignment horizontal="justify" vertical="center" wrapText="1"/>
    </xf>
    <xf numFmtId="0" fontId="30" fillId="0" borderId="67" xfId="0" applyFont="1" applyFill="1" applyBorder="1" applyAlignment="1">
      <alignment vertical="center" wrapText="1"/>
    </xf>
    <xf numFmtId="0" fontId="30" fillId="0" borderId="68" xfId="0" applyFont="1" applyFill="1" applyBorder="1" applyAlignment="1">
      <alignment vertical="center" wrapText="1"/>
    </xf>
    <xf numFmtId="0" fontId="30" fillId="0" borderId="68" xfId="0" applyFont="1" applyFill="1" applyBorder="1" applyAlignment="1">
      <alignment horizontal="justify" vertical="center" wrapText="1"/>
    </xf>
    <xf numFmtId="9" fontId="0" fillId="0" borderId="68" xfId="0" applyNumberFormat="1" applyBorder="1" applyAlignment="1">
      <alignment horizontal="center" vertical="center"/>
    </xf>
    <xf numFmtId="9" fontId="0" fillId="0" borderId="67" xfId="0" applyNumberFormat="1" applyBorder="1" applyAlignment="1">
      <alignment horizontal="center" vertical="center"/>
    </xf>
    <xf numFmtId="0" fontId="30" fillId="0" borderId="67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justify" vertical="center" wrapText="1"/>
    </xf>
    <xf numFmtId="0" fontId="30" fillId="0" borderId="20" xfId="0" applyFont="1" applyFill="1" applyBorder="1" applyAlignment="1">
      <alignment vertical="center" wrapText="1"/>
    </xf>
    <xf numFmtId="0" fontId="25" fillId="28" borderId="68" xfId="0" applyFont="1" applyFill="1" applyBorder="1" applyAlignment="1">
      <alignment horizontal="justify" vertical="center" wrapText="1"/>
    </xf>
    <xf numFmtId="0" fontId="25" fillId="28" borderId="67" xfId="0" applyFont="1" applyFill="1" applyBorder="1" applyAlignment="1">
      <alignment horizontal="center" vertical="center" wrapText="1"/>
    </xf>
    <xf numFmtId="9" fontId="0" fillId="0" borderId="54" xfId="0" applyNumberFormat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9" fontId="0" fillId="0" borderId="58" xfId="0" applyNumberFormat="1" applyBorder="1" applyAlignment="1">
      <alignment horizontal="center" vertical="center" wrapText="1"/>
    </xf>
    <xf numFmtId="0" fontId="25" fillId="0" borderId="69" xfId="0" applyFont="1" applyFill="1" applyBorder="1" applyAlignment="1">
      <alignment vertical="center" wrapText="1"/>
    </xf>
    <xf numFmtId="0" fontId="25" fillId="0" borderId="70" xfId="0" applyFont="1" applyFill="1" applyBorder="1" applyAlignment="1">
      <alignment horizontal="justify" vertical="center" wrapText="1"/>
    </xf>
    <xf numFmtId="0" fontId="25" fillId="0" borderId="69" xfId="0" applyFont="1" applyFill="1" applyBorder="1" applyAlignment="1">
      <alignment horizontal="justify" vertical="center" wrapText="1"/>
    </xf>
    <xf numFmtId="0" fontId="30" fillId="0" borderId="70" xfId="0" applyFont="1" applyFill="1" applyBorder="1" applyAlignment="1">
      <alignment horizontal="justify" vertical="center" wrapText="1"/>
    </xf>
    <xf numFmtId="0" fontId="30" fillId="0" borderId="69" xfId="0" applyFont="1" applyFill="1" applyBorder="1" applyAlignment="1">
      <alignment horizontal="justify" vertical="center" wrapText="1"/>
    </xf>
    <xf numFmtId="9" fontId="0" fillId="0" borderId="70" xfId="0" applyNumberFormat="1" applyBorder="1" applyAlignment="1">
      <alignment horizontal="center" vertical="center"/>
    </xf>
    <xf numFmtId="164" fontId="29" fillId="0" borderId="70" xfId="0" applyNumberFormat="1" applyFont="1" applyFill="1" applyBorder="1" applyAlignment="1">
      <alignment horizontal="center" vertical="center"/>
    </xf>
    <xf numFmtId="0" fontId="25" fillId="28" borderId="70" xfId="0" applyFont="1" applyFill="1" applyBorder="1" applyAlignment="1">
      <alignment horizontal="justify" vertical="center" wrapText="1"/>
    </xf>
    <xf numFmtId="0" fontId="30" fillId="0" borderId="70" xfId="0" applyFont="1" applyBorder="1" applyAlignment="1">
      <alignment horizontal="justify" vertical="center" wrapText="1"/>
    </xf>
    <xf numFmtId="0" fontId="30" fillId="0" borderId="70" xfId="0" applyFont="1" applyBorder="1" applyAlignment="1">
      <alignment vertical="center" wrapText="1"/>
    </xf>
    <xf numFmtId="0" fontId="25" fillId="0" borderId="19" xfId="0" applyFont="1" applyFill="1" applyBorder="1" applyAlignment="1">
      <alignment horizontal="justify" vertical="center" wrapText="1"/>
    </xf>
    <xf numFmtId="0" fontId="0" fillId="0" borderId="20" xfId="0" applyBorder="1" applyAlignment="1">
      <alignment horizontal="center" vertical="center" wrapText="1"/>
    </xf>
    <xf numFmtId="9" fontId="0" fillId="0" borderId="54" xfId="0" applyNumberFormat="1" applyBorder="1" applyAlignment="1">
      <alignment horizontal="center" vertical="center"/>
    </xf>
    <xf numFmtId="9" fontId="0" fillId="0" borderId="59" xfId="0" applyNumberFormat="1" applyBorder="1" applyAlignment="1">
      <alignment horizontal="center" vertical="center"/>
    </xf>
    <xf numFmtId="164" fontId="29" fillId="0" borderId="60" xfId="0" applyNumberFormat="1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9" fontId="0" fillId="0" borderId="60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9" fontId="0" fillId="0" borderId="62" xfId="0" applyNumberFormat="1" applyBorder="1" applyAlignment="1">
      <alignment horizontal="center" vertical="center"/>
    </xf>
    <xf numFmtId="164" fontId="29" fillId="0" borderId="30" xfId="0" applyNumberFormat="1" applyFont="1" applyFill="1" applyBorder="1" applyAlignment="1">
      <alignment horizontal="center" vertical="center"/>
    </xf>
    <xf numFmtId="164" fontId="29" fillId="0" borderId="39" xfId="0" applyNumberFormat="1" applyFont="1" applyFill="1" applyBorder="1" applyAlignment="1">
      <alignment horizontal="center" vertical="center"/>
    </xf>
    <xf numFmtId="9" fontId="0" fillId="0" borderId="39" xfId="0" applyNumberFormat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9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justify" vertical="center" wrapText="1"/>
    </xf>
    <xf numFmtId="164" fontId="29" fillId="0" borderId="71" xfId="0" applyNumberFormat="1" applyFont="1" applyFill="1" applyBorder="1" applyAlignment="1">
      <alignment horizontal="center" vertical="center"/>
    </xf>
    <xf numFmtId="0" fontId="30" fillId="0" borderId="71" xfId="0" applyFont="1" applyBorder="1" applyAlignment="1">
      <alignment vertical="center" wrapText="1"/>
    </xf>
    <xf numFmtId="9" fontId="0" fillId="0" borderId="72" xfId="0" applyNumberFormat="1" applyBorder="1" applyAlignment="1">
      <alignment horizontal="center" vertical="center"/>
    </xf>
    <xf numFmtId="0" fontId="25" fillId="0" borderId="71" xfId="0" applyFont="1" applyFill="1" applyBorder="1" applyAlignment="1">
      <alignment horizontal="left" vertical="center" wrapText="1"/>
    </xf>
    <xf numFmtId="9" fontId="0" fillId="0" borderId="71" xfId="0" applyNumberFormat="1" applyBorder="1"/>
    <xf numFmtId="9" fontId="0" fillId="0" borderId="71" xfId="0" applyNumberFormat="1" applyBorder="1" applyAlignment="1">
      <alignment horizontal="center" vertical="center"/>
    </xf>
    <xf numFmtId="164" fontId="29" fillId="0" borderId="71" xfId="0" applyNumberFormat="1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 wrapText="1"/>
    </xf>
    <xf numFmtId="0" fontId="30" fillId="0" borderId="71" xfId="0" applyFont="1" applyFill="1" applyBorder="1" applyAlignment="1">
      <alignment horizontal="justify" vertical="center" wrapText="1"/>
    </xf>
    <xf numFmtId="0" fontId="30" fillId="0" borderId="71" xfId="0" applyFont="1" applyFill="1" applyBorder="1" applyAlignment="1">
      <alignment horizontal="left" vertical="center" wrapText="1"/>
    </xf>
    <xf numFmtId="9" fontId="0" fillId="0" borderId="71" xfId="0" applyNumberFormat="1" applyBorder="1" applyAlignment="1">
      <alignment horizontal="center" vertical="center"/>
    </xf>
    <xf numFmtId="164" fontId="29" fillId="0" borderId="71" xfId="0" applyNumberFormat="1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30" fillId="0" borderId="71" xfId="0" applyFont="1" applyBorder="1" applyAlignment="1">
      <alignment horizontal="justify" vertical="center" wrapText="1"/>
    </xf>
    <xf numFmtId="0" fontId="30" fillId="0" borderId="71" xfId="0" applyFont="1" applyFill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25" fillId="0" borderId="71" xfId="0" applyFont="1" applyFill="1" applyBorder="1" applyAlignment="1">
      <alignment vertical="center" wrapText="1"/>
    </xf>
    <xf numFmtId="0" fontId="0" fillId="0" borderId="0" xfId="0" applyBorder="1"/>
    <xf numFmtId="0" fontId="0" fillId="0" borderId="71" xfId="0" applyBorder="1"/>
    <xf numFmtId="9" fontId="0" fillId="0" borderId="71" xfId="0" applyNumberFormat="1" applyBorder="1" applyAlignment="1">
      <alignment vertical="center"/>
    </xf>
    <xf numFmtId="164" fontId="29" fillId="0" borderId="71" xfId="0" applyNumberFormat="1" applyFont="1" applyFill="1" applyBorder="1" applyAlignment="1">
      <alignment vertical="center"/>
    </xf>
    <xf numFmtId="0" fontId="30" fillId="0" borderId="71" xfId="0" applyFont="1" applyBorder="1" applyAlignment="1">
      <alignment horizontal="center" vertical="center" wrapText="1"/>
    </xf>
    <xf numFmtId="9" fontId="0" fillId="0" borderId="72" xfId="0" applyNumberFormat="1" applyBorder="1" applyAlignment="1">
      <alignment vertical="center"/>
    </xf>
    <xf numFmtId="164" fontId="29" fillId="0" borderId="72" xfId="0" applyNumberFormat="1" applyFont="1" applyFill="1" applyBorder="1" applyAlignment="1">
      <alignment vertical="center"/>
    </xf>
    <xf numFmtId="10" fontId="0" fillId="0" borderId="52" xfId="0" applyNumberFormat="1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25" fillId="0" borderId="67" xfId="0" applyNumberFormat="1" applyFont="1" applyFill="1" applyBorder="1" applyAlignment="1">
      <alignment horizontal="justify" vertical="center" wrapText="1"/>
    </xf>
    <xf numFmtId="0" fontId="25" fillId="0" borderId="20" xfId="0" applyNumberFormat="1" applyFont="1" applyFill="1" applyBorder="1" applyAlignment="1">
      <alignment horizontal="justify" vertical="center" wrapText="1"/>
    </xf>
    <xf numFmtId="9" fontId="0" fillId="0" borderId="67" xfId="0" applyNumberForma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164" fontId="29" fillId="0" borderId="67" xfId="0" applyNumberFormat="1" applyFont="1" applyFill="1" applyBorder="1" applyAlignment="1">
      <alignment horizontal="center" vertical="center"/>
    </xf>
    <xf numFmtId="164" fontId="29" fillId="0" borderId="20" xfId="0" applyNumberFormat="1" applyFont="1" applyFill="1" applyBorder="1" applyAlignment="1">
      <alignment horizontal="center" vertical="center"/>
    </xf>
    <xf numFmtId="0" fontId="0" fillId="27" borderId="67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164" fontId="29" fillId="0" borderId="52" xfId="0" applyNumberFormat="1" applyFon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164" fontId="29" fillId="0" borderId="34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64" fontId="29" fillId="0" borderId="18" xfId="0" applyNumberFormat="1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justify" vertical="center" wrapText="1"/>
    </xf>
    <xf numFmtId="0" fontId="25" fillId="0" borderId="19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51" xfId="0" applyFont="1" applyFill="1" applyBorder="1" applyAlignment="1">
      <alignment horizontal="justify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51" xfId="0" applyNumberFormat="1" applyBorder="1" applyAlignment="1">
      <alignment horizontal="center" vertical="center"/>
    </xf>
    <xf numFmtId="0" fontId="0" fillId="27" borderId="1" xfId="0" applyFill="1" applyBorder="1" applyAlignment="1">
      <alignment horizontal="center" vertical="center" wrapText="1"/>
    </xf>
    <xf numFmtId="0" fontId="0" fillId="27" borderId="51" xfId="0" applyFill="1" applyBorder="1" applyAlignment="1">
      <alignment horizontal="center" vertical="center" wrapText="1"/>
    </xf>
    <xf numFmtId="0" fontId="0" fillId="27" borderId="68" xfId="0" applyFill="1" applyBorder="1" applyAlignment="1">
      <alignment horizontal="center" vertical="center" wrapText="1"/>
    </xf>
    <xf numFmtId="0" fontId="25" fillId="0" borderId="67" xfId="0" applyFont="1" applyFill="1" applyBorder="1" applyAlignment="1">
      <alignment horizontal="justify" vertical="center" wrapText="1"/>
    </xf>
    <xf numFmtId="0" fontId="25" fillId="0" borderId="20" xfId="0" applyFont="1" applyFill="1" applyBorder="1" applyAlignment="1">
      <alignment horizontal="justify" vertical="center" wrapText="1"/>
    </xf>
    <xf numFmtId="0" fontId="0" fillId="25" borderId="52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9" fontId="0" fillId="0" borderId="34" xfId="0" applyNumberFormat="1" applyBorder="1" applyAlignment="1">
      <alignment horizontal="center" vertical="center"/>
    </xf>
    <xf numFmtId="0" fontId="0" fillId="26" borderId="52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7" borderId="52" xfId="0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9" fontId="0" fillId="0" borderId="69" xfId="0" applyNumberFormat="1" applyBorder="1" applyAlignment="1">
      <alignment horizontal="center" vertical="center"/>
    </xf>
    <xf numFmtId="164" fontId="29" fillId="0" borderId="69" xfId="0" applyNumberFormat="1" applyFont="1" applyFill="1" applyBorder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10" fontId="0" fillId="0" borderId="34" xfId="0" applyNumberForma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3" fillId="0" borderId="14" xfId="1" applyFont="1" applyBorder="1" applyAlignment="1">
      <alignment horizontal="justify" vertical="center" wrapText="1"/>
    </xf>
    <xf numFmtId="0" fontId="3" fillId="0" borderId="15" xfId="1" applyFont="1" applyBorder="1" applyAlignment="1">
      <alignment horizontal="justify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51" xfId="0" applyNumberFormat="1" applyFont="1" applyFill="1" applyBorder="1" applyAlignment="1">
      <alignment horizontal="center" vertical="center"/>
    </xf>
    <xf numFmtId="0" fontId="0" fillId="25" borderId="69" xfId="0" applyFill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justify" vertical="center" wrapText="1"/>
    </xf>
    <xf numFmtId="0" fontId="2" fillId="0" borderId="1" xfId="1" applyFont="1" applyBorder="1" applyAlignment="1"/>
    <xf numFmtId="0" fontId="7" fillId="0" borderId="17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25" fillId="0" borderId="41" xfId="0" applyFont="1" applyFill="1" applyBorder="1" applyAlignment="1">
      <alignment horizontal="justify" vertical="center" wrapText="1"/>
    </xf>
    <xf numFmtId="0" fontId="28" fillId="24" borderId="1" xfId="0" applyFont="1" applyFill="1" applyBorder="1" applyAlignment="1">
      <alignment horizontal="center" vertical="center" wrapText="1"/>
    </xf>
    <xf numFmtId="0" fontId="28" fillId="24" borderId="41" xfId="0" applyFont="1" applyFill="1" applyBorder="1" applyAlignment="1">
      <alignment horizontal="center" vertical="center" wrapText="1"/>
    </xf>
    <xf numFmtId="0" fontId="28" fillId="24" borderId="5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9" fontId="0" fillId="0" borderId="41" xfId="0" applyNumberFormat="1" applyBorder="1" applyAlignment="1">
      <alignment horizontal="center" vertical="center" wrapText="1"/>
    </xf>
    <xf numFmtId="9" fontId="0" fillId="0" borderId="51" xfId="0" applyNumberFormat="1" applyBorder="1" applyAlignment="1">
      <alignment horizontal="center" vertical="center" wrapText="1"/>
    </xf>
    <xf numFmtId="0" fontId="0" fillId="27" borderId="41" xfId="0" applyFill="1" applyBorder="1" applyAlignment="1">
      <alignment horizontal="center" vertical="center" wrapText="1"/>
    </xf>
    <xf numFmtId="10" fontId="0" fillId="0" borderId="69" xfId="0" applyNumberFormat="1" applyBorder="1" applyAlignment="1">
      <alignment horizontal="center" vertical="center" wrapText="1"/>
    </xf>
    <xf numFmtId="10" fontId="0" fillId="0" borderId="19" xfId="0" applyNumberFormat="1" applyBorder="1" applyAlignment="1">
      <alignment horizontal="center" vertical="center" wrapText="1"/>
    </xf>
    <xf numFmtId="10" fontId="0" fillId="0" borderId="20" xfId="0" applyNumberFormat="1" applyBorder="1" applyAlignment="1">
      <alignment horizontal="center" vertical="center" wrapText="1"/>
    </xf>
    <xf numFmtId="10" fontId="0" fillId="0" borderId="3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6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5" fillId="0" borderId="69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justify" vertical="center" wrapText="1"/>
    </xf>
    <xf numFmtId="9" fontId="0" fillId="0" borderId="54" xfId="0" applyNumberFormat="1" applyBorder="1" applyAlignment="1">
      <alignment horizontal="center" vertical="center" wrapText="1"/>
    </xf>
    <xf numFmtId="164" fontId="29" fillId="0" borderId="54" xfId="0" applyNumberFormat="1" applyFont="1" applyFill="1" applyBorder="1" applyAlignment="1">
      <alignment horizontal="center" vertical="center"/>
    </xf>
    <xf numFmtId="0" fontId="28" fillId="25" borderId="1" xfId="0" applyFont="1" applyFill="1" applyBorder="1" applyAlignment="1">
      <alignment horizontal="center" vertical="center" wrapText="1"/>
    </xf>
    <xf numFmtId="0" fontId="28" fillId="25" borderId="51" xfId="0" applyFont="1" applyFill="1" applyBorder="1" applyAlignment="1">
      <alignment horizontal="center" vertical="center" wrapText="1"/>
    </xf>
    <xf numFmtId="0" fontId="0" fillId="24" borderId="67" xfId="0" applyFill="1" applyBorder="1" applyAlignment="1">
      <alignment horizontal="center" vertical="center" wrapText="1"/>
    </xf>
    <xf numFmtId="0" fontId="0" fillId="24" borderId="19" xfId="0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0" fillId="24" borderId="52" xfId="0" applyFill="1" applyBorder="1" applyAlignment="1">
      <alignment horizontal="center" vertical="center" wrapText="1"/>
    </xf>
    <xf numFmtId="9" fontId="0" fillId="0" borderId="52" xfId="0" applyNumberFormat="1" applyBorder="1" applyAlignment="1">
      <alignment horizontal="center" vertical="center"/>
    </xf>
    <xf numFmtId="164" fontId="29" fillId="0" borderId="7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0" fillId="24" borderId="54" xfId="0" applyFill="1" applyBorder="1" applyAlignment="1">
      <alignment horizontal="center" vertical="center" wrapText="1"/>
    </xf>
    <xf numFmtId="0" fontId="0" fillId="24" borderId="70" xfId="0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9" fontId="0" fillId="0" borderId="54" xfId="0" applyNumberFormat="1" applyBorder="1" applyAlignment="1">
      <alignment horizontal="center" vertical="center"/>
    </xf>
    <xf numFmtId="0" fontId="0" fillId="25" borderId="1" xfId="0" applyFill="1" applyBorder="1" applyAlignment="1">
      <alignment horizontal="center" vertical="center" wrapText="1"/>
    </xf>
    <xf numFmtId="0" fontId="0" fillId="25" borderId="54" xfId="0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/>
    </xf>
    <xf numFmtId="0" fontId="0" fillId="26" borderId="70" xfId="0" applyFill="1" applyBorder="1" applyAlignment="1">
      <alignment horizontal="center" vertical="center"/>
    </xf>
    <xf numFmtId="0" fontId="25" fillId="0" borderId="56" xfId="0" applyFont="1" applyFill="1" applyBorder="1" applyAlignment="1">
      <alignment horizontal="justify" vertical="center" wrapText="1"/>
    </xf>
    <xf numFmtId="9" fontId="0" fillId="0" borderId="56" xfId="0" applyNumberFormat="1" applyBorder="1" applyAlignment="1">
      <alignment horizontal="center" vertical="center" wrapText="1"/>
    </xf>
    <xf numFmtId="9" fontId="0" fillId="0" borderId="19" xfId="0" applyNumberFormat="1" applyBorder="1" applyAlignment="1">
      <alignment horizontal="center" vertical="center" wrapText="1"/>
    </xf>
    <xf numFmtId="0" fontId="0" fillId="24" borderId="56" xfId="0" applyFill="1" applyBorder="1" applyAlignment="1">
      <alignment horizontal="center" vertical="center" wrapText="1"/>
    </xf>
    <xf numFmtId="164" fontId="29" fillId="0" borderId="56" xfId="0" applyNumberFormat="1" applyFont="1" applyFill="1" applyBorder="1" applyAlignment="1">
      <alignment horizontal="center" vertical="center"/>
    </xf>
    <xf numFmtId="10" fontId="0" fillId="0" borderId="56" xfId="0" applyNumberForma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/>
    </xf>
    <xf numFmtId="0" fontId="0" fillId="29" borderId="70" xfId="0" applyFill="1" applyBorder="1" applyAlignment="1">
      <alignment horizontal="center" vertical="center"/>
    </xf>
    <xf numFmtId="0" fontId="25" fillId="28" borderId="70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28" borderId="70" xfId="0" applyFont="1" applyFill="1" applyBorder="1" applyAlignment="1">
      <alignment horizontal="justify" vertical="center" wrapText="1"/>
    </xf>
    <xf numFmtId="9" fontId="0" fillId="0" borderId="70" xfId="0" applyNumberFormat="1" applyBorder="1" applyAlignment="1">
      <alignment horizontal="center" vertical="center"/>
    </xf>
    <xf numFmtId="0" fontId="0" fillId="25" borderId="55" xfId="0" applyFill="1" applyBorder="1" applyAlignment="1">
      <alignment horizontal="center" vertical="center" wrapText="1"/>
    </xf>
    <xf numFmtId="0" fontId="25" fillId="0" borderId="70" xfId="0" applyFont="1" applyFill="1" applyBorder="1" applyAlignment="1">
      <alignment horizontal="justify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9" fontId="0" fillId="0" borderId="21" xfId="0" applyNumberFormat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0" fontId="0" fillId="24" borderId="69" xfId="0" applyFill="1" applyBorder="1" applyAlignment="1">
      <alignment horizontal="center" vertical="center" wrapText="1"/>
    </xf>
    <xf numFmtId="0" fontId="25" fillId="28" borderId="69" xfId="0" applyFont="1" applyFill="1" applyBorder="1" applyAlignment="1">
      <alignment horizontal="justify" vertical="center" wrapText="1"/>
    </xf>
    <xf numFmtId="0" fontId="25" fillId="28" borderId="19" xfId="0" applyFont="1" applyFill="1" applyBorder="1" applyAlignment="1">
      <alignment horizontal="justify" vertical="center" wrapText="1"/>
    </xf>
    <xf numFmtId="0" fontId="25" fillId="28" borderId="20" xfId="0" applyFont="1" applyFill="1" applyBorder="1" applyAlignment="1">
      <alignment horizontal="justify" vertical="center" wrapText="1"/>
    </xf>
    <xf numFmtId="0" fontId="0" fillId="25" borderId="21" xfId="0" applyFill="1" applyBorder="1" applyAlignment="1">
      <alignment horizontal="center" vertical="center" wrapText="1"/>
    </xf>
    <xf numFmtId="0" fontId="25" fillId="28" borderId="21" xfId="0" applyFont="1" applyFill="1" applyBorder="1" applyAlignment="1">
      <alignment horizontal="center" vertical="center" wrapText="1"/>
    </xf>
    <xf numFmtId="0" fontId="25" fillId="28" borderId="54" xfId="0" applyFont="1" applyFill="1" applyBorder="1" applyAlignment="1">
      <alignment horizontal="center" vertical="center" wrapText="1"/>
    </xf>
    <xf numFmtId="0" fontId="0" fillId="29" borderId="21" xfId="0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10" fontId="0" fillId="0" borderId="34" xfId="0" applyNumberFormat="1" applyBorder="1" applyAlignment="1">
      <alignment horizontal="center" vertical="center" wrapText="1"/>
    </xf>
    <xf numFmtId="0" fontId="0" fillId="24" borderId="21" xfId="0" applyFill="1" applyBorder="1" applyAlignment="1">
      <alignment horizontal="center" vertical="center"/>
    </xf>
    <xf numFmtId="0" fontId="0" fillId="24" borderId="54" xfId="0" applyFill="1" applyBorder="1" applyAlignment="1">
      <alignment horizontal="center" vertical="center"/>
    </xf>
    <xf numFmtId="0" fontId="0" fillId="25" borderId="21" xfId="0" applyFill="1" applyBorder="1" applyAlignment="1">
      <alignment horizontal="center" vertical="center"/>
    </xf>
    <xf numFmtId="0" fontId="25" fillId="0" borderId="21" xfId="0" applyNumberFormat="1" applyFont="1" applyFill="1" applyBorder="1" applyAlignment="1">
      <alignment horizontal="center" vertical="center" wrapText="1"/>
    </xf>
    <xf numFmtId="0" fontId="25" fillId="0" borderId="54" xfId="0" applyNumberFormat="1" applyFont="1" applyFill="1" applyBorder="1" applyAlignment="1">
      <alignment horizontal="center" vertical="center" wrapText="1"/>
    </xf>
    <xf numFmtId="9" fontId="0" fillId="0" borderId="55" xfId="0" applyNumberFormat="1" applyBorder="1" applyAlignment="1">
      <alignment horizontal="center" vertical="center"/>
    </xf>
    <xf numFmtId="0" fontId="0" fillId="26" borderId="54" xfId="0" applyFill="1" applyBorder="1" applyAlignment="1">
      <alignment horizontal="center" vertical="center"/>
    </xf>
    <xf numFmtId="0" fontId="0" fillId="29" borderId="55" xfId="0" applyFill="1" applyBorder="1" applyAlignment="1">
      <alignment horizontal="center" vertical="center" wrapText="1"/>
    </xf>
    <xf numFmtId="0" fontId="0" fillId="29" borderId="19" xfId="0" applyFill="1" applyBorder="1" applyAlignment="1">
      <alignment horizontal="center" vertical="center" wrapText="1"/>
    </xf>
    <xf numFmtId="10" fontId="0" fillId="0" borderId="55" xfId="0" applyNumberFormat="1" applyBorder="1" applyAlignment="1">
      <alignment horizontal="center" vertical="center"/>
    </xf>
    <xf numFmtId="164" fontId="29" fillId="0" borderId="55" xfId="0" applyNumberFormat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10" fontId="0" fillId="0" borderId="41" xfId="0" applyNumberFormat="1" applyBorder="1" applyAlignment="1">
      <alignment horizontal="center" vertical="center"/>
    </xf>
    <xf numFmtId="10" fontId="0" fillId="0" borderId="54" xfId="0" applyNumberFormat="1" applyBorder="1" applyAlignment="1">
      <alignment horizontal="center" vertical="center"/>
    </xf>
    <xf numFmtId="164" fontId="29" fillId="0" borderId="41" xfId="0" applyNumberFormat="1" applyFont="1" applyFill="1" applyBorder="1" applyAlignment="1">
      <alignment horizontal="center" vertical="center"/>
    </xf>
    <xf numFmtId="0" fontId="0" fillId="29" borderId="41" xfId="0" applyFill="1" applyBorder="1" applyAlignment="1">
      <alignment horizontal="center" vertical="center" wrapText="1"/>
    </xf>
    <xf numFmtId="0" fontId="0" fillId="29" borderId="54" xfId="0" applyFill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9" fontId="0" fillId="0" borderId="69" xfId="0" applyNumberFormat="1" applyBorder="1" applyAlignment="1">
      <alignment horizontal="center" vertical="center" wrapText="1"/>
    </xf>
    <xf numFmtId="0" fontId="30" fillId="0" borderId="70" xfId="0" applyFont="1" applyBorder="1" applyAlignment="1">
      <alignment horizontal="center" vertical="center" wrapText="1"/>
    </xf>
    <xf numFmtId="10" fontId="0" fillId="0" borderId="55" xfId="0" applyNumberFormat="1" applyBorder="1" applyAlignment="1">
      <alignment horizontal="center" vertical="center" wrapText="1"/>
    </xf>
    <xf numFmtId="164" fontId="29" fillId="0" borderId="57" xfId="0" applyNumberFormat="1" applyFont="1" applyFill="1" applyBorder="1" applyAlignment="1">
      <alignment horizontal="center" vertical="center"/>
    </xf>
    <xf numFmtId="9" fontId="0" fillId="0" borderId="57" xfId="0" applyNumberFormat="1" applyBorder="1" applyAlignment="1">
      <alignment horizontal="center" vertical="center"/>
    </xf>
    <xf numFmtId="164" fontId="29" fillId="0" borderId="57" xfId="0" applyNumberFormat="1" applyFont="1" applyFill="1" applyBorder="1" applyAlignment="1">
      <alignment horizontal="center" vertical="center" wrapText="1"/>
    </xf>
    <xf numFmtId="9" fontId="0" fillId="0" borderId="71" xfId="0" applyNumberFormat="1" applyBorder="1" applyAlignment="1">
      <alignment horizontal="center" vertical="center"/>
    </xf>
    <xf numFmtId="164" fontId="29" fillId="0" borderId="71" xfId="0" applyNumberFormat="1" applyFont="1" applyFill="1" applyBorder="1" applyAlignment="1">
      <alignment horizontal="center" vertical="center"/>
    </xf>
    <xf numFmtId="164" fontId="29" fillId="0" borderId="71" xfId="0" applyNumberFormat="1" applyFont="1" applyFill="1" applyBorder="1" applyAlignment="1">
      <alignment horizontal="center" vertical="center" wrapText="1"/>
    </xf>
    <xf numFmtId="0" fontId="0" fillId="29" borderId="71" xfId="0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center" vertical="center" wrapText="1"/>
    </xf>
    <xf numFmtId="0" fontId="25" fillId="0" borderId="62" xfId="0" applyFont="1" applyFill="1" applyBorder="1" applyAlignment="1">
      <alignment horizontal="center" vertical="center" wrapText="1"/>
    </xf>
    <xf numFmtId="0" fontId="0" fillId="25" borderId="57" xfId="0" applyFill="1" applyBorder="1" applyAlignment="1">
      <alignment horizontal="center" vertical="center"/>
    </xf>
    <xf numFmtId="0" fontId="0" fillId="29" borderId="57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9" fontId="0" fillId="0" borderId="23" xfId="0" applyNumberFormat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0" fontId="0" fillId="24" borderId="72" xfId="0" applyFill="1" applyBorder="1" applyAlignment="1">
      <alignment horizontal="center" vertical="center" wrapText="1"/>
    </xf>
    <xf numFmtId="0" fontId="0" fillId="29" borderId="56" xfId="0" applyFill="1" applyBorder="1" applyAlignment="1">
      <alignment horizontal="center" vertical="center" wrapText="1"/>
    </xf>
    <xf numFmtId="0" fontId="0" fillId="29" borderId="20" xfId="0" applyFill="1" applyBorder="1" applyAlignment="1">
      <alignment horizontal="center" vertical="center" wrapText="1"/>
    </xf>
    <xf numFmtId="9" fontId="0" fillId="0" borderId="56" xfId="0" applyNumberFormat="1" applyBorder="1" applyAlignment="1">
      <alignment horizontal="center" vertical="center"/>
    </xf>
    <xf numFmtId="164" fontId="29" fillId="0" borderId="56" xfId="0" applyNumberFormat="1" applyFont="1" applyFill="1" applyBorder="1" applyAlignment="1">
      <alignment horizontal="center" vertical="center" wrapText="1"/>
    </xf>
    <xf numFmtId="164" fontId="29" fillId="0" borderId="20" xfId="0" applyNumberFormat="1" applyFont="1" applyFill="1" applyBorder="1" applyAlignment="1">
      <alignment horizontal="center" vertical="center" wrapText="1"/>
    </xf>
    <xf numFmtId="0" fontId="0" fillId="29" borderId="63" xfId="0" applyFill="1" applyBorder="1" applyAlignment="1">
      <alignment horizontal="center" vertical="center" wrapText="1"/>
    </xf>
    <xf numFmtId="9" fontId="0" fillId="0" borderId="63" xfId="0" applyNumberFormat="1" applyFill="1" applyBorder="1" applyAlignment="1">
      <alignment horizontal="center" vertical="center"/>
    </xf>
    <xf numFmtId="9" fontId="0" fillId="0" borderId="19" xfId="0" applyNumberFormat="1" applyFill="1" applyBorder="1" applyAlignment="1">
      <alignment horizontal="center" vertical="center"/>
    </xf>
    <xf numFmtId="9" fontId="0" fillId="0" borderId="20" xfId="0" applyNumberFormat="1" applyFill="1" applyBorder="1" applyAlignment="1">
      <alignment horizontal="center" vertical="center"/>
    </xf>
    <xf numFmtId="164" fontId="29" fillId="0" borderId="63" xfId="0" applyNumberFormat="1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 wrapText="1"/>
    </xf>
    <xf numFmtId="0" fontId="31" fillId="24" borderId="57" xfId="0" applyFont="1" applyFill="1" applyBorder="1" applyAlignment="1">
      <alignment horizontal="center" vertical="center" wrapText="1"/>
    </xf>
    <xf numFmtId="0" fontId="0" fillId="24" borderId="57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0" fillId="26" borderId="57" xfId="0" applyFill="1" applyBorder="1" applyAlignment="1">
      <alignment horizontal="center" vertical="center" wrapText="1"/>
    </xf>
    <xf numFmtId="0" fontId="0" fillId="25" borderId="72" xfId="0" applyFill="1" applyBorder="1" applyAlignment="1">
      <alignment horizontal="center" vertical="center" wrapText="1"/>
    </xf>
    <xf numFmtId="0" fontId="0" fillId="26" borderId="56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9" fontId="0" fillId="0" borderId="56" xfId="0" applyNumberFormat="1" applyFill="1" applyBorder="1" applyAlignment="1">
      <alignment horizontal="center" vertical="center"/>
    </xf>
    <xf numFmtId="0" fontId="0" fillId="25" borderId="56" xfId="0" applyFill="1" applyBorder="1" applyAlignment="1">
      <alignment horizontal="center" vertical="center" wrapText="1"/>
    </xf>
    <xf numFmtId="9" fontId="0" fillId="0" borderId="54" xfId="0" applyNumberForma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horizontal="center" vertical="center" wrapText="1"/>
    </xf>
    <xf numFmtId="164" fontId="29" fillId="0" borderId="72" xfId="0" applyNumberFormat="1" applyFont="1" applyFill="1" applyBorder="1" applyAlignment="1">
      <alignment horizontal="center" vertical="center"/>
    </xf>
    <xf numFmtId="9" fontId="0" fillId="0" borderId="72" xfId="0" applyNumberFormat="1" applyBorder="1" applyAlignment="1">
      <alignment horizontal="center" vertical="center"/>
    </xf>
    <xf numFmtId="0" fontId="0" fillId="26" borderId="57" xfId="0" applyFill="1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7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0" fillId="0" borderId="60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9" fontId="0" fillId="0" borderId="27" xfId="0" applyNumberFormat="1" applyFill="1" applyBorder="1" applyAlignment="1">
      <alignment horizontal="center" vertical="center"/>
    </xf>
    <xf numFmtId="9" fontId="0" fillId="0" borderId="57" xfId="0" applyNumberForma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justify" vertical="center" wrapText="1"/>
    </xf>
    <xf numFmtId="0" fontId="0" fillId="0" borderId="72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9" fontId="0" fillId="0" borderId="60" xfId="0" applyNumberFormat="1" applyFill="1" applyBorder="1" applyAlignment="1">
      <alignment horizontal="center" vertical="center"/>
    </xf>
    <xf numFmtId="164" fontId="29" fillId="0" borderId="60" xfId="0" applyNumberFormat="1" applyFont="1" applyFill="1" applyBorder="1" applyAlignment="1">
      <alignment horizontal="center" vertical="center"/>
    </xf>
    <xf numFmtId="9" fontId="0" fillId="0" borderId="71" xfId="0" applyNumberFormat="1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9" fontId="0" fillId="0" borderId="62" xfId="0" applyNumberFormat="1" applyBorder="1" applyAlignment="1">
      <alignment horizontal="center" vertical="center"/>
    </xf>
    <xf numFmtId="164" fontId="29" fillId="0" borderId="62" xfId="0" applyNumberFormat="1" applyFont="1" applyFill="1" applyBorder="1" applyAlignment="1">
      <alignment horizontal="center" vertical="center"/>
    </xf>
    <xf numFmtId="9" fontId="0" fillId="0" borderId="39" xfId="0" applyNumberFormat="1" applyBorder="1" applyAlignment="1">
      <alignment horizontal="center" vertical="center"/>
    </xf>
    <xf numFmtId="9" fontId="0" fillId="0" borderId="61" xfId="0" applyNumberFormat="1" applyBorder="1" applyAlignment="1">
      <alignment horizontal="center" vertical="center"/>
    </xf>
    <xf numFmtId="164" fontId="29" fillId="0" borderId="39" xfId="0" applyNumberFormat="1" applyFont="1" applyFill="1" applyBorder="1" applyAlignment="1">
      <alignment horizontal="center" vertical="center"/>
    </xf>
    <xf numFmtId="164" fontId="29" fillId="0" borderId="61" xfId="0" applyNumberFormat="1" applyFont="1" applyFill="1" applyBorder="1" applyAlignment="1">
      <alignment horizontal="center" vertical="center"/>
    </xf>
    <xf numFmtId="9" fontId="0" fillId="0" borderId="30" xfId="0" applyNumberFormat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164" fontId="29" fillId="0" borderId="30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 wrapText="1"/>
    </xf>
    <xf numFmtId="0" fontId="25" fillId="0" borderId="60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5" fillId="0" borderId="71" xfId="0" applyFont="1" applyBorder="1" applyAlignment="1">
      <alignment horizontal="center" vertical="center" wrapText="1"/>
    </xf>
    <xf numFmtId="0" fontId="0" fillId="0" borderId="71" xfId="0" applyBorder="1"/>
    <xf numFmtId="0" fontId="25" fillId="0" borderId="3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9" fontId="0" fillId="0" borderId="31" xfId="0" applyNumberFormat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9" fontId="0" fillId="0" borderId="35" xfId="0" applyNumberFormat="1" applyBorder="1" applyAlignment="1">
      <alignment horizontal="center" vertical="center"/>
    </xf>
    <xf numFmtId="9" fontId="0" fillId="0" borderId="26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0" fillId="0" borderId="7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 wrapText="1"/>
    </xf>
    <xf numFmtId="0" fontId="34" fillId="0" borderId="62" xfId="0" applyFont="1" applyFill="1" applyBorder="1" applyAlignment="1">
      <alignment horizontal="center" vertical="center" wrapText="1"/>
    </xf>
    <xf numFmtId="164" fontId="29" fillId="0" borderId="31" xfId="0" applyNumberFormat="1" applyFont="1" applyFill="1" applyBorder="1" applyAlignment="1">
      <alignment horizontal="center" vertical="center" wrapText="1"/>
    </xf>
    <xf numFmtId="164" fontId="29" fillId="0" borderId="72" xfId="0" applyNumberFormat="1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20" xfId="0" applyBorder="1" applyAlignment="1">
      <alignment horizontal="center" vertical="center"/>
    </xf>
    <xf numFmtId="164" fontId="29" fillId="0" borderId="32" xfId="0" applyNumberFormat="1" applyFont="1" applyFill="1" applyBorder="1" applyAlignment="1">
      <alignment horizontal="center" vertical="center"/>
    </xf>
    <xf numFmtId="9" fontId="0" fillId="0" borderId="63" xfId="0" applyNumberFormat="1" applyBorder="1" applyAlignment="1">
      <alignment horizontal="center" vertical="center"/>
    </xf>
    <xf numFmtId="0" fontId="36" fillId="0" borderId="72" xfId="0" applyFont="1" applyBorder="1" applyAlignment="1">
      <alignment horizontal="justify" vertical="center" wrapText="1"/>
    </xf>
    <xf numFmtId="0" fontId="36" fillId="0" borderId="19" xfId="0" applyFont="1" applyBorder="1" applyAlignment="1">
      <alignment horizontal="justify" vertical="center" wrapText="1"/>
    </xf>
    <xf numFmtId="0" fontId="25" fillId="0" borderId="39" xfId="0" applyFont="1" applyFill="1" applyBorder="1" applyAlignment="1">
      <alignment horizontal="center" vertical="center" wrapText="1"/>
    </xf>
    <xf numFmtId="0" fontId="28" fillId="0" borderId="38" xfId="0" applyFont="1" applyBorder="1" applyAlignment="1" applyProtection="1">
      <alignment horizontal="center" vertical="center"/>
      <protection locked="0"/>
    </xf>
    <xf numFmtId="164" fontId="0" fillId="0" borderId="50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</cellXfs>
  <cellStyles count="1609">
    <cellStyle name="20% - Énfasis1 10" xfId="3"/>
    <cellStyle name="20% - Énfasis1 11" xfId="4"/>
    <cellStyle name="20% - Énfasis1 12" xfId="5"/>
    <cellStyle name="20% - Énfasis1 13" xfId="6"/>
    <cellStyle name="20% - Énfasis1 2" xfId="7"/>
    <cellStyle name="20% - Énfasis1 3" xfId="8"/>
    <cellStyle name="20% - Énfasis1 4" xfId="9"/>
    <cellStyle name="20% - Énfasis1 5" xfId="10"/>
    <cellStyle name="20% - Énfasis1 6" xfId="11"/>
    <cellStyle name="20% - Énfasis1 7" xfId="12"/>
    <cellStyle name="20% - Énfasis1 8" xfId="13"/>
    <cellStyle name="20% - Énfasis1 9" xfId="14"/>
    <cellStyle name="20% - Énfasis2 10" xfId="15"/>
    <cellStyle name="20% - Énfasis2 11" xfId="16"/>
    <cellStyle name="20% - Énfasis2 12" xfId="17"/>
    <cellStyle name="20% - Énfasis2 13" xfId="18"/>
    <cellStyle name="20% - Énfasis2 2" xfId="19"/>
    <cellStyle name="20% - Énfasis2 3" xfId="20"/>
    <cellStyle name="20% - Énfasis2 4" xfId="21"/>
    <cellStyle name="20% - Énfasis2 5" xfId="22"/>
    <cellStyle name="20% - Énfasis2 6" xfId="23"/>
    <cellStyle name="20% - Énfasis2 7" xfId="24"/>
    <cellStyle name="20% - Énfasis2 8" xfId="25"/>
    <cellStyle name="20% - Énfasis2 9" xfId="26"/>
    <cellStyle name="20% - Énfasis3 10" xfId="27"/>
    <cellStyle name="20% - Énfasis3 11" xfId="28"/>
    <cellStyle name="20% - Énfasis3 12" xfId="29"/>
    <cellStyle name="20% - Énfasis3 13" xfId="30"/>
    <cellStyle name="20% - Énfasis3 2" xfId="31"/>
    <cellStyle name="20% - Énfasis3 3" xfId="32"/>
    <cellStyle name="20% - Énfasis3 4" xfId="33"/>
    <cellStyle name="20% - Énfasis3 5" xfId="34"/>
    <cellStyle name="20% - Énfasis3 6" xfId="35"/>
    <cellStyle name="20% - Énfasis3 7" xfId="36"/>
    <cellStyle name="20% - Énfasis3 8" xfId="37"/>
    <cellStyle name="20% - Énfasis3 9" xfId="38"/>
    <cellStyle name="20% - Énfasis4 10" xfId="39"/>
    <cellStyle name="20% - Énfasis4 11" xfId="40"/>
    <cellStyle name="20% - Énfasis4 12" xfId="41"/>
    <cellStyle name="20% - Énfasis4 13" xfId="42"/>
    <cellStyle name="20% - Énfasis4 2" xfId="43"/>
    <cellStyle name="20% - Énfasis4 3" xfId="44"/>
    <cellStyle name="20% - Énfasis4 4" xfId="45"/>
    <cellStyle name="20% - Énfasis4 5" xfId="46"/>
    <cellStyle name="20% - Énfasis4 6" xfId="47"/>
    <cellStyle name="20% - Énfasis4 7" xfId="48"/>
    <cellStyle name="20% - Énfasis4 8" xfId="49"/>
    <cellStyle name="20% - Énfasis4 9" xfId="50"/>
    <cellStyle name="20% - Énfasis5 10" xfId="51"/>
    <cellStyle name="20% - Énfasis5 11" xfId="52"/>
    <cellStyle name="20% - Énfasis5 12" xfId="53"/>
    <cellStyle name="20% - Énfasis5 13" xfId="54"/>
    <cellStyle name="20% - Énfasis5 2" xfId="55"/>
    <cellStyle name="20% - Énfasis5 3" xfId="56"/>
    <cellStyle name="20% - Énfasis5 4" xfId="57"/>
    <cellStyle name="20% - Énfasis5 5" xfId="58"/>
    <cellStyle name="20% - Énfasis5 6" xfId="59"/>
    <cellStyle name="20% - Énfasis5 7" xfId="60"/>
    <cellStyle name="20% - Énfasis5 8" xfId="61"/>
    <cellStyle name="20% - Énfasis5 9" xfId="62"/>
    <cellStyle name="20% - Énfasis6 10" xfId="63"/>
    <cellStyle name="20% - Énfasis6 11" xfId="64"/>
    <cellStyle name="20% - Énfasis6 12" xfId="65"/>
    <cellStyle name="20% - Énfasis6 13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Énfasis1 10" xfId="75"/>
    <cellStyle name="40% - Énfasis1 11" xfId="76"/>
    <cellStyle name="40% - Énfasis1 12" xfId="77"/>
    <cellStyle name="40% - Énfasis1 13" xfId="78"/>
    <cellStyle name="40% - Énfasis1 2" xfId="79"/>
    <cellStyle name="40% - Énfasis1 3" xfId="80"/>
    <cellStyle name="40% - Énfasis1 4" xfId="81"/>
    <cellStyle name="40% - Énfasis1 5" xfId="82"/>
    <cellStyle name="40% - Énfasis1 6" xfId="83"/>
    <cellStyle name="40% - Énfasis1 7" xfId="84"/>
    <cellStyle name="40% - Énfasis1 8" xfId="85"/>
    <cellStyle name="40% - Énfasis1 9" xfId="86"/>
    <cellStyle name="40% - Énfasis2 10" xfId="87"/>
    <cellStyle name="40% - Énfasis2 11" xfId="88"/>
    <cellStyle name="40% - Énfasis2 12" xfId="89"/>
    <cellStyle name="40% - Énfasis2 13" xfId="90"/>
    <cellStyle name="40% - Énfasis2 2" xfId="91"/>
    <cellStyle name="40% - Énfasis2 3" xfId="92"/>
    <cellStyle name="40% - Énfasis2 4" xfId="93"/>
    <cellStyle name="40% - Énfasis2 5" xfId="94"/>
    <cellStyle name="40% - Énfasis2 6" xfId="95"/>
    <cellStyle name="40% - Énfasis2 7" xfId="96"/>
    <cellStyle name="40% - Énfasis2 8" xfId="97"/>
    <cellStyle name="40% - Énfasis2 9" xfId="98"/>
    <cellStyle name="40% - Énfasis3 10" xfId="99"/>
    <cellStyle name="40% - Énfasis3 11" xfId="100"/>
    <cellStyle name="40% - Énfasis3 12" xfId="101"/>
    <cellStyle name="40% - Énfasis3 13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10" xfId="111"/>
    <cellStyle name="40% - Énfasis4 11" xfId="112"/>
    <cellStyle name="40% - Énfasis4 12" xfId="113"/>
    <cellStyle name="40% - Énfasis4 13" xfId="114"/>
    <cellStyle name="40% - Énfasis4 2" xfId="115"/>
    <cellStyle name="40% - Énfasis4 3" xfId="116"/>
    <cellStyle name="40% - Énfasis4 4" xfId="117"/>
    <cellStyle name="40% - Énfasis4 5" xfId="118"/>
    <cellStyle name="40% - Énfasis4 6" xfId="119"/>
    <cellStyle name="40% - Énfasis4 7" xfId="120"/>
    <cellStyle name="40% - Énfasis4 8" xfId="121"/>
    <cellStyle name="40% - Énfasis4 9" xfId="122"/>
    <cellStyle name="40% - Énfasis5 10" xfId="123"/>
    <cellStyle name="40% - Énfasis5 11" xfId="124"/>
    <cellStyle name="40% - Énfasis5 12" xfId="125"/>
    <cellStyle name="40% - Énfasis5 13" xfId="126"/>
    <cellStyle name="40% - Énfasis5 2" xfId="127"/>
    <cellStyle name="40% - Énfasis5 3" xfId="128"/>
    <cellStyle name="40% - Énfasis5 4" xfId="129"/>
    <cellStyle name="40% - Énfasis5 5" xfId="130"/>
    <cellStyle name="40% - Énfasis5 6" xfId="131"/>
    <cellStyle name="40% - Énfasis5 7" xfId="132"/>
    <cellStyle name="40% - Énfasis5 8" xfId="133"/>
    <cellStyle name="40% - Énfasis5 9" xfId="134"/>
    <cellStyle name="40% - Énfasis6 10" xfId="135"/>
    <cellStyle name="40% - Énfasis6 11" xfId="136"/>
    <cellStyle name="40% - Énfasis6 12" xfId="137"/>
    <cellStyle name="40% - Énfasis6 13" xfId="138"/>
    <cellStyle name="40% - Énfasis6 2" xfId="139"/>
    <cellStyle name="40% - Énfasis6 3" xfId="140"/>
    <cellStyle name="40% - Énfasis6 4" xfId="141"/>
    <cellStyle name="40% - Énfasis6 5" xfId="142"/>
    <cellStyle name="40% - Énfasis6 6" xfId="143"/>
    <cellStyle name="40% - Énfasis6 7" xfId="144"/>
    <cellStyle name="40% - Énfasis6 8" xfId="145"/>
    <cellStyle name="40% - Énfasis6 9" xfId="146"/>
    <cellStyle name="60% - Énfasis1 10" xfId="147"/>
    <cellStyle name="60% - Énfasis1 11" xfId="148"/>
    <cellStyle name="60% - Énfasis1 12" xfId="149"/>
    <cellStyle name="60% - Énfasis1 13" xfId="150"/>
    <cellStyle name="60% - Énfasis1 2" xfId="151"/>
    <cellStyle name="60% - Énfasis1 3" xfId="152"/>
    <cellStyle name="60% - Énfasis1 4" xfId="153"/>
    <cellStyle name="60% - Énfasis1 5" xfId="154"/>
    <cellStyle name="60% - Énfasis1 6" xfId="155"/>
    <cellStyle name="60% - Énfasis1 7" xfId="156"/>
    <cellStyle name="60% - Énfasis1 8" xfId="157"/>
    <cellStyle name="60% - Énfasis1 9" xfId="158"/>
    <cellStyle name="60% - Énfasis2 10" xfId="159"/>
    <cellStyle name="60% - Énfasis2 11" xfId="160"/>
    <cellStyle name="60% - Énfasis2 12" xfId="161"/>
    <cellStyle name="60% - Énfasis2 13" xfId="162"/>
    <cellStyle name="60% - Énfasis2 2" xfId="163"/>
    <cellStyle name="60% - Énfasis2 3" xfId="164"/>
    <cellStyle name="60% - Énfasis2 4" xfId="165"/>
    <cellStyle name="60% - Énfasis2 5" xfId="166"/>
    <cellStyle name="60% - Énfasis2 6" xfId="167"/>
    <cellStyle name="60% - Énfasis2 7" xfId="168"/>
    <cellStyle name="60% - Énfasis2 8" xfId="169"/>
    <cellStyle name="60% - Énfasis2 9" xfId="170"/>
    <cellStyle name="60% - Énfasis3 10" xfId="171"/>
    <cellStyle name="60% - Énfasis3 11" xfId="172"/>
    <cellStyle name="60% - Énfasis3 12" xfId="173"/>
    <cellStyle name="60% - Énfasis3 13" xfId="174"/>
    <cellStyle name="60% - Énfasis3 2" xfId="175"/>
    <cellStyle name="60% - Énfasis3 3" xfId="176"/>
    <cellStyle name="60% - Énfasis3 4" xfId="177"/>
    <cellStyle name="60% - Énfasis3 5" xfId="178"/>
    <cellStyle name="60% - Énfasis3 6" xfId="179"/>
    <cellStyle name="60% - Énfasis3 7" xfId="180"/>
    <cellStyle name="60% - Énfasis3 8" xfId="181"/>
    <cellStyle name="60% - Énfasis3 9" xfId="182"/>
    <cellStyle name="60% - Énfasis4 10" xfId="183"/>
    <cellStyle name="60% - Énfasis4 11" xfId="184"/>
    <cellStyle name="60% - Énfasis4 12" xfId="185"/>
    <cellStyle name="60% - Énfasis4 13" xfId="186"/>
    <cellStyle name="60% - Énfasis4 2" xfId="187"/>
    <cellStyle name="60% - Énfasis4 3" xfId="188"/>
    <cellStyle name="60% - Énfasis4 4" xfId="189"/>
    <cellStyle name="60% - Énfasis4 5" xfId="190"/>
    <cellStyle name="60% - Énfasis4 6" xfId="191"/>
    <cellStyle name="60% - Énfasis4 7" xfId="192"/>
    <cellStyle name="60% - Énfasis4 8" xfId="193"/>
    <cellStyle name="60% - Énfasis4 9" xfId="194"/>
    <cellStyle name="60% - Énfasis5 10" xfId="195"/>
    <cellStyle name="60% - Énfasis5 11" xfId="196"/>
    <cellStyle name="60% - Énfasis5 12" xfId="197"/>
    <cellStyle name="60% - Énfasis5 13" xfId="198"/>
    <cellStyle name="60% - Énfasis5 2" xfId="199"/>
    <cellStyle name="60% - Énfasis5 3" xfId="200"/>
    <cellStyle name="60% - Énfasis5 4" xfId="201"/>
    <cellStyle name="60% - Énfasis5 5" xfId="202"/>
    <cellStyle name="60% - Énfasis5 6" xfId="203"/>
    <cellStyle name="60% - Énfasis5 7" xfId="204"/>
    <cellStyle name="60% - Énfasis5 8" xfId="205"/>
    <cellStyle name="60% - Énfasis5 9" xfId="206"/>
    <cellStyle name="60% - Énfasis6 10" xfId="207"/>
    <cellStyle name="60% - Énfasis6 11" xfId="208"/>
    <cellStyle name="60% - Énfasis6 12" xfId="209"/>
    <cellStyle name="60% - Énfasis6 13" xfId="210"/>
    <cellStyle name="60% - Énfasis6 2" xfId="211"/>
    <cellStyle name="60% - Énfasis6 3" xfId="212"/>
    <cellStyle name="60% - Énfasis6 4" xfId="213"/>
    <cellStyle name="60% - Énfasis6 5" xfId="214"/>
    <cellStyle name="60% - Énfasis6 6" xfId="215"/>
    <cellStyle name="60% - Énfasis6 7" xfId="216"/>
    <cellStyle name="60% - Énfasis6 8" xfId="217"/>
    <cellStyle name="60% - Énfasis6 9" xfId="218"/>
    <cellStyle name="Buena 10" xfId="219"/>
    <cellStyle name="Buena 11" xfId="220"/>
    <cellStyle name="Buena 12" xfId="221"/>
    <cellStyle name="Buena 13" xfId="222"/>
    <cellStyle name="Buena 2" xfId="223"/>
    <cellStyle name="Buena 3" xfId="224"/>
    <cellStyle name="Buena 4" xfId="225"/>
    <cellStyle name="Buena 5" xfId="226"/>
    <cellStyle name="Buena 6" xfId="227"/>
    <cellStyle name="Buena 7" xfId="228"/>
    <cellStyle name="Buena 8" xfId="229"/>
    <cellStyle name="Buena 9" xfId="230"/>
    <cellStyle name="Cálculo 10" xfId="231"/>
    <cellStyle name="Cálculo 11" xfId="232"/>
    <cellStyle name="Cálculo 12" xfId="233"/>
    <cellStyle name="Cálculo 13" xfId="234"/>
    <cellStyle name="Cálculo 2" xfId="235"/>
    <cellStyle name="Cálculo 3" xfId="236"/>
    <cellStyle name="Cálculo 4" xfId="237"/>
    <cellStyle name="Cálculo 5" xfId="238"/>
    <cellStyle name="Cálculo 6" xfId="239"/>
    <cellStyle name="Cálculo 7" xfId="240"/>
    <cellStyle name="Cálculo 8" xfId="241"/>
    <cellStyle name="Cálculo 9" xfId="242"/>
    <cellStyle name="Celda de comprobación 10" xfId="243"/>
    <cellStyle name="Celda de comprobación 11" xfId="244"/>
    <cellStyle name="Celda de comprobación 12" xfId="245"/>
    <cellStyle name="Celda de comprobación 13" xfId="246"/>
    <cellStyle name="Celda de comprobación 2" xfId="247"/>
    <cellStyle name="Celda de comprobación 3" xfId="248"/>
    <cellStyle name="Celda de comprobación 4" xfId="249"/>
    <cellStyle name="Celda de comprobación 5" xfId="250"/>
    <cellStyle name="Celda de comprobación 6" xfId="251"/>
    <cellStyle name="Celda de comprobación 7" xfId="252"/>
    <cellStyle name="Celda de comprobación 8" xfId="253"/>
    <cellStyle name="Celda de comprobación 9" xfId="254"/>
    <cellStyle name="Celda vinculada 10" xfId="255"/>
    <cellStyle name="Celda vinculada 11" xfId="256"/>
    <cellStyle name="Celda vinculada 12" xfId="257"/>
    <cellStyle name="Celda vinculada 13" xfId="258"/>
    <cellStyle name="Celda vinculada 2" xfId="259"/>
    <cellStyle name="Celda vinculada 3" xfId="260"/>
    <cellStyle name="Celda vinculada 4" xfId="261"/>
    <cellStyle name="Celda vinculada 5" xfId="262"/>
    <cellStyle name="Celda vinculada 6" xfId="263"/>
    <cellStyle name="Celda vinculada 7" xfId="264"/>
    <cellStyle name="Celda vinculada 8" xfId="265"/>
    <cellStyle name="Celda vinculada 9" xfId="266"/>
    <cellStyle name="Encabezado 4 10" xfId="267"/>
    <cellStyle name="Encabezado 4 11" xfId="268"/>
    <cellStyle name="Encabezado 4 12" xfId="269"/>
    <cellStyle name="Encabezado 4 13" xfId="270"/>
    <cellStyle name="Encabezado 4 2" xfId="271"/>
    <cellStyle name="Encabezado 4 3" xfId="272"/>
    <cellStyle name="Encabezado 4 4" xfId="273"/>
    <cellStyle name="Encabezado 4 5" xfId="274"/>
    <cellStyle name="Encabezado 4 6" xfId="275"/>
    <cellStyle name="Encabezado 4 7" xfId="276"/>
    <cellStyle name="Encabezado 4 8" xfId="277"/>
    <cellStyle name="Encabezado 4 9" xfId="278"/>
    <cellStyle name="Énfasis1 10" xfId="279"/>
    <cellStyle name="Énfasis1 11" xfId="280"/>
    <cellStyle name="Énfasis1 12" xfId="281"/>
    <cellStyle name="Énfasis1 13" xfId="282"/>
    <cellStyle name="Énfasis1 2" xfId="283"/>
    <cellStyle name="Énfasis1 3" xfId="284"/>
    <cellStyle name="Énfasis1 4" xfId="285"/>
    <cellStyle name="Énfasis1 5" xfId="286"/>
    <cellStyle name="Énfasis1 6" xfId="287"/>
    <cellStyle name="Énfasis1 7" xfId="288"/>
    <cellStyle name="Énfasis1 8" xfId="289"/>
    <cellStyle name="Énfasis1 9" xfId="290"/>
    <cellStyle name="Énfasis2 10" xfId="291"/>
    <cellStyle name="Énfasis2 11" xfId="292"/>
    <cellStyle name="Énfasis2 12" xfId="293"/>
    <cellStyle name="Énfasis2 13" xfId="294"/>
    <cellStyle name="Énfasis2 2" xfId="295"/>
    <cellStyle name="Énfasis2 3" xfId="296"/>
    <cellStyle name="Énfasis2 4" xfId="297"/>
    <cellStyle name="Énfasis2 5" xfId="298"/>
    <cellStyle name="Énfasis2 6" xfId="299"/>
    <cellStyle name="Énfasis2 7" xfId="300"/>
    <cellStyle name="Énfasis2 8" xfId="301"/>
    <cellStyle name="Énfasis2 9" xfId="302"/>
    <cellStyle name="Énfasis3 10" xfId="303"/>
    <cellStyle name="Énfasis3 11" xfId="304"/>
    <cellStyle name="Énfasis3 12" xfId="305"/>
    <cellStyle name="Énfasis3 13" xfId="306"/>
    <cellStyle name="Énfasis3 2" xfId="307"/>
    <cellStyle name="Énfasis3 3" xfId="308"/>
    <cellStyle name="Énfasis3 4" xfId="309"/>
    <cellStyle name="Énfasis3 5" xfId="310"/>
    <cellStyle name="Énfasis3 6" xfId="311"/>
    <cellStyle name="Énfasis3 7" xfId="312"/>
    <cellStyle name="Énfasis3 8" xfId="313"/>
    <cellStyle name="Énfasis3 9" xfId="314"/>
    <cellStyle name="Énfasis4 10" xfId="315"/>
    <cellStyle name="Énfasis4 11" xfId="316"/>
    <cellStyle name="Énfasis4 12" xfId="317"/>
    <cellStyle name="Énfasis4 13" xfId="318"/>
    <cellStyle name="Énfasis4 2" xfId="319"/>
    <cellStyle name="Énfasis4 3" xfId="320"/>
    <cellStyle name="Énfasis4 4" xfId="321"/>
    <cellStyle name="Énfasis4 5" xfId="322"/>
    <cellStyle name="Énfasis4 6" xfId="323"/>
    <cellStyle name="Énfasis4 7" xfId="324"/>
    <cellStyle name="Énfasis4 8" xfId="325"/>
    <cellStyle name="Énfasis4 9" xfId="326"/>
    <cellStyle name="Énfasis5 10" xfId="327"/>
    <cellStyle name="Énfasis5 11" xfId="328"/>
    <cellStyle name="Énfasis5 12" xfId="329"/>
    <cellStyle name="Énfasis5 13" xfId="330"/>
    <cellStyle name="Énfasis5 2" xfId="331"/>
    <cellStyle name="Énfasis5 3" xfId="332"/>
    <cellStyle name="Énfasis5 4" xfId="333"/>
    <cellStyle name="Énfasis5 5" xfId="334"/>
    <cellStyle name="Énfasis5 6" xfId="335"/>
    <cellStyle name="Énfasis5 7" xfId="336"/>
    <cellStyle name="Énfasis5 8" xfId="337"/>
    <cellStyle name="Énfasis5 9" xfId="338"/>
    <cellStyle name="Énfasis6 10" xfId="339"/>
    <cellStyle name="Énfasis6 11" xfId="340"/>
    <cellStyle name="Énfasis6 12" xfId="341"/>
    <cellStyle name="Énfasis6 13" xfId="342"/>
    <cellStyle name="Énfasis6 2" xfId="343"/>
    <cellStyle name="Énfasis6 3" xfId="344"/>
    <cellStyle name="Énfasis6 4" xfId="345"/>
    <cellStyle name="Énfasis6 5" xfId="346"/>
    <cellStyle name="Énfasis6 6" xfId="347"/>
    <cellStyle name="Énfasis6 7" xfId="348"/>
    <cellStyle name="Énfasis6 8" xfId="349"/>
    <cellStyle name="Énfasis6 9" xfId="350"/>
    <cellStyle name="Entrada 10" xfId="351"/>
    <cellStyle name="Entrada 11" xfId="352"/>
    <cellStyle name="Entrada 12" xfId="353"/>
    <cellStyle name="Entrada 13" xfId="354"/>
    <cellStyle name="Entrada 2" xfId="355"/>
    <cellStyle name="Entrada 3" xfId="356"/>
    <cellStyle name="Entrada 4" xfId="357"/>
    <cellStyle name="Entrada 5" xfId="358"/>
    <cellStyle name="Entrada 6" xfId="359"/>
    <cellStyle name="Entrada 7" xfId="360"/>
    <cellStyle name="Entrada 8" xfId="361"/>
    <cellStyle name="Entrada 9" xfId="362"/>
    <cellStyle name="Hipervínculo" xfId="1525" builtinId="8" hidden="1"/>
    <cellStyle name="Hipervínculo" xfId="1527" builtinId="8" hidden="1"/>
    <cellStyle name="Hipervínculo" xfId="1529" builtinId="8" hidden="1"/>
    <cellStyle name="Hipervínculo" xfId="1531" builtinId="8" hidden="1"/>
    <cellStyle name="Hipervínculo" xfId="1533" builtinId="8" hidden="1"/>
    <cellStyle name="Hipervínculo" xfId="1535" builtinId="8" hidden="1"/>
    <cellStyle name="Hipervínculo" xfId="1537" builtinId="8" hidden="1"/>
    <cellStyle name="Hipervínculo" xfId="1539" builtinId="8" hidden="1"/>
    <cellStyle name="Hipervínculo" xfId="1541" builtinId="8" hidden="1"/>
    <cellStyle name="Hipervínculo" xfId="1543" builtinId="8" hidden="1"/>
    <cellStyle name="Hipervínculo" xfId="1545" builtinId="8" hidden="1"/>
    <cellStyle name="Hipervínculo" xfId="1547" builtinId="8" hidden="1"/>
    <cellStyle name="Hipervínculo" xfId="1549" builtinId="8" hidden="1"/>
    <cellStyle name="Hipervínculo" xfId="1551" builtinId="8" hidden="1"/>
    <cellStyle name="Hipervínculo" xfId="1553" builtinId="8" hidden="1"/>
    <cellStyle name="Hipervínculo" xfId="1555" builtinId="8" hidden="1"/>
    <cellStyle name="Hipervínculo" xfId="1557" builtinId="8" hidden="1"/>
    <cellStyle name="Hipervínculo" xfId="1559" builtinId="8" hidden="1"/>
    <cellStyle name="Hipervínculo" xfId="1561" builtinId="8" hidden="1"/>
    <cellStyle name="Hipervínculo" xfId="1563" builtinId="8" hidden="1"/>
    <cellStyle name="Hipervínculo" xfId="1565" builtinId="8" hidden="1"/>
    <cellStyle name="Hipervínculo" xfId="1567" builtinId="8" hidden="1"/>
    <cellStyle name="Hipervínculo" xfId="1569" builtinId="8" hidden="1"/>
    <cellStyle name="Hipervínculo" xfId="1571" builtinId="8" hidden="1"/>
    <cellStyle name="Hipervínculo" xfId="1573" builtinId="8" hidden="1"/>
    <cellStyle name="Hipervínculo" xfId="1575" builtinId="8" hidden="1"/>
    <cellStyle name="Hipervínculo" xfId="1577" builtinId="8" hidden="1"/>
    <cellStyle name="Hipervínculo" xfId="1579" builtinId="8" hidden="1"/>
    <cellStyle name="Hipervínculo" xfId="1581" builtinId="8" hidden="1"/>
    <cellStyle name="Hipervínculo" xfId="1583" builtinId="8" hidden="1"/>
    <cellStyle name="Hipervínculo" xfId="1585" builtinId="8" hidden="1"/>
    <cellStyle name="Hipervínculo" xfId="1587" builtinId="8" hidden="1"/>
    <cellStyle name="Hipervínculo" xfId="1589" builtinId="8" hidden="1"/>
    <cellStyle name="Hipervínculo" xfId="1591" builtinId="8" hidden="1"/>
    <cellStyle name="Hipervínculo" xfId="1593" builtinId="8" hidden="1"/>
    <cellStyle name="Hipervínculo" xfId="1595" builtinId="8" hidden="1"/>
    <cellStyle name="Hipervínculo" xfId="1597" builtinId="8" hidden="1"/>
    <cellStyle name="Hipervínculo" xfId="1599" builtinId="8" hidden="1"/>
    <cellStyle name="Hipervínculo" xfId="1601" builtinId="8" hidden="1"/>
    <cellStyle name="Hipervínculo" xfId="1603" builtinId="8" hidden="1"/>
    <cellStyle name="Hipervínculo" xfId="1605" builtinId="8" hidden="1"/>
    <cellStyle name="Hipervínculo" xfId="1607" builtinId="8" hidden="1"/>
    <cellStyle name="Hipervínculo visitado" xfId="1526" builtinId="9" hidden="1"/>
    <cellStyle name="Hipervínculo visitado" xfId="1528" builtinId="9" hidden="1"/>
    <cellStyle name="Hipervínculo visitado" xfId="1530" builtinId="9" hidden="1"/>
    <cellStyle name="Hipervínculo visitado" xfId="1532" builtinId="9" hidden="1"/>
    <cellStyle name="Hipervínculo visitado" xfId="1534" builtinId="9" hidden="1"/>
    <cellStyle name="Hipervínculo visitado" xfId="1536" builtinId="9" hidden="1"/>
    <cellStyle name="Hipervínculo visitado" xfId="1538" builtinId="9" hidden="1"/>
    <cellStyle name="Hipervínculo visitado" xfId="1540" builtinId="9" hidden="1"/>
    <cellStyle name="Hipervínculo visitado" xfId="1542" builtinId="9" hidden="1"/>
    <cellStyle name="Hipervínculo visitado" xfId="1544" builtinId="9" hidden="1"/>
    <cellStyle name="Hipervínculo visitado" xfId="1546" builtinId="9" hidden="1"/>
    <cellStyle name="Hipervínculo visitado" xfId="1548" builtinId="9" hidden="1"/>
    <cellStyle name="Hipervínculo visitado" xfId="1550" builtinId="9" hidden="1"/>
    <cellStyle name="Hipervínculo visitado" xfId="1552" builtinId="9" hidden="1"/>
    <cellStyle name="Hipervínculo visitado" xfId="1554" builtinId="9" hidden="1"/>
    <cellStyle name="Hipervínculo visitado" xfId="1556" builtinId="9" hidden="1"/>
    <cellStyle name="Hipervínculo visitado" xfId="1558" builtinId="9" hidden="1"/>
    <cellStyle name="Hipervínculo visitado" xfId="1560" builtinId="9" hidden="1"/>
    <cellStyle name="Hipervínculo visitado" xfId="1562" builtinId="9" hidden="1"/>
    <cellStyle name="Hipervínculo visitado" xfId="1564" builtinId="9" hidden="1"/>
    <cellStyle name="Hipervínculo visitado" xfId="1566" builtinId="9" hidden="1"/>
    <cellStyle name="Hipervínculo visitado" xfId="1568" builtinId="9" hidden="1"/>
    <cellStyle name="Hipervínculo visitado" xfId="1570" builtinId="9" hidden="1"/>
    <cellStyle name="Hipervínculo visitado" xfId="1572" builtinId="9" hidden="1"/>
    <cellStyle name="Hipervínculo visitado" xfId="1574" builtinId="9" hidden="1"/>
    <cellStyle name="Hipervínculo visitado" xfId="1576" builtinId="9" hidden="1"/>
    <cellStyle name="Hipervínculo visitado" xfId="1578" builtinId="9" hidden="1"/>
    <cellStyle name="Hipervínculo visitado" xfId="1580" builtinId="9" hidden="1"/>
    <cellStyle name="Hipervínculo visitado" xfId="1582" builtinId="9" hidden="1"/>
    <cellStyle name="Hipervínculo visitado" xfId="1584" builtinId="9" hidden="1"/>
    <cellStyle name="Hipervínculo visitado" xfId="1586" builtinId="9" hidden="1"/>
    <cellStyle name="Hipervínculo visitado" xfId="1588" builtinId="9" hidden="1"/>
    <cellStyle name="Hipervínculo visitado" xfId="1590" builtinId="9" hidden="1"/>
    <cellStyle name="Hipervínculo visitado" xfId="1592" builtinId="9" hidden="1"/>
    <cellStyle name="Hipervínculo visitado" xfId="1594" builtinId="9" hidden="1"/>
    <cellStyle name="Hipervínculo visitado" xfId="1596" builtinId="9" hidden="1"/>
    <cellStyle name="Hipervínculo visitado" xfId="1598" builtinId="9" hidden="1"/>
    <cellStyle name="Hipervínculo visitado" xfId="1600" builtinId="9" hidden="1"/>
    <cellStyle name="Hipervínculo visitado" xfId="1602" builtinId="9" hidden="1"/>
    <cellStyle name="Hipervínculo visitado" xfId="1604" builtinId="9" hidden="1"/>
    <cellStyle name="Hipervínculo visitado" xfId="1606" builtinId="9" hidden="1"/>
    <cellStyle name="Hipervínculo visitado" xfId="1608" builtinId="9" hidden="1"/>
    <cellStyle name="Incorrecto 10" xfId="363"/>
    <cellStyle name="Incorrecto 11" xfId="364"/>
    <cellStyle name="Incorrecto 12" xfId="365"/>
    <cellStyle name="Incorrecto 13" xfId="366"/>
    <cellStyle name="Incorrecto 2" xfId="367"/>
    <cellStyle name="Incorrecto 3" xfId="368"/>
    <cellStyle name="Incorrecto 4" xfId="369"/>
    <cellStyle name="Incorrecto 5" xfId="370"/>
    <cellStyle name="Incorrecto 6" xfId="371"/>
    <cellStyle name="Incorrecto 7" xfId="372"/>
    <cellStyle name="Incorrecto 8" xfId="373"/>
    <cellStyle name="Incorrecto 9" xfId="374"/>
    <cellStyle name="Neutral 10" xfId="375"/>
    <cellStyle name="Neutral 11" xfId="376"/>
    <cellStyle name="Neutral 12" xfId="377"/>
    <cellStyle name="Neutral 13" xfId="378"/>
    <cellStyle name="Neutral 2" xfId="379"/>
    <cellStyle name="Neutral 3" xfId="380"/>
    <cellStyle name="Neutral 4" xfId="381"/>
    <cellStyle name="Neutral 5" xfId="382"/>
    <cellStyle name="Neutral 6" xfId="383"/>
    <cellStyle name="Neutral 7" xfId="384"/>
    <cellStyle name="Neutral 8" xfId="385"/>
    <cellStyle name="Neutral 9" xfId="386"/>
    <cellStyle name="Normal" xfId="0" builtinId="0"/>
    <cellStyle name="Normal 10" xfId="1522"/>
    <cellStyle name="Normal 10 10" xfId="387"/>
    <cellStyle name="Normal 10 100" xfId="388"/>
    <cellStyle name="Normal 10 101" xfId="389"/>
    <cellStyle name="Normal 10 102" xfId="390"/>
    <cellStyle name="Normal 10 103" xfId="391"/>
    <cellStyle name="Normal 10 104" xfId="392"/>
    <cellStyle name="Normal 10 105" xfId="393"/>
    <cellStyle name="Normal 10 106" xfId="394"/>
    <cellStyle name="Normal 10 107" xfId="395"/>
    <cellStyle name="Normal 10 108" xfId="396"/>
    <cellStyle name="Normal 10 109" xfId="397"/>
    <cellStyle name="Normal 10 11" xfId="398"/>
    <cellStyle name="Normal 10 110" xfId="399"/>
    <cellStyle name="Normal 10 111" xfId="400"/>
    <cellStyle name="Normal 10 112" xfId="401"/>
    <cellStyle name="Normal 10 113" xfId="402"/>
    <cellStyle name="Normal 10 114" xfId="403"/>
    <cellStyle name="Normal 10 115" xfId="404"/>
    <cellStyle name="Normal 10 116" xfId="405"/>
    <cellStyle name="Normal 10 117" xfId="406"/>
    <cellStyle name="Normal 10 118" xfId="407"/>
    <cellStyle name="Normal 10 119" xfId="408"/>
    <cellStyle name="Normal 10 12" xfId="409"/>
    <cellStyle name="Normal 10 120" xfId="410"/>
    <cellStyle name="Normal 10 121" xfId="411"/>
    <cellStyle name="Normal 10 122" xfId="412"/>
    <cellStyle name="Normal 10 123" xfId="413"/>
    <cellStyle name="Normal 10 124" xfId="414"/>
    <cellStyle name="Normal 10 125" xfId="415"/>
    <cellStyle name="Normal 10 126" xfId="416"/>
    <cellStyle name="Normal 10 127" xfId="417"/>
    <cellStyle name="Normal 10 128" xfId="418"/>
    <cellStyle name="Normal 10 129" xfId="419"/>
    <cellStyle name="Normal 10 13" xfId="420"/>
    <cellStyle name="Normal 10 130" xfId="421"/>
    <cellStyle name="Normal 10 131" xfId="422"/>
    <cellStyle name="Normal 10 132" xfId="423"/>
    <cellStyle name="Normal 10 133" xfId="424"/>
    <cellStyle name="Normal 10 134" xfId="425"/>
    <cellStyle name="Normal 10 135" xfId="426"/>
    <cellStyle name="Normal 10 136" xfId="427"/>
    <cellStyle name="Normal 10 137" xfId="428"/>
    <cellStyle name="Normal 10 14" xfId="429"/>
    <cellStyle name="Normal 10 15" xfId="430"/>
    <cellStyle name="Normal 10 16" xfId="431"/>
    <cellStyle name="Normal 10 17" xfId="432"/>
    <cellStyle name="Normal 10 18" xfId="433"/>
    <cellStyle name="Normal 10 19" xfId="434"/>
    <cellStyle name="Normal 10 2" xfId="435"/>
    <cellStyle name="Normal 10 20" xfId="436"/>
    <cellStyle name="Normal 10 21" xfId="437"/>
    <cellStyle name="Normal 10 22" xfId="438"/>
    <cellStyle name="Normal 10 23" xfId="439"/>
    <cellStyle name="Normal 10 24" xfId="440"/>
    <cellStyle name="Normal 10 25" xfId="441"/>
    <cellStyle name="Normal 10 26" xfId="442"/>
    <cellStyle name="Normal 10 27" xfId="443"/>
    <cellStyle name="Normal 10 28" xfId="444"/>
    <cellStyle name="Normal 10 29" xfId="445"/>
    <cellStyle name="Normal 10 3" xfId="446"/>
    <cellStyle name="Normal 10 30" xfId="447"/>
    <cellStyle name="Normal 10 31" xfId="448"/>
    <cellStyle name="Normal 10 32" xfId="449"/>
    <cellStyle name="Normal 10 33" xfId="450"/>
    <cellStyle name="Normal 10 34" xfId="451"/>
    <cellStyle name="Normal 10 35" xfId="452"/>
    <cellStyle name="Normal 10 36" xfId="453"/>
    <cellStyle name="Normal 10 37" xfId="454"/>
    <cellStyle name="Normal 10 38" xfId="455"/>
    <cellStyle name="Normal 10 39" xfId="456"/>
    <cellStyle name="Normal 10 4" xfId="457"/>
    <cellStyle name="Normal 10 40" xfId="458"/>
    <cellStyle name="Normal 10 41" xfId="459"/>
    <cellStyle name="Normal 10 42" xfId="460"/>
    <cellStyle name="Normal 10 43" xfId="461"/>
    <cellStyle name="Normal 10 44" xfId="462"/>
    <cellStyle name="Normal 10 45" xfId="463"/>
    <cellStyle name="Normal 10 46" xfId="464"/>
    <cellStyle name="Normal 10 47" xfId="465"/>
    <cellStyle name="Normal 10 48" xfId="466"/>
    <cellStyle name="Normal 10 49" xfId="467"/>
    <cellStyle name="Normal 10 5" xfId="468"/>
    <cellStyle name="Normal 10 50" xfId="469"/>
    <cellStyle name="Normal 10 51" xfId="470"/>
    <cellStyle name="Normal 10 52" xfId="471"/>
    <cellStyle name="Normal 10 53" xfId="472"/>
    <cellStyle name="Normal 10 54" xfId="473"/>
    <cellStyle name="Normal 10 55" xfId="474"/>
    <cellStyle name="Normal 10 56" xfId="475"/>
    <cellStyle name="Normal 10 57" xfId="476"/>
    <cellStyle name="Normal 10 58" xfId="477"/>
    <cellStyle name="Normal 10 59" xfId="478"/>
    <cellStyle name="Normal 10 6" xfId="479"/>
    <cellStyle name="Normal 10 60" xfId="480"/>
    <cellStyle name="Normal 10 61" xfId="481"/>
    <cellStyle name="Normal 10 62" xfId="482"/>
    <cellStyle name="Normal 10 63" xfId="483"/>
    <cellStyle name="Normal 10 64" xfId="484"/>
    <cellStyle name="Normal 10 65" xfId="485"/>
    <cellStyle name="Normal 10 66" xfId="486"/>
    <cellStyle name="Normal 10 67" xfId="487"/>
    <cellStyle name="Normal 10 68" xfId="488"/>
    <cellStyle name="Normal 10 69" xfId="489"/>
    <cellStyle name="Normal 10 7" xfId="490"/>
    <cellStyle name="Normal 10 70" xfId="491"/>
    <cellStyle name="Normal 10 71" xfId="492"/>
    <cellStyle name="Normal 10 72" xfId="493"/>
    <cellStyle name="Normal 10 73" xfId="494"/>
    <cellStyle name="Normal 10 74" xfId="495"/>
    <cellStyle name="Normal 10 75" xfId="496"/>
    <cellStyle name="Normal 10 76" xfId="497"/>
    <cellStyle name="Normal 10 77" xfId="498"/>
    <cellStyle name="Normal 10 78" xfId="499"/>
    <cellStyle name="Normal 10 79" xfId="500"/>
    <cellStyle name="Normal 10 8" xfId="501"/>
    <cellStyle name="Normal 10 80" xfId="502"/>
    <cellStyle name="Normal 10 81" xfId="503"/>
    <cellStyle name="Normal 10 82" xfId="504"/>
    <cellStyle name="Normal 10 83" xfId="505"/>
    <cellStyle name="Normal 10 84" xfId="506"/>
    <cellStyle name="Normal 10 85" xfId="507"/>
    <cellStyle name="Normal 10 86" xfId="508"/>
    <cellStyle name="Normal 10 87" xfId="509"/>
    <cellStyle name="Normal 10 88" xfId="510"/>
    <cellStyle name="Normal 10 89" xfId="511"/>
    <cellStyle name="Normal 10 9" xfId="512"/>
    <cellStyle name="Normal 10 90" xfId="513"/>
    <cellStyle name="Normal 10 91" xfId="514"/>
    <cellStyle name="Normal 10 92" xfId="515"/>
    <cellStyle name="Normal 10 93" xfId="516"/>
    <cellStyle name="Normal 10 94" xfId="517"/>
    <cellStyle name="Normal 10 95" xfId="518"/>
    <cellStyle name="Normal 10 96" xfId="519"/>
    <cellStyle name="Normal 10 97" xfId="520"/>
    <cellStyle name="Normal 10 98" xfId="521"/>
    <cellStyle name="Normal 10 99" xfId="522"/>
    <cellStyle name="Normal 11" xfId="523"/>
    <cellStyle name="Normal 12" xfId="524"/>
    <cellStyle name="Normal 12 10" xfId="525"/>
    <cellStyle name="Normal 12 100" xfId="526"/>
    <cellStyle name="Normal 12 101" xfId="527"/>
    <cellStyle name="Normal 12 102" xfId="528"/>
    <cellStyle name="Normal 12 103" xfId="529"/>
    <cellStyle name="Normal 12 104" xfId="530"/>
    <cellStyle name="Normal 12 105" xfId="531"/>
    <cellStyle name="Normal 12 106" xfId="532"/>
    <cellStyle name="Normal 12 107" xfId="533"/>
    <cellStyle name="Normal 12 108" xfId="534"/>
    <cellStyle name="Normal 12 109" xfId="535"/>
    <cellStyle name="Normal 12 11" xfId="536"/>
    <cellStyle name="Normal 12 110" xfId="537"/>
    <cellStyle name="Normal 12 111" xfId="538"/>
    <cellStyle name="Normal 12 112" xfId="539"/>
    <cellStyle name="Normal 12 113" xfId="540"/>
    <cellStyle name="Normal 12 114" xfId="541"/>
    <cellStyle name="Normal 12 115" xfId="542"/>
    <cellStyle name="Normal 12 116" xfId="543"/>
    <cellStyle name="Normal 12 117" xfId="544"/>
    <cellStyle name="Normal 12 118" xfId="545"/>
    <cellStyle name="Normal 12 119" xfId="546"/>
    <cellStyle name="Normal 12 12" xfId="547"/>
    <cellStyle name="Normal 12 120" xfId="548"/>
    <cellStyle name="Normal 12 121" xfId="549"/>
    <cellStyle name="Normal 12 122" xfId="550"/>
    <cellStyle name="Normal 12 123" xfId="551"/>
    <cellStyle name="Normal 12 124" xfId="552"/>
    <cellStyle name="Normal 12 125" xfId="553"/>
    <cellStyle name="Normal 12 126" xfId="554"/>
    <cellStyle name="Normal 12 127" xfId="555"/>
    <cellStyle name="Normal 12 128" xfId="556"/>
    <cellStyle name="Normal 12 129" xfId="557"/>
    <cellStyle name="Normal 12 13" xfId="558"/>
    <cellStyle name="Normal 12 130" xfId="559"/>
    <cellStyle name="Normal 12 131" xfId="560"/>
    <cellStyle name="Normal 12 132" xfId="561"/>
    <cellStyle name="Normal 12 133" xfId="562"/>
    <cellStyle name="Normal 12 134" xfId="563"/>
    <cellStyle name="Normal 12 135" xfId="564"/>
    <cellStyle name="Normal 12 136" xfId="565"/>
    <cellStyle name="Normal 12 137" xfId="566"/>
    <cellStyle name="Normal 12 14" xfId="567"/>
    <cellStyle name="Normal 12 15" xfId="568"/>
    <cellStyle name="Normal 12 16" xfId="569"/>
    <cellStyle name="Normal 12 17" xfId="570"/>
    <cellStyle name="Normal 12 18" xfId="571"/>
    <cellStyle name="Normal 12 19" xfId="572"/>
    <cellStyle name="Normal 12 2" xfId="573"/>
    <cellStyle name="Normal 12 20" xfId="574"/>
    <cellStyle name="Normal 12 21" xfId="575"/>
    <cellStyle name="Normal 12 22" xfId="576"/>
    <cellStyle name="Normal 12 23" xfId="577"/>
    <cellStyle name="Normal 12 24" xfId="578"/>
    <cellStyle name="Normal 12 25" xfId="579"/>
    <cellStyle name="Normal 12 26" xfId="580"/>
    <cellStyle name="Normal 12 27" xfId="581"/>
    <cellStyle name="Normal 12 28" xfId="582"/>
    <cellStyle name="Normal 12 29" xfId="583"/>
    <cellStyle name="Normal 12 3" xfId="584"/>
    <cellStyle name="Normal 12 30" xfId="585"/>
    <cellStyle name="Normal 12 31" xfId="586"/>
    <cellStyle name="Normal 12 32" xfId="587"/>
    <cellStyle name="Normal 12 33" xfId="588"/>
    <cellStyle name="Normal 12 34" xfId="589"/>
    <cellStyle name="Normal 12 35" xfId="590"/>
    <cellStyle name="Normal 12 36" xfId="591"/>
    <cellStyle name="Normal 12 37" xfId="592"/>
    <cellStyle name="Normal 12 38" xfId="593"/>
    <cellStyle name="Normal 12 39" xfId="594"/>
    <cellStyle name="Normal 12 4" xfId="595"/>
    <cellStyle name="Normal 12 40" xfId="596"/>
    <cellStyle name="Normal 12 41" xfId="597"/>
    <cellStyle name="Normal 12 42" xfId="598"/>
    <cellStyle name="Normal 12 43" xfId="599"/>
    <cellStyle name="Normal 12 44" xfId="600"/>
    <cellStyle name="Normal 12 45" xfId="601"/>
    <cellStyle name="Normal 12 46" xfId="602"/>
    <cellStyle name="Normal 12 47" xfId="603"/>
    <cellStyle name="Normal 12 48" xfId="604"/>
    <cellStyle name="Normal 12 49" xfId="605"/>
    <cellStyle name="Normal 12 5" xfId="606"/>
    <cellStyle name="Normal 12 50" xfId="607"/>
    <cellStyle name="Normal 12 51" xfId="608"/>
    <cellStyle name="Normal 12 52" xfId="609"/>
    <cellStyle name="Normal 12 53" xfId="610"/>
    <cellStyle name="Normal 12 54" xfId="611"/>
    <cellStyle name="Normal 12 55" xfId="612"/>
    <cellStyle name="Normal 12 56" xfId="613"/>
    <cellStyle name="Normal 12 57" xfId="614"/>
    <cellStyle name="Normal 12 58" xfId="615"/>
    <cellStyle name="Normal 12 59" xfId="616"/>
    <cellStyle name="Normal 12 6" xfId="617"/>
    <cellStyle name="Normal 12 60" xfId="618"/>
    <cellStyle name="Normal 12 61" xfId="619"/>
    <cellStyle name="Normal 12 62" xfId="620"/>
    <cellStyle name="Normal 12 63" xfId="621"/>
    <cellStyle name="Normal 12 64" xfId="622"/>
    <cellStyle name="Normal 12 65" xfId="623"/>
    <cellStyle name="Normal 12 66" xfId="624"/>
    <cellStyle name="Normal 12 67" xfId="625"/>
    <cellStyle name="Normal 12 68" xfId="626"/>
    <cellStyle name="Normal 12 69" xfId="627"/>
    <cellStyle name="Normal 12 7" xfId="628"/>
    <cellStyle name="Normal 12 70" xfId="629"/>
    <cellStyle name="Normal 12 71" xfId="630"/>
    <cellStyle name="Normal 12 72" xfId="631"/>
    <cellStyle name="Normal 12 73" xfId="632"/>
    <cellStyle name="Normal 12 74" xfId="633"/>
    <cellStyle name="Normal 12 75" xfId="634"/>
    <cellStyle name="Normal 12 76" xfId="635"/>
    <cellStyle name="Normal 12 77" xfId="636"/>
    <cellStyle name="Normal 12 78" xfId="637"/>
    <cellStyle name="Normal 12 79" xfId="638"/>
    <cellStyle name="Normal 12 8" xfId="639"/>
    <cellStyle name="Normal 12 80" xfId="640"/>
    <cellStyle name="Normal 12 81" xfId="641"/>
    <cellStyle name="Normal 12 82" xfId="642"/>
    <cellStyle name="Normal 12 83" xfId="643"/>
    <cellStyle name="Normal 12 84" xfId="644"/>
    <cellStyle name="Normal 12 85" xfId="645"/>
    <cellStyle name="Normal 12 86" xfId="646"/>
    <cellStyle name="Normal 12 87" xfId="647"/>
    <cellStyle name="Normal 12 88" xfId="648"/>
    <cellStyle name="Normal 12 89" xfId="649"/>
    <cellStyle name="Normal 12 9" xfId="650"/>
    <cellStyle name="Normal 12 90" xfId="651"/>
    <cellStyle name="Normal 12 91" xfId="652"/>
    <cellStyle name="Normal 12 92" xfId="653"/>
    <cellStyle name="Normal 12 93" xfId="654"/>
    <cellStyle name="Normal 12 94" xfId="655"/>
    <cellStyle name="Normal 12 95" xfId="656"/>
    <cellStyle name="Normal 12 96" xfId="657"/>
    <cellStyle name="Normal 12 97" xfId="658"/>
    <cellStyle name="Normal 12 98" xfId="659"/>
    <cellStyle name="Normal 12 99" xfId="660"/>
    <cellStyle name="Normal 13" xfId="661"/>
    <cellStyle name="Normal 2" xfId="1"/>
    <cellStyle name="Normal 2 10" xfId="663"/>
    <cellStyle name="Normal 2 100" xfId="664"/>
    <cellStyle name="Normal 2 101" xfId="665"/>
    <cellStyle name="Normal 2 102" xfId="666"/>
    <cellStyle name="Normal 2 103" xfId="667"/>
    <cellStyle name="Normal 2 104" xfId="668"/>
    <cellStyle name="Normal 2 105" xfId="669"/>
    <cellStyle name="Normal 2 106" xfId="670"/>
    <cellStyle name="Normal 2 107" xfId="671"/>
    <cellStyle name="Normal 2 108" xfId="672"/>
    <cellStyle name="Normal 2 109" xfId="673"/>
    <cellStyle name="Normal 2 11" xfId="674"/>
    <cellStyle name="Normal 2 110" xfId="675"/>
    <cellStyle name="Normal 2 111" xfId="676"/>
    <cellStyle name="Normal 2 112" xfId="677"/>
    <cellStyle name="Normal 2 113" xfId="678"/>
    <cellStyle name="Normal 2 114" xfId="679"/>
    <cellStyle name="Normal 2 115" xfId="680"/>
    <cellStyle name="Normal 2 116" xfId="681"/>
    <cellStyle name="Normal 2 117" xfId="682"/>
    <cellStyle name="Normal 2 118" xfId="683"/>
    <cellStyle name="Normal 2 119" xfId="684"/>
    <cellStyle name="Normal 2 12" xfId="685"/>
    <cellStyle name="Normal 2 120" xfId="686"/>
    <cellStyle name="Normal 2 121" xfId="687"/>
    <cellStyle name="Normal 2 122" xfId="688"/>
    <cellStyle name="Normal 2 123" xfId="689"/>
    <cellStyle name="Normal 2 124" xfId="690"/>
    <cellStyle name="Normal 2 125" xfId="691"/>
    <cellStyle name="Normal 2 126" xfId="692"/>
    <cellStyle name="Normal 2 127" xfId="693"/>
    <cellStyle name="Normal 2 128" xfId="694"/>
    <cellStyle name="Normal 2 129" xfId="695"/>
    <cellStyle name="Normal 2 13" xfId="696"/>
    <cellStyle name="Normal 2 130" xfId="697"/>
    <cellStyle name="Normal 2 131" xfId="698"/>
    <cellStyle name="Normal 2 132" xfId="699"/>
    <cellStyle name="Normal 2 133" xfId="700"/>
    <cellStyle name="Normal 2 134" xfId="701"/>
    <cellStyle name="Normal 2 135" xfId="702"/>
    <cellStyle name="Normal 2 136" xfId="703"/>
    <cellStyle name="Normal 2 137" xfId="704"/>
    <cellStyle name="Normal 2 138" xfId="1523"/>
    <cellStyle name="Normal 2 14" xfId="705"/>
    <cellStyle name="Normal 2 15" xfId="706"/>
    <cellStyle name="Normal 2 16" xfId="707"/>
    <cellStyle name="Normal 2 17" xfId="708"/>
    <cellStyle name="Normal 2 18" xfId="709"/>
    <cellStyle name="Normal 2 19" xfId="710"/>
    <cellStyle name="Normal 2 2" xfId="662"/>
    <cellStyle name="Normal 2 20" xfId="711"/>
    <cellStyle name="Normal 2 21" xfId="712"/>
    <cellStyle name="Normal 2 22" xfId="713"/>
    <cellStyle name="Normal 2 23" xfId="714"/>
    <cellStyle name="Normal 2 24" xfId="715"/>
    <cellStyle name="Normal 2 25" xfId="716"/>
    <cellStyle name="Normal 2 26" xfId="717"/>
    <cellStyle name="Normal 2 27" xfId="718"/>
    <cellStyle name="Normal 2 28" xfId="719"/>
    <cellStyle name="Normal 2 29" xfId="720"/>
    <cellStyle name="Normal 2 3" xfId="721"/>
    <cellStyle name="Normal 2 30" xfId="722"/>
    <cellStyle name="Normal 2 31" xfId="723"/>
    <cellStyle name="Normal 2 32" xfId="724"/>
    <cellStyle name="Normal 2 33" xfId="725"/>
    <cellStyle name="Normal 2 34" xfId="726"/>
    <cellStyle name="Normal 2 35" xfId="727"/>
    <cellStyle name="Normal 2 36" xfId="728"/>
    <cellStyle name="Normal 2 37" xfId="729"/>
    <cellStyle name="Normal 2 38" xfId="730"/>
    <cellStyle name="Normal 2 39" xfId="731"/>
    <cellStyle name="Normal 2 4" xfId="732"/>
    <cellStyle name="Normal 2 40" xfId="733"/>
    <cellStyle name="Normal 2 41" xfId="734"/>
    <cellStyle name="Normal 2 42" xfId="735"/>
    <cellStyle name="Normal 2 43" xfId="736"/>
    <cellStyle name="Normal 2 44" xfId="737"/>
    <cellStyle name="Normal 2 45" xfId="738"/>
    <cellStyle name="Normal 2 46" xfId="739"/>
    <cellStyle name="Normal 2 47" xfId="740"/>
    <cellStyle name="Normal 2 48" xfId="741"/>
    <cellStyle name="Normal 2 49" xfId="742"/>
    <cellStyle name="Normal 2 5" xfId="743"/>
    <cellStyle name="Normal 2 50" xfId="744"/>
    <cellStyle name="Normal 2 51" xfId="745"/>
    <cellStyle name="Normal 2 52" xfId="746"/>
    <cellStyle name="Normal 2 53" xfId="747"/>
    <cellStyle name="Normal 2 54" xfId="748"/>
    <cellStyle name="Normal 2 55" xfId="749"/>
    <cellStyle name="Normal 2 56" xfId="750"/>
    <cellStyle name="Normal 2 57" xfId="751"/>
    <cellStyle name="Normal 2 58" xfId="752"/>
    <cellStyle name="Normal 2 59" xfId="753"/>
    <cellStyle name="Normal 2 6" xfId="754"/>
    <cellStyle name="Normal 2 60" xfId="755"/>
    <cellStyle name="Normal 2 61" xfId="756"/>
    <cellStyle name="Normal 2 62" xfId="757"/>
    <cellStyle name="Normal 2 63" xfId="758"/>
    <cellStyle name="Normal 2 64" xfId="759"/>
    <cellStyle name="Normal 2 65" xfId="760"/>
    <cellStyle name="Normal 2 66" xfId="761"/>
    <cellStyle name="Normal 2 67" xfId="762"/>
    <cellStyle name="Normal 2 68" xfId="763"/>
    <cellStyle name="Normal 2 69" xfId="764"/>
    <cellStyle name="Normal 2 7" xfId="765"/>
    <cellStyle name="Normal 2 70" xfId="766"/>
    <cellStyle name="Normal 2 71" xfId="767"/>
    <cellStyle name="Normal 2 72" xfId="768"/>
    <cellStyle name="Normal 2 73" xfId="769"/>
    <cellStyle name="Normal 2 74" xfId="770"/>
    <cellStyle name="Normal 2 75" xfId="771"/>
    <cellStyle name="Normal 2 76" xfId="772"/>
    <cellStyle name="Normal 2 77" xfId="773"/>
    <cellStyle name="Normal 2 78" xfId="774"/>
    <cellStyle name="Normal 2 79" xfId="775"/>
    <cellStyle name="Normal 2 8" xfId="776"/>
    <cellStyle name="Normal 2 80" xfId="777"/>
    <cellStyle name="Normal 2 81" xfId="778"/>
    <cellStyle name="Normal 2 82" xfId="779"/>
    <cellStyle name="Normal 2 83" xfId="780"/>
    <cellStyle name="Normal 2 84" xfId="781"/>
    <cellStyle name="Normal 2 85" xfId="782"/>
    <cellStyle name="Normal 2 86" xfId="783"/>
    <cellStyle name="Normal 2 87" xfId="784"/>
    <cellStyle name="Normal 2 88" xfId="785"/>
    <cellStyle name="Normal 2 89" xfId="786"/>
    <cellStyle name="Normal 2 9" xfId="787"/>
    <cellStyle name="Normal 2 90" xfId="788"/>
    <cellStyle name="Normal 2 91" xfId="789"/>
    <cellStyle name="Normal 2 92" xfId="790"/>
    <cellStyle name="Normal 2 93" xfId="791"/>
    <cellStyle name="Normal 2 94" xfId="792"/>
    <cellStyle name="Normal 2 95" xfId="793"/>
    <cellStyle name="Normal 2 96" xfId="794"/>
    <cellStyle name="Normal 2 97" xfId="795"/>
    <cellStyle name="Normal 2 98" xfId="796"/>
    <cellStyle name="Normal 2 99" xfId="797"/>
    <cellStyle name="Normal 3" xfId="2"/>
    <cellStyle name="Normal 3 2" xfId="798"/>
    <cellStyle name="Normal 4" xfId="799"/>
    <cellStyle name="Normal 4 10" xfId="800"/>
    <cellStyle name="Normal 4 100" xfId="801"/>
    <cellStyle name="Normal 4 101" xfId="802"/>
    <cellStyle name="Normal 4 102" xfId="803"/>
    <cellStyle name="Normal 4 103" xfId="804"/>
    <cellStyle name="Normal 4 104" xfId="805"/>
    <cellStyle name="Normal 4 105" xfId="806"/>
    <cellStyle name="Normal 4 106" xfId="807"/>
    <cellStyle name="Normal 4 107" xfId="808"/>
    <cellStyle name="Normal 4 108" xfId="809"/>
    <cellStyle name="Normal 4 109" xfId="810"/>
    <cellStyle name="Normal 4 11" xfId="811"/>
    <cellStyle name="Normal 4 110" xfId="812"/>
    <cellStyle name="Normal 4 111" xfId="813"/>
    <cellStyle name="Normal 4 112" xfId="814"/>
    <cellStyle name="Normal 4 113" xfId="815"/>
    <cellStyle name="Normal 4 114" xfId="816"/>
    <cellStyle name="Normal 4 115" xfId="817"/>
    <cellStyle name="Normal 4 116" xfId="818"/>
    <cellStyle name="Normal 4 117" xfId="819"/>
    <cellStyle name="Normal 4 118" xfId="820"/>
    <cellStyle name="Normal 4 119" xfId="821"/>
    <cellStyle name="Normal 4 12" xfId="822"/>
    <cellStyle name="Normal 4 120" xfId="823"/>
    <cellStyle name="Normal 4 121" xfId="824"/>
    <cellStyle name="Normal 4 122" xfId="825"/>
    <cellStyle name="Normal 4 123" xfId="826"/>
    <cellStyle name="Normal 4 124" xfId="827"/>
    <cellStyle name="Normal 4 125" xfId="828"/>
    <cellStyle name="Normal 4 126" xfId="829"/>
    <cellStyle name="Normal 4 127" xfId="830"/>
    <cellStyle name="Normal 4 128" xfId="831"/>
    <cellStyle name="Normal 4 129" xfId="832"/>
    <cellStyle name="Normal 4 13" xfId="833"/>
    <cellStyle name="Normal 4 130" xfId="834"/>
    <cellStyle name="Normal 4 131" xfId="835"/>
    <cellStyle name="Normal 4 132" xfId="836"/>
    <cellStyle name="Normal 4 133" xfId="837"/>
    <cellStyle name="Normal 4 134" xfId="838"/>
    <cellStyle name="Normal 4 135" xfId="839"/>
    <cellStyle name="Normal 4 136" xfId="840"/>
    <cellStyle name="Normal 4 137" xfId="841"/>
    <cellStyle name="Normal 4 14" xfId="842"/>
    <cellStyle name="Normal 4 15" xfId="843"/>
    <cellStyle name="Normal 4 16" xfId="844"/>
    <cellStyle name="Normal 4 17" xfId="845"/>
    <cellStyle name="Normal 4 18" xfId="846"/>
    <cellStyle name="Normal 4 19" xfId="847"/>
    <cellStyle name="Normal 4 2" xfId="848"/>
    <cellStyle name="Normal 4 20" xfId="849"/>
    <cellStyle name="Normal 4 21" xfId="850"/>
    <cellStyle name="Normal 4 22" xfId="851"/>
    <cellStyle name="Normal 4 23" xfId="852"/>
    <cellStyle name="Normal 4 24" xfId="853"/>
    <cellStyle name="Normal 4 25" xfId="854"/>
    <cellStyle name="Normal 4 26" xfId="855"/>
    <cellStyle name="Normal 4 27" xfId="856"/>
    <cellStyle name="Normal 4 28" xfId="857"/>
    <cellStyle name="Normal 4 29" xfId="858"/>
    <cellStyle name="Normal 4 3" xfId="859"/>
    <cellStyle name="Normal 4 30" xfId="860"/>
    <cellStyle name="Normal 4 31" xfId="861"/>
    <cellStyle name="Normal 4 32" xfId="862"/>
    <cellStyle name="Normal 4 33" xfId="863"/>
    <cellStyle name="Normal 4 34" xfId="864"/>
    <cellStyle name="Normal 4 35" xfId="865"/>
    <cellStyle name="Normal 4 36" xfId="866"/>
    <cellStyle name="Normal 4 37" xfId="867"/>
    <cellStyle name="Normal 4 38" xfId="868"/>
    <cellStyle name="Normal 4 39" xfId="869"/>
    <cellStyle name="Normal 4 4" xfId="870"/>
    <cellStyle name="Normal 4 40" xfId="871"/>
    <cellStyle name="Normal 4 41" xfId="872"/>
    <cellStyle name="Normal 4 42" xfId="873"/>
    <cellStyle name="Normal 4 43" xfId="874"/>
    <cellStyle name="Normal 4 44" xfId="875"/>
    <cellStyle name="Normal 4 45" xfId="876"/>
    <cellStyle name="Normal 4 46" xfId="877"/>
    <cellStyle name="Normal 4 47" xfId="878"/>
    <cellStyle name="Normal 4 48" xfId="879"/>
    <cellStyle name="Normal 4 49" xfId="880"/>
    <cellStyle name="Normal 4 5" xfId="881"/>
    <cellStyle name="Normal 4 50" xfId="882"/>
    <cellStyle name="Normal 4 51" xfId="883"/>
    <cellStyle name="Normal 4 52" xfId="884"/>
    <cellStyle name="Normal 4 53" xfId="885"/>
    <cellStyle name="Normal 4 54" xfId="886"/>
    <cellStyle name="Normal 4 55" xfId="887"/>
    <cellStyle name="Normal 4 56" xfId="888"/>
    <cellStyle name="Normal 4 57" xfId="889"/>
    <cellStyle name="Normal 4 58" xfId="890"/>
    <cellStyle name="Normal 4 59" xfId="891"/>
    <cellStyle name="Normal 4 6" xfId="892"/>
    <cellStyle name="Normal 4 60" xfId="893"/>
    <cellStyle name="Normal 4 61" xfId="894"/>
    <cellStyle name="Normal 4 62" xfId="895"/>
    <cellStyle name="Normal 4 63" xfId="896"/>
    <cellStyle name="Normal 4 64" xfId="897"/>
    <cellStyle name="Normal 4 65" xfId="898"/>
    <cellStyle name="Normal 4 66" xfId="899"/>
    <cellStyle name="Normal 4 67" xfId="900"/>
    <cellStyle name="Normal 4 68" xfId="901"/>
    <cellStyle name="Normal 4 69" xfId="902"/>
    <cellStyle name="Normal 4 7" xfId="903"/>
    <cellStyle name="Normal 4 70" xfId="904"/>
    <cellStyle name="Normal 4 71" xfId="905"/>
    <cellStyle name="Normal 4 72" xfId="906"/>
    <cellStyle name="Normal 4 73" xfId="907"/>
    <cellStyle name="Normal 4 74" xfId="908"/>
    <cellStyle name="Normal 4 75" xfId="909"/>
    <cellStyle name="Normal 4 76" xfId="910"/>
    <cellStyle name="Normal 4 77" xfId="911"/>
    <cellStyle name="Normal 4 78" xfId="912"/>
    <cellStyle name="Normal 4 79" xfId="913"/>
    <cellStyle name="Normal 4 8" xfId="914"/>
    <cellStyle name="Normal 4 80" xfId="915"/>
    <cellStyle name="Normal 4 81" xfId="916"/>
    <cellStyle name="Normal 4 82" xfId="917"/>
    <cellStyle name="Normal 4 83" xfId="918"/>
    <cellStyle name="Normal 4 84" xfId="919"/>
    <cellStyle name="Normal 4 85" xfId="920"/>
    <cellStyle name="Normal 4 86" xfId="921"/>
    <cellStyle name="Normal 4 87" xfId="922"/>
    <cellStyle name="Normal 4 88" xfId="923"/>
    <cellStyle name="Normal 4 89" xfId="924"/>
    <cellStyle name="Normal 4 9" xfId="925"/>
    <cellStyle name="Normal 4 90" xfId="926"/>
    <cellStyle name="Normal 4 91" xfId="927"/>
    <cellStyle name="Normal 4 92" xfId="928"/>
    <cellStyle name="Normal 4 93" xfId="929"/>
    <cellStyle name="Normal 4 94" xfId="930"/>
    <cellStyle name="Normal 4 95" xfId="931"/>
    <cellStyle name="Normal 4 96" xfId="932"/>
    <cellStyle name="Normal 4 97" xfId="933"/>
    <cellStyle name="Normal 4 98" xfId="934"/>
    <cellStyle name="Normal 4 99" xfId="935"/>
    <cellStyle name="Normal 5" xfId="936"/>
    <cellStyle name="Normal 6" xfId="937"/>
    <cellStyle name="Normal 6 10" xfId="938"/>
    <cellStyle name="Normal 6 100" xfId="939"/>
    <cellStyle name="Normal 6 101" xfId="940"/>
    <cellStyle name="Normal 6 102" xfId="941"/>
    <cellStyle name="Normal 6 103" xfId="942"/>
    <cellStyle name="Normal 6 104" xfId="943"/>
    <cellStyle name="Normal 6 105" xfId="944"/>
    <cellStyle name="Normal 6 106" xfId="945"/>
    <cellStyle name="Normal 6 107" xfId="946"/>
    <cellStyle name="Normal 6 108" xfId="947"/>
    <cellStyle name="Normal 6 109" xfId="948"/>
    <cellStyle name="Normal 6 11" xfId="949"/>
    <cellStyle name="Normal 6 110" xfId="950"/>
    <cellStyle name="Normal 6 111" xfId="951"/>
    <cellStyle name="Normal 6 112" xfId="952"/>
    <cellStyle name="Normal 6 113" xfId="953"/>
    <cellStyle name="Normal 6 114" xfId="954"/>
    <cellStyle name="Normal 6 115" xfId="955"/>
    <cellStyle name="Normal 6 116" xfId="956"/>
    <cellStyle name="Normal 6 117" xfId="957"/>
    <cellStyle name="Normal 6 118" xfId="958"/>
    <cellStyle name="Normal 6 119" xfId="959"/>
    <cellStyle name="Normal 6 12" xfId="960"/>
    <cellStyle name="Normal 6 120" xfId="961"/>
    <cellStyle name="Normal 6 121" xfId="962"/>
    <cellStyle name="Normal 6 122" xfId="963"/>
    <cellStyle name="Normal 6 123" xfId="964"/>
    <cellStyle name="Normal 6 124" xfId="965"/>
    <cellStyle name="Normal 6 125" xfId="966"/>
    <cellStyle name="Normal 6 126" xfId="967"/>
    <cellStyle name="Normal 6 127" xfId="968"/>
    <cellStyle name="Normal 6 128" xfId="969"/>
    <cellStyle name="Normal 6 129" xfId="970"/>
    <cellStyle name="Normal 6 13" xfId="971"/>
    <cellStyle name="Normal 6 130" xfId="972"/>
    <cellStyle name="Normal 6 131" xfId="973"/>
    <cellStyle name="Normal 6 132" xfId="974"/>
    <cellStyle name="Normal 6 133" xfId="975"/>
    <cellStyle name="Normal 6 134" xfId="976"/>
    <cellStyle name="Normal 6 135" xfId="977"/>
    <cellStyle name="Normal 6 136" xfId="978"/>
    <cellStyle name="Normal 6 137" xfId="979"/>
    <cellStyle name="Normal 6 14" xfId="980"/>
    <cellStyle name="Normal 6 15" xfId="981"/>
    <cellStyle name="Normal 6 16" xfId="982"/>
    <cellStyle name="Normal 6 17" xfId="983"/>
    <cellStyle name="Normal 6 18" xfId="984"/>
    <cellStyle name="Normal 6 19" xfId="985"/>
    <cellStyle name="Normal 6 2" xfId="986"/>
    <cellStyle name="Normal 6 20" xfId="987"/>
    <cellStyle name="Normal 6 21" xfId="988"/>
    <cellStyle name="Normal 6 22" xfId="989"/>
    <cellStyle name="Normal 6 23" xfId="990"/>
    <cellStyle name="Normal 6 24" xfId="991"/>
    <cellStyle name="Normal 6 25" xfId="992"/>
    <cellStyle name="Normal 6 26" xfId="993"/>
    <cellStyle name="Normal 6 27" xfId="994"/>
    <cellStyle name="Normal 6 28" xfId="995"/>
    <cellStyle name="Normal 6 29" xfId="996"/>
    <cellStyle name="Normal 6 3" xfId="997"/>
    <cellStyle name="Normal 6 30" xfId="998"/>
    <cellStyle name="Normal 6 31" xfId="999"/>
    <cellStyle name="Normal 6 32" xfId="1000"/>
    <cellStyle name="Normal 6 33" xfId="1001"/>
    <cellStyle name="Normal 6 34" xfId="1002"/>
    <cellStyle name="Normal 6 35" xfId="1003"/>
    <cellStyle name="Normal 6 36" xfId="1004"/>
    <cellStyle name="Normal 6 37" xfId="1005"/>
    <cellStyle name="Normal 6 38" xfId="1006"/>
    <cellStyle name="Normal 6 39" xfId="1007"/>
    <cellStyle name="Normal 6 4" xfId="1008"/>
    <cellStyle name="Normal 6 40" xfId="1009"/>
    <cellStyle name="Normal 6 41" xfId="1010"/>
    <cellStyle name="Normal 6 42" xfId="1011"/>
    <cellStyle name="Normal 6 43" xfId="1012"/>
    <cellStyle name="Normal 6 44" xfId="1013"/>
    <cellStyle name="Normal 6 45" xfId="1014"/>
    <cellStyle name="Normal 6 46" xfId="1015"/>
    <cellStyle name="Normal 6 47" xfId="1016"/>
    <cellStyle name="Normal 6 48" xfId="1017"/>
    <cellStyle name="Normal 6 49" xfId="1018"/>
    <cellStyle name="Normal 6 5" xfId="1019"/>
    <cellStyle name="Normal 6 50" xfId="1020"/>
    <cellStyle name="Normal 6 51" xfId="1021"/>
    <cellStyle name="Normal 6 52" xfId="1022"/>
    <cellStyle name="Normal 6 53" xfId="1023"/>
    <cellStyle name="Normal 6 54" xfId="1024"/>
    <cellStyle name="Normal 6 55" xfId="1025"/>
    <cellStyle name="Normal 6 56" xfId="1026"/>
    <cellStyle name="Normal 6 57" xfId="1027"/>
    <cellStyle name="Normal 6 58" xfId="1028"/>
    <cellStyle name="Normal 6 59" xfId="1029"/>
    <cellStyle name="Normal 6 6" xfId="1030"/>
    <cellStyle name="Normal 6 60" xfId="1031"/>
    <cellStyle name="Normal 6 61" xfId="1032"/>
    <cellStyle name="Normal 6 62" xfId="1033"/>
    <cellStyle name="Normal 6 63" xfId="1034"/>
    <cellStyle name="Normal 6 64" xfId="1035"/>
    <cellStyle name="Normal 6 65" xfId="1036"/>
    <cellStyle name="Normal 6 66" xfId="1037"/>
    <cellStyle name="Normal 6 67" xfId="1038"/>
    <cellStyle name="Normal 6 68" xfId="1039"/>
    <cellStyle name="Normal 6 69" xfId="1040"/>
    <cellStyle name="Normal 6 7" xfId="1041"/>
    <cellStyle name="Normal 6 70" xfId="1042"/>
    <cellStyle name="Normal 6 71" xfId="1043"/>
    <cellStyle name="Normal 6 72" xfId="1044"/>
    <cellStyle name="Normal 6 73" xfId="1045"/>
    <cellStyle name="Normal 6 74" xfId="1046"/>
    <cellStyle name="Normal 6 75" xfId="1047"/>
    <cellStyle name="Normal 6 76" xfId="1048"/>
    <cellStyle name="Normal 6 77" xfId="1049"/>
    <cellStyle name="Normal 6 78" xfId="1050"/>
    <cellStyle name="Normal 6 79" xfId="1051"/>
    <cellStyle name="Normal 6 8" xfId="1052"/>
    <cellStyle name="Normal 6 80" xfId="1053"/>
    <cellStyle name="Normal 6 81" xfId="1054"/>
    <cellStyle name="Normal 6 82" xfId="1055"/>
    <cellStyle name="Normal 6 83" xfId="1056"/>
    <cellStyle name="Normal 6 84" xfId="1057"/>
    <cellStyle name="Normal 6 85" xfId="1058"/>
    <cellStyle name="Normal 6 86" xfId="1059"/>
    <cellStyle name="Normal 6 87" xfId="1060"/>
    <cellStyle name="Normal 6 88" xfId="1061"/>
    <cellStyle name="Normal 6 89" xfId="1062"/>
    <cellStyle name="Normal 6 9" xfId="1063"/>
    <cellStyle name="Normal 6 90" xfId="1064"/>
    <cellStyle name="Normal 6 91" xfId="1065"/>
    <cellStyle name="Normal 6 92" xfId="1066"/>
    <cellStyle name="Normal 6 93" xfId="1067"/>
    <cellStyle name="Normal 6 94" xfId="1068"/>
    <cellStyle name="Normal 6 95" xfId="1069"/>
    <cellStyle name="Normal 6 96" xfId="1070"/>
    <cellStyle name="Normal 6 97" xfId="1071"/>
    <cellStyle name="Normal 6 98" xfId="1072"/>
    <cellStyle name="Normal 6 99" xfId="1073"/>
    <cellStyle name="Normal 7" xfId="1074"/>
    <cellStyle name="Normal 8" xfId="1075"/>
    <cellStyle name="Normal 8 10" xfId="1076"/>
    <cellStyle name="Normal 8 100" xfId="1077"/>
    <cellStyle name="Normal 8 101" xfId="1078"/>
    <cellStyle name="Normal 8 102" xfId="1079"/>
    <cellStyle name="Normal 8 103" xfId="1080"/>
    <cellStyle name="Normal 8 104" xfId="1081"/>
    <cellStyle name="Normal 8 105" xfId="1082"/>
    <cellStyle name="Normal 8 106" xfId="1083"/>
    <cellStyle name="Normal 8 107" xfId="1084"/>
    <cellStyle name="Normal 8 108" xfId="1085"/>
    <cellStyle name="Normal 8 109" xfId="1086"/>
    <cellStyle name="Normal 8 11" xfId="1087"/>
    <cellStyle name="Normal 8 110" xfId="1088"/>
    <cellStyle name="Normal 8 111" xfId="1089"/>
    <cellStyle name="Normal 8 112" xfId="1090"/>
    <cellStyle name="Normal 8 113" xfId="1091"/>
    <cellStyle name="Normal 8 114" xfId="1092"/>
    <cellStyle name="Normal 8 115" xfId="1093"/>
    <cellStyle name="Normal 8 116" xfId="1094"/>
    <cellStyle name="Normal 8 117" xfId="1095"/>
    <cellStyle name="Normal 8 118" xfId="1096"/>
    <cellStyle name="Normal 8 119" xfId="1097"/>
    <cellStyle name="Normal 8 12" xfId="1098"/>
    <cellStyle name="Normal 8 120" xfId="1099"/>
    <cellStyle name="Normal 8 121" xfId="1100"/>
    <cellStyle name="Normal 8 122" xfId="1101"/>
    <cellStyle name="Normal 8 123" xfId="1102"/>
    <cellStyle name="Normal 8 124" xfId="1103"/>
    <cellStyle name="Normal 8 125" xfId="1104"/>
    <cellStyle name="Normal 8 126" xfId="1105"/>
    <cellStyle name="Normal 8 127" xfId="1106"/>
    <cellStyle name="Normal 8 128" xfId="1107"/>
    <cellStyle name="Normal 8 129" xfId="1108"/>
    <cellStyle name="Normal 8 13" xfId="1109"/>
    <cellStyle name="Normal 8 130" xfId="1110"/>
    <cellStyle name="Normal 8 131" xfId="1111"/>
    <cellStyle name="Normal 8 132" xfId="1112"/>
    <cellStyle name="Normal 8 133" xfId="1113"/>
    <cellStyle name="Normal 8 134" xfId="1114"/>
    <cellStyle name="Normal 8 135" xfId="1115"/>
    <cellStyle name="Normal 8 136" xfId="1116"/>
    <cellStyle name="Normal 8 137" xfId="1117"/>
    <cellStyle name="Normal 8 14" xfId="1118"/>
    <cellStyle name="Normal 8 15" xfId="1119"/>
    <cellStyle name="Normal 8 16" xfId="1120"/>
    <cellStyle name="Normal 8 17" xfId="1121"/>
    <cellStyle name="Normal 8 18" xfId="1122"/>
    <cellStyle name="Normal 8 19" xfId="1123"/>
    <cellStyle name="Normal 8 2" xfId="1124"/>
    <cellStyle name="Normal 8 20" xfId="1125"/>
    <cellStyle name="Normal 8 21" xfId="1126"/>
    <cellStyle name="Normal 8 22" xfId="1127"/>
    <cellStyle name="Normal 8 23" xfId="1128"/>
    <cellStyle name="Normal 8 24" xfId="1129"/>
    <cellStyle name="Normal 8 25" xfId="1130"/>
    <cellStyle name="Normal 8 26" xfId="1131"/>
    <cellStyle name="Normal 8 27" xfId="1132"/>
    <cellStyle name="Normal 8 28" xfId="1133"/>
    <cellStyle name="Normal 8 29" xfId="1134"/>
    <cellStyle name="Normal 8 3" xfId="1135"/>
    <cellStyle name="Normal 8 30" xfId="1136"/>
    <cellStyle name="Normal 8 31" xfId="1137"/>
    <cellStyle name="Normal 8 32" xfId="1138"/>
    <cellStyle name="Normal 8 33" xfId="1139"/>
    <cellStyle name="Normal 8 34" xfId="1140"/>
    <cellStyle name="Normal 8 35" xfId="1141"/>
    <cellStyle name="Normal 8 36" xfId="1142"/>
    <cellStyle name="Normal 8 37" xfId="1143"/>
    <cellStyle name="Normal 8 38" xfId="1144"/>
    <cellStyle name="Normal 8 39" xfId="1145"/>
    <cellStyle name="Normal 8 4" xfId="1146"/>
    <cellStyle name="Normal 8 40" xfId="1147"/>
    <cellStyle name="Normal 8 41" xfId="1148"/>
    <cellStyle name="Normal 8 42" xfId="1149"/>
    <cellStyle name="Normal 8 43" xfId="1150"/>
    <cellStyle name="Normal 8 44" xfId="1151"/>
    <cellStyle name="Normal 8 45" xfId="1152"/>
    <cellStyle name="Normal 8 46" xfId="1153"/>
    <cellStyle name="Normal 8 47" xfId="1154"/>
    <cellStyle name="Normal 8 48" xfId="1155"/>
    <cellStyle name="Normal 8 49" xfId="1156"/>
    <cellStyle name="Normal 8 5" xfId="1157"/>
    <cellStyle name="Normal 8 50" xfId="1158"/>
    <cellStyle name="Normal 8 51" xfId="1159"/>
    <cellStyle name="Normal 8 52" xfId="1160"/>
    <cellStyle name="Normal 8 53" xfId="1161"/>
    <cellStyle name="Normal 8 54" xfId="1162"/>
    <cellStyle name="Normal 8 55" xfId="1163"/>
    <cellStyle name="Normal 8 56" xfId="1164"/>
    <cellStyle name="Normal 8 57" xfId="1165"/>
    <cellStyle name="Normal 8 58" xfId="1166"/>
    <cellStyle name="Normal 8 59" xfId="1167"/>
    <cellStyle name="Normal 8 6" xfId="1168"/>
    <cellStyle name="Normal 8 60" xfId="1169"/>
    <cellStyle name="Normal 8 61" xfId="1170"/>
    <cellStyle name="Normal 8 62" xfId="1171"/>
    <cellStyle name="Normal 8 63" xfId="1172"/>
    <cellStyle name="Normal 8 64" xfId="1173"/>
    <cellStyle name="Normal 8 65" xfId="1174"/>
    <cellStyle name="Normal 8 66" xfId="1175"/>
    <cellStyle name="Normal 8 67" xfId="1176"/>
    <cellStyle name="Normal 8 68" xfId="1177"/>
    <cellStyle name="Normal 8 69" xfId="1178"/>
    <cellStyle name="Normal 8 7" xfId="1179"/>
    <cellStyle name="Normal 8 70" xfId="1180"/>
    <cellStyle name="Normal 8 71" xfId="1181"/>
    <cellStyle name="Normal 8 72" xfId="1182"/>
    <cellStyle name="Normal 8 73" xfId="1183"/>
    <cellStyle name="Normal 8 74" xfId="1184"/>
    <cellStyle name="Normal 8 75" xfId="1185"/>
    <cellStyle name="Normal 8 76" xfId="1186"/>
    <cellStyle name="Normal 8 77" xfId="1187"/>
    <cellStyle name="Normal 8 78" xfId="1188"/>
    <cellStyle name="Normal 8 79" xfId="1189"/>
    <cellStyle name="Normal 8 8" xfId="1190"/>
    <cellStyle name="Normal 8 80" xfId="1191"/>
    <cellStyle name="Normal 8 81" xfId="1192"/>
    <cellStyle name="Normal 8 82" xfId="1193"/>
    <cellStyle name="Normal 8 83" xfId="1194"/>
    <cellStyle name="Normal 8 84" xfId="1195"/>
    <cellStyle name="Normal 8 85" xfId="1196"/>
    <cellStyle name="Normal 8 86" xfId="1197"/>
    <cellStyle name="Normal 8 87" xfId="1198"/>
    <cellStyle name="Normal 8 88" xfId="1199"/>
    <cellStyle name="Normal 8 89" xfId="1200"/>
    <cellStyle name="Normal 8 9" xfId="1201"/>
    <cellStyle name="Normal 8 90" xfId="1202"/>
    <cellStyle name="Normal 8 91" xfId="1203"/>
    <cellStyle name="Normal 8 92" xfId="1204"/>
    <cellStyle name="Normal 8 93" xfId="1205"/>
    <cellStyle name="Normal 8 94" xfId="1206"/>
    <cellStyle name="Normal 8 95" xfId="1207"/>
    <cellStyle name="Normal 8 96" xfId="1208"/>
    <cellStyle name="Normal 8 97" xfId="1209"/>
    <cellStyle name="Normal 8 98" xfId="1210"/>
    <cellStyle name="Normal 8 99" xfId="1211"/>
    <cellStyle name="Normal 9" xfId="1212"/>
    <cellStyle name="Notas 10" xfId="1213"/>
    <cellStyle name="Notas 11" xfId="1214"/>
    <cellStyle name="Notas 12" xfId="1215"/>
    <cellStyle name="Notas 13" xfId="1216"/>
    <cellStyle name="Notas 2" xfId="1217"/>
    <cellStyle name="Notas 3" xfId="1218"/>
    <cellStyle name="Notas 4" xfId="1219"/>
    <cellStyle name="Notas 5" xfId="1220"/>
    <cellStyle name="Notas 6" xfId="1221"/>
    <cellStyle name="Notas 7" xfId="1222"/>
    <cellStyle name="Notas 8" xfId="1223"/>
    <cellStyle name="Notas 9" xfId="1224"/>
    <cellStyle name="Porcentual 10" xfId="1225"/>
    <cellStyle name="Porcentual 107" xfId="1226"/>
    <cellStyle name="Porcentual 108" xfId="1227"/>
    <cellStyle name="Porcentual 109" xfId="1228"/>
    <cellStyle name="Porcentual 11" xfId="1229"/>
    <cellStyle name="Porcentual 111" xfId="1230"/>
    <cellStyle name="Porcentual 118" xfId="1231"/>
    <cellStyle name="Porcentual 121" xfId="1232"/>
    <cellStyle name="Porcentual 123" xfId="1233"/>
    <cellStyle name="Porcentual 129" xfId="1234"/>
    <cellStyle name="Porcentual 13" xfId="1235"/>
    <cellStyle name="Porcentual 130" xfId="1236"/>
    <cellStyle name="Porcentual 133" xfId="1237"/>
    <cellStyle name="Porcentual 136" xfId="1238"/>
    <cellStyle name="Porcentual 14" xfId="1239"/>
    <cellStyle name="Porcentual 15" xfId="1240"/>
    <cellStyle name="Porcentual 16" xfId="1241"/>
    <cellStyle name="Porcentual 17" xfId="1242"/>
    <cellStyle name="Porcentual 18" xfId="1243"/>
    <cellStyle name="Porcentual 19" xfId="1244"/>
    <cellStyle name="Porcentual 2 10" xfId="1245"/>
    <cellStyle name="Porcentual 2 100" xfId="1246"/>
    <cellStyle name="Porcentual 2 101" xfId="1247"/>
    <cellStyle name="Porcentual 2 102" xfId="1248"/>
    <cellStyle name="Porcentual 2 103" xfId="1249"/>
    <cellStyle name="Porcentual 2 104" xfId="1250"/>
    <cellStyle name="Porcentual 2 105" xfId="1251"/>
    <cellStyle name="Porcentual 2 106" xfId="1252"/>
    <cellStyle name="Porcentual 2 107" xfId="1253"/>
    <cellStyle name="Porcentual 2 108" xfId="1254"/>
    <cellStyle name="Porcentual 2 109" xfId="1255"/>
    <cellStyle name="Porcentual 2 11" xfId="1256"/>
    <cellStyle name="Porcentual 2 110" xfId="1257"/>
    <cellStyle name="Porcentual 2 111" xfId="1258"/>
    <cellStyle name="Porcentual 2 112" xfId="1259"/>
    <cellStyle name="Porcentual 2 113" xfId="1260"/>
    <cellStyle name="Porcentual 2 114" xfId="1261"/>
    <cellStyle name="Porcentual 2 115" xfId="1262"/>
    <cellStyle name="Porcentual 2 116" xfId="1263"/>
    <cellStyle name="Porcentual 2 117" xfId="1264"/>
    <cellStyle name="Porcentual 2 118" xfId="1265"/>
    <cellStyle name="Porcentual 2 119" xfId="1266"/>
    <cellStyle name="Porcentual 2 12" xfId="1267"/>
    <cellStyle name="Porcentual 2 120" xfId="1268"/>
    <cellStyle name="Porcentual 2 121" xfId="1269"/>
    <cellStyle name="Porcentual 2 122" xfId="1270"/>
    <cellStyle name="Porcentual 2 123" xfId="1271"/>
    <cellStyle name="Porcentual 2 124" xfId="1272"/>
    <cellStyle name="Porcentual 2 125" xfId="1273"/>
    <cellStyle name="Porcentual 2 126" xfId="1274"/>
    <cellStyle name="Porcentual 2 127" xfId="1275"/>
    <cellStyle name="Porcentual 2 128" xfId="1276"/>
    <cellStyle name="Porcentual 2 129" xfId="1277"/>
    <cellStyle name="Porcentual 2 13" xfId="1278"/>
    <cellStyle name="Porcentual 2 130" xfId="1279"/>
    <cellStyle name="Porcentual 2 131" xfId="1280"/>
    <cellStyle name="Porcentual 2 132" xfId="1281"/>
    <cellStyle name="Porcentual 2 133" xfId="1282"/>
    <cellStyle name="Porcentual 2 134" xfId="1283"/>
    <cellStyle name="Porcentual 2 135" xfId="1284"/>
    <cellStyle name="Porcentual 2 136" xfId="1285"/>
    <cellStyle name="Porcentual 2 137" xfId="1286"/>
    <cellStyle name="Porcentual 2 138" xfId="1524"/>
    <cellStyle name="Porcentual 2 14" xfId="1287"/>
    <cellStyle name="Porcentual 2 15" xfId="1288"/>
    <cellStyle name="Porcentual 2 16" xfId="1289"/>
    <cellStyle name="Porcentual 2 17" xfId="1290"/>
    <cellStyle name="Porcentual 2 18" xfId="1291"/>
    <cellStyle name="Porcentual 2 19" xfId="1292"/>
    <cellStyle name="Porcentual 2 2" xfId="1293"/>
    <cellStyle name="Porcentual 2 20" xfId="1294"/>
    <cellStyle name="Porcentual 2 21" xfId="1295"/>
    <cellStyle name="Porcentual 2 22" xfId="1296"/>
    <cellStyle name="Porcentual 2 23" xfId="1297"/>
    <cellStyle name="Porcentual 2 24" xfId="1298"/>
    <cellStyle name="Porcentual 2 25" xfId="1299"/>
    <cellStyle name="Porcentual 2 26" xfId="1300"/>
    <cellStyle name="Porcentual 2 27" xfId="1301"/>
    <cellStyle name="Porcentual 2 28" xfId="1302"/>
    <cellStyle name="Porcentual 2 29" xfId="1303"/>
    <cellStyle name="Porcentual 2 3" xfId="1304"/>
    <cellStyle name="Porcentual 2 30" xfId="1305"/>
    <cellStyle name="Porcentual 2 31" xfId="1306"/>
    <cellStyle name="Porcentual 2 32" xfId="1307"/>
    <cellStyle name="Porcentual 2 33" xfId="1308"/>
    <cellStyle name="Porcentual 2 34" xfId="1309"/>
    <cellStyle name="Porcentual 2 35" xfId="1310"/>
    <cellStyle name="Porcentual 2 36" xfId="1311"/>
    <cellStyle name="Porcentual 2 37" xfId="1312"/>
    <cellStyle name="Porcentual 2 38" xfId="1313"/>
    <cellStyle name="Porcentual 2 39" xfId="1314"/>
    <cellStyle name="Porcentual 2 4" xfId="1315"/>
    <cellStyle name="Porcentual 2 40" xfId="1316"/>
    <cellStyle name="Porcentual 2 41" xfId="1317"/>
    <cellStyle name="Porcentual 2 42" xfId="1318"/>
    <cellStyle name="Porcentual 2 43" xfId="1319"/>
    <cellStyle name="Porcentual 2 44" xfId="1320"/>
    <cellStyle name="Porcentual 2 45" xfId="1321"/>
    <cellStyle name="Porcentual 2 46" xfId="1322"/>
    <cellStyle name="Porcentual 2 47" xfId="1323"/>
    <cellStyle name="Porcentual 2 48" xfId="1324"/>
    <cellStyle name="Porcentual 2 49" xfId="1325"/>
    <cellStyle name="Porcentual 2 5" xfId="1326"/>
    <cellStyle name="Porcentual 2 50" xfId="1327"/>
    <cellStyle name="Porcentual 2 51" xfId="1328"/>
    <cellStyle name="Porcentual 2 52" xfId="1329"/>
    <cellStyle name="Porcentual 2 53" xfId="1330"/>
    <cellStyle name="Porcentual 2 54" xfId="1331"/>
    <cellStyle name="Porcentual 2 55" xfId="1332"/>
    <cellStyle name="Porcentual 2 56" xfId="1333"/>
    <cellStyle name="Porcentual 2 57" xfId="1334"/>
    <cellStyle name="Porcentual 2 58" xfId="1335"/>
    <cellStyle name="Porcentual 2 59" xfId="1336"/>
    <cellStyle name="Porcentual 2 6" xfId="1337"/>
    <cellStyle name="Porcentual 2 60" xfId="1338"/>
    <cellStyle name="Porcentual 2 61" xfId="1339"/>
    <cellStyle name="Porcentual 2 62" xfId="1340"/>
    <cellStyle name="Porcentual 2 63" xfId="1341"/>
    <cellStyle name="Porcentual 2 64" xfId="1342"/>
    <cellStyle name="Porcentual 2 65" xfId="1343"/>
    <cellStyle name="Porcentual 2 66" xfId="1344"/>
    <cellStyle name="Porcentual 2 67" xfId="1345"/>
    <cellStyle name="Porcentual 2 68" xfId="1346"/>
    <cellStyle name="Porcentual 2 69" xfId="1347"/>
    <cellStyle name="Porcentual 2 7" xfId="1348"/>
    <cellStyle name="Porcentual 2 70" xfId="1349"/>
    <cellStyle name="Porcentual 2 71" xfId="1350"/>
    <cellStyle name="Porcentual 2 72" xfId="1351"/>
    <cellStyle name="Porcentual 2 73" xfId="1352"/>
    <cellStyle name="Porcentual 2 74" xfId="1353"/>
    <cellStyle name="Porcentual 2 75" xfId="1354"/>
    <cellStyle name="Porcentual 2 76" xfId="1355"/>
    <cellStyle name="Porcentual 2 77" xfId="1356"/>
    <cellStyle name="Porcentual 2 78" xfId="1357"/>
    <cellStyle name="Porcentual 2 79" xfId="1358"/>
    <cellStyle name="Porcentual 2 8" xfId="1359"/>
    <cellStyle name="Porcentual 2 80" xfId="1360"/>
    <cellStyle name="Porcentual 2 81" xfId="1361"/>
    <cellStyle name="Porcentual 2 82" xfId="1362"/>
    <cellStyle name="Porcentual 2 83" xfId="1363"/>
    <cellStyle name="Porcentual 2 84" xfId="1364"/>
    <cellStyle name="Porcentual 2 85" xfId="1365"/>
    <cellStyle name="Porcentual 2 86" xfId="1366"/>
    <cellStyle name="Porcentual 2 87" xfId="1367"/>
    <cellStyle name="Porcentual 2 88" xfId="1368"/>
    <cellStyle name="Porcentual 2 89" xfId="1369"/>
    <cellStyle name="Porcentual 2 9" xfId="1370"/>
    <cellStyle name="Porcentual 2 90" xfId="1371"/>
    <cellStyle name="Porcentual 2 91" xfId="1372"/>
    <cellStyle name="Porcentual 2 92" xfId="1373"/>
    <cellStyle name="Porcentual 2 93" xfId="1374"/>
    <cellStyle name="Porcentual 2 94" xfId="1375"/>
    <cellStyle name="Porcentual 2 95" xfId="1376"/>
    <cellStyle name="Porcentual 2 96" xfId="1377"/>
    <cellStyle name="Porcentual 2 97" xfId="1378"/>
    <cellStyle name="Porcentual 2 98" xfId="1379"/>
    <cellStyle name="Porcentual 2 99" xfId="1380"/>
    <cellStyle name="Porcentual 20" xfId="1381"/>
    <cellStyle name="Porcentual 21" xfId="1382"/>
    <cellStyle name="Porcentual 22" xfId="1383"/>
    <cellStyle name="Porcentual 23" xfId="1384"/>
    <cellStyle name="Porcentual 24" xfId="1385"/>
    <cellStyle name="Porcentual 25" xfId="1386"/>
    <cellStyle name="Porcentual 26" xfId="1387"/>
    <cellStyle name="Porcentual 27" xfId="1388"/>
    <cellStyle name="Porcentual 28" xfId="1389"/>
    <cellStyle name="Porcentual 29" xfId="1390"/>
    <cellStyle name="Porcentual 3" xfId="1391"/>
    <cellStyle name="Porcentual 32" xfId="1392"/>
    <cellStyle name="Porcentual 33" xfId="1393"/>
    <cellStyle name="Porcentual 35" xfId="1394"/>
    <cellStyle name="Porcentual 36" xfId="1395"/>
    <cellStyle name="Porcentual 37" xfId="1396"/>
    <cellStyle name="Porcentual 38" xfId="1397"/>
    <cellStyle name="Porcentual 42" xfId="1398"/>
    <cellStyle name="Porcentual 43" xfId="1399"/>
    <cellStyle name="Porcentual 44" xfId="1400"/>
    <cellStyle name="Porcentual 45" xfId="1401"/>
    <cellStyle name="Porcentual 48" xfId="1402"/>
    <cellStyle name="Porcentual 49" xfId="1403"/>
    <cellStyle name="Porcentual 50" xfId="1404"/>
    <cellStyle name="Porcentual 51" xfId="1405"/>
    <cellStyle name="Porcentual 53" xfId="1406"/>
    <cellStyle name="Porcentual 58" xfId="1407"/>
    <cellStyle name="Porcentual 59" xfId="1408"/>
    <cellStyle name="Porcentual 60" xfId="1409"/>
    <cellStyle name="Porcentual 65" xfId="1410"/>
    <cellStyle name="Porcentual 66" xfId="1411"/>
    <cellStyle name="Porcentual 67" xfId="1412"/>
    <cellStyle name="Porcentual 7" xfId="1413"/>
    <cellStyle name="Porcentual 73" xfId="1414"/>
    <cellStyle name="Porcentual 74" xfId="1415"/>
    <cellStyle name="Porcentual 79" xfId="1416"/>
    <cellStyle name="Porcentual 8" xfId="1417"/>
    <cellStyle name="Porcentual 80" xfId="1418"/>
    <cellStyle name="Porcentual 81" xfId="1419"/>
    <cellStyle name="Porcentual 83" xfId="1420"/>
    <cellStyle name="Porcentual 85" xfId="1421"/>
    <cellStyle name="Porcentual 86" xfId="1422"/>
    <cellStyle name="Porcentual 87" xfId="1423"/>
    <cellStyle name="Porcentual 9" xfId="1424"/>
    <cellStyle name="Porcentual 95" xfId="1425"/>
    <cellStyle name="Salida 10" xfId="1426"/>
    <cellStyle name="Salida 11" xfId="1427"/>
    <cellStyle name="Salida 12" xfId="1428"/>
    <cellStyle name="Salida 13" xfId="1429"/>
    <cellStyle name="Salida 2" xfId="1430"/>
    <cellStyle name="Salida 3" xfId="1431"/>
    <cellStyle name="Salida 4" xfId="1432"/>
    <cellStyle name="Salida 5" xfId="1433"/>
    <cellStyle name="Salida 6" xfId="1434"/>
    <cellStyle name="Salida 7" xfId="1435"/>
    <cellStyle name="Salida 8" xfId="1436"/>
    <cellStyle name="Salida 9" xfId="1437"/>
    <cellStyle name="Texto de advertencia 10" xfId="1438"/>
    <cellStyle name="Texto de advertencia 11" xfId="1439"/>
    <cellStyle name="Texto de advertencia 12" xfId="1440"/>
    <cellStyle name="Texto de advertencia 13" xfId="1441"/>
    <cellStyle name="Texto de advertencia 2" xfId="1442"/>
    <cellStyle name="Texto de advertencia 3" xfId="1443"/>
    <cellStyle name="Texto de advertencia 4" xfId="1444"/>
    <cellStyle name="Texto de advertencia 5" xfId="1445"/>
    <cellStyle name="Texto de advertencia 6" xfId="1446"/>
    <cellStyle name="Texto de advertencia 7" xfId="1447"/>
    <cellStyle name="Texto de advertencia 8" xfId="1448"/>
    <cellStyle name="Texto de advertencia 9" xfId="1449"/>
    <cellStyle name="Texto explicativo 10" xfId="1450"/>
    <cellStyle name="Texto explicativo 11" xfId="1451"/>
    <cellStyle name="Texto explicativo 12" xfId="1452"/>
    <cellStyle name="Texto explicativo 13" xfId="1453"/>
    <cellStyle name="Texto explicativo 2" xfId="1454"/>
    <cellStyle name="Texto explicativo 3" xfId="1455"/>
    <cellStyle name="Texto explicativo 4" xfId="1456"/>
    <cellStyle name="Texto explicativo 5" xfId="1457"/>
    <cellStyle name="Texto explicativo 6" xfId="1458"/>
    <cellStyle name="Texto explicativo 7" xfId="1459"/>
    <cellStyle name="Texto explicativo 8" xfId="1460"/>
    <cellStyle name="Texto explicativo 9" xfId="1461"/>
    <cellStyle name="Título 1 10" xfId="1462"/>
    <cellStyle name="Título 1 11" xfId="1463"/>
    <cellStyle name="Título 1 12" xfId="1464"/>
    <cellStyle name="Título 1 13" xfId="1465"/>
    <cellStyle name="Título 1 2" xfId="1466"/>
    <cellStyle name="Título 1 3" xfId="1467"/>
    <cellStyle name="Título 1 4" xfId="1468"/>
    <cellStyle name="Título 1 5" xfId="1469"/>
    <cellStyle name="Título 1 6" xfId="1470"/>
    <cellStyle name="Título 1 7" xfId="1471"/>
    <cellStyle name="Título 1 8" xfId="1472"/>
    <cellStyle name="Título 1 9" xfId="1473"/>
    <cellStyle name="Título 10" xfId="1474"/>
    <cellStyle name="Título 11" xfId="1475"/>
    <cellStyle name="Título 12" xfId="1476"/>
    <cellStyle name="Título 13" xfId="1477"/>
    <cellStyle name="Título 14" xfId="1478"/>
    <cellStyle name="Título 15" xfId="1479"/>
    <cellStyle name="Título 2 10" xfId="1480"/>
    <cellStyle name="Título 2 11" xfId="1481"/>
    <cellStyle name="Título 2 12" xfId="1482"/>
    <cellStyle name="Título 2 13" xfId="1483"/>
    <cellStyle name="Título 2 2" xfId="1484"/>
    <cellStyle name="Título 2 3" xfId="1485"/>
    <cellStyle name="Título 2 4" xfId="1486"/>
    <cellStyle name="Título 2 5" xfId="1487"/>
    <cellStyle name="Título 2 6" xfId="1488"/>
    <cellStyle name="Título 2 7" xfId="1489"/>
    <cellStyle name="Título 2 8" xfId="1490"/>
    <cellStyle name="Título 2 9" xfId="1491"/>
    <cellStyle name="Título 3 10" xfId="1492"/>
    <cellStyle name="Título 3 11" xfId="1493"/>
    <cellStyle name="Título 3 12" xfId="1494"/>
    <cellStyle name="Título 3 13" xfId="1495"/>
    <cellStyle name="Título 3 2" xfId="1496"/>
    <cellStyle name="Título 3 3" xfId="1497"/>
    <cellStyle name="Título 3 4" xfId="1498"/>
    <cellStyle name="Título 3 5" xfId="1499"/>
    <cellStyle name="Título 3 6" xfId="1500"/>
    <cellStyle name="Título 3 7" xfId="1501"/>
    <cellStyle name="Título 3 8" xfId="1502"/>
    <cellStyle name="Título 3 9" xfId="1503"/>
    <cellStyle name="Título 4" xfId="1504"/>
    <cellStyle name="Título 5" xfId="1505"/>
    <cellStyle name="Título 6" xfId="1506"/>
    <cellStyle name="Título 7" xfId="1507"/>
    <cellStyle name="Título 8" xfId="1508"/>
    <cellStyle name="Título 9" xfId="1509"/>
    <cellStyle name="Total 10" xfId="1510"/>
    <cellStyle name="Total 11" xfId="1511"/>
    <cellStyle name="Total 12" xfId="1512"/>
    <cellStyle name="Total 13" xfId="1513"/>
    <cellStyle name="Total 2" xfId="1514"/>
    <cellStyle name="Total 3" xfId="1515"/>
    <cellStyle name="Total 4" xfId="1516"/>
    <cellStyle name="Total 5" xfId="1517"/>
    <cellStyle name="Total 6" xfId="1518"/>
    <cellStyle name="Total 7" xfId="1519"/>
    <cellStyle name="Total 8" xfId="1520"/>
    <cellStyle name="Total 9" xfId="1521"/>
  </cellStyles>
  <dxfs count="36"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1428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333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333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2895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086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sta%20de%20Chequeo%20Primer%20trim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on_Hospital/POAS%202013/LISTA%20DE%20CHEQUEO%20TERCER%20TRIMESTRE%202013/Copia%20de%20LISTA%20DE%20CHEQUEO%20CUARTO%20TRIMESTRE%202013%20MODIFICADO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on_Hospital/POAS%202013/LISTA%20DE%20CHEQUEO%20TERCER%20TRIMESTRE%202013/LISTA%20DE%20CHEQUEO%20TERCER%20TRIMESTRE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UNICACIONES"/>
      <sheetName val="AMBIENTAL"/>
      <sheetName val="H. CLINICAS"/>
      <sheetName val="UCI NEONATAL"/>
      <sheetName val="IAMI"/>
      <sheetName val="GIU"/>
      <sheetName val="CONTABILIDAD"/>
      <sheetName val="TESORERIA"/>
      <sheetName val="ARCHIVO"/>
      <sheetName val="PATOLOGIA"/>
      <sheetName val="IMAGENOLOGIA"/>
      <sheetName val="PRESUPUESTO"/>
      <sheetName val="BANCO DE SANGRE"/>
      <sheetName val="Quirofanos"/>
      <sheetName val="COMPRAS Y SUM"/>
      <sheetName val="LABORATORIO"/>
      <sheetName val="SALUD OCUPACIONAL"/>
      <sheetName val="REHABILITACION"/>
      <sheetName val="CONSULTA EXTERNA"/>
      <sheetName val="UCI ADULTOS"/>
      <sheetName val="MATERNIDAD"/>
      <sheetName val="URGENCIAS"/>
      <sheetName val="UCI INTERMEDIO"/>
      <sheetName val="JURIDICA"/>
      <sheetName val="ADMISION AL USUARIO"/>
      <sheetName val="ESTERILIZACION"/>
      <sheetName val="MEJORAMIENTO CONTINUO"/>
      <sheetName val="Control Interno"/>
      <sheetName val="AUDITORIA MEDICA"/>
      <sheetName val="EPIDEMIOLOGIA"/>
      <sheetName val="COSTOS"/>
      <sheetName val="TRASLADO ASISTENCIAL"/>
      <sheetName val="ENFERMERIA"/>
      <sheetName val="INTERNACION HOSPITALARIA"/>
      <sheetName val="TALENTO HUMANO"/>
      <sheetName val="GESTION DE CALIDAD"/>
      <sheetName val="BIOMEDICA"/>
      <sheetName val="FINANCIERA"/>
      <sheetName val="SISTEMAS"/>
      <sheetName val="RECURSO FISICOS"/>
      <sheetName val="FARMACIA"/>
      <sheetName val="FACTURACION"/>
      <sheetName val="CARTERA"/>
      <sheetName val="IMAGENOLOGI"/>
    </sheetNames>
    <sheetDataSet>
      <sheetData sheetId="0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</sheetData>
      <sheetData sheetId="1">
        <row r="16">
          <cell r="G16">
            <v>0.85</v>
          </cell>
        </row>
        <row r="17">
          <cell r="G17">
            <v>0.65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</sheetData>
      <sheetData sheetId="2">
        <row r="11">
          <cell r="G11">
            <v>0.98</v>
          </cell>
        </row>
        <row r="12">
          <cell r="G12">
            <v>1</v>
          </cell>
        </row>
        <row r="13">
          <cell r="G13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</sheetData>
      <sheetData sheetId="3">
        <row r="17">
          <cell r="G17">
            <v>1</v>
          </cell>
        </row>
        <row r="19">
          <cell r="G19">
            <v>0.65</v>
          </cell>
        </row>
        <row r="21">
          <cell r="G21">
            <v>1</v>
          </cell>
        </row>
        <row r="22">
          <cell r="G22">
            <v>1</v>
          </cell>
        </row>
      </sheetData>
      <sheetData sheetId="4"/>
      <sheetData sheetId="5">
        <row r="11">
          <cell r="G11">
            <v>1</v>
          </cell>
        </row>
        <row r="12">
          <cell r="G12">
            <v>1</v>
          </cell>
        </row>
        <row r="13">
          <cell r="G13">
            <v>0.85</v>
          </cell>
        </row>
        <row r="14">
          <cell r="G14">
            <v>0.7</v>
          </cell>
        </row>
        <row r="15">
          <cell r="G15">
            <v>0.4</v>
          </cell>
        </row>
        <row r="16">
          <cell r="G16" t="str">
            <v>n.a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0.65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</sheetData>
      <sheetData sheetId="6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0.7</v>
          </cell>
        </row>
        <row r="16">
          <cell r="G16">
            <v>0.75</v>
          </cell>
        </row>
        <row r="17">
          <cell r="G17">
            <v>0.65</v>
          </cell>
        </row>
        <row r="18">
          <cell r="G18">
            <v>1</v>
          </cell>
        </row>
        <row r="19">
          <cell r="G19">
            <v>1</v>
          </cell>
        </row>
      </sheetData>
      <sheetData sheetId="7">
        <row r="11">
          <cell r="G11">
            <v>1</v>
          </cell>
        </row>
        <row r="12">
          <cell r="G12">
            <v>0.65</v>
          </cell>
        </row>
        <row r="13">
          <cell r="G13">
            <v>1</v>
          </cell>
        </row>
        <row r="14">
          <cell r="G14">
            <v>0.95</v>
          </cell>
        </row>
        <row r="15">
          <cell r="G15">
            <v>1</v>
          </cell>
        </row>
        <row r="17">
          <cell r="G17">
            <v>1</v>
          </cell>
        </row>
        <row r="18">
          <cell r="G18">
            <v>0.7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</sheetData>
      <sheetData sheetId="8">
        <row r="11">
          <cell r="G11">
            <v>1</v>
          </cell>
        </row>
        <row r="12">
          <cell r="G12">
            <v>0.7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</sheetData>
      <sheetData sheetId="9">
        <row r="11">
          <cell r="G11">
            <v>1</v>
          </cell>
        </row>
        <row r="12">
          <cell r="G12">
            <v>0.65</v>
          </cell>
        </row>
        <row r="14">
          <cell r="G14">
            <v>0.85</v>
          </cell>
        </row>
        <row r="15">
          <cell r="G15">
            <v>0.7</v>
          </cell>
        </row>
      </sheetData>
      <sheetData sheetId="10"/>
      <sheetData sheetId="11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0.7</v>
          </cell>
        </row>
        <row r="20">
          <cell r="G20">
            <v>0.75</v>
          </cell>
        </row>
        <row r="21">
          <cell r="G21">
            <v>1</v>
          </cell>
        </row>
      </sheetData>
      <sheetData sheetId="12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1</v>
          </cell>
        </row>
      </sheetData>
      <sheetData sheetId="13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14">
        <row r="11">
          <cell r="G11">
            <v>1</v>
          </cell>
        </row>
        <row r="12">
          <cell r="G12">
            <v>1</v>
          </cell>
        </row>
        <row r="13">
          <cell r="G13">
            <v>0.65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15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0.8</v>
          </cell>
        </row>
        <row r="16">
          <cell r="G16">
            <v>1</v>
          </cell>
        </row>
        <row r="17">
          <cell r="G17">
            <v>0.85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16">
        <row r="11">
          <cell r="G11">
            <v>1</v>
          </cell>
        </row>
        <row r="12">
          <cell r="G12">
            <v>0.7</v>
          </cell>
        </row>
        <row r="13">
          <cell r="G13">
            <v>0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</sheetData>
      <sheetData sheetId="17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 t="str">
            <v>N.A.</v>
          </cell>
        </row>
        <row r="15">
          <cell r="G15">
            <v>1</v>
          </cell>
        </row>
        <row r="16">
          <cell r="G16">
            <v>0.7</v>
          </cell>
        </row>
        <row r="17">
          <cell r="G17">
            <v>1</v>
          </cell>
        </row>
        <row r="18">
          <cell r="G18">
            <v>0.75</v>
          </cell>
        </row>
        <row r="19">
          <cell r="G19">
            <v>1</v>
          </cell>
        </row>
      </sheetData>
      <sheetData sheetId="18">
        <row r="12">
          <cell r="G12">
            <v>0.85</v>
          </cell>
        </row>
        <row r="13">
          <cell r="G13">
            <v>1</v>
          </cell>
        </row>
        <row r="14">
          <cell r="G14">
            <v>1</v>
          </cell>
        </row>
        <row r="16">
          <cell r="G16">
            <v>1</v>
          </cell>
        </row>
        <row r="17">
          <cell r="G17">
            <v>0.7</v>
          </cell>
        </row>
        <row r="18">
          <cell r="G18">
            <v>0.21</v>
          </cell>
        </row>
        <row r="19">
          <cell r="G19">
            <v>1</v>
          </cell>
        </row>
        <row r="20">
          <cell r="G20">
            <v>0.75</v>
          </cell>
        </row>
        <row r="21">
          <cell r="G21">
            <v>1</v>
          </cell>
        </row>
      </sheetData>
      <sheetData sheetId="19">
        <row r="11">
          <cell r="G11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0.75</v>
          </cell>
        </row>
        <row r="22">
          <cell r="G22">
            <v>0.5</v>
          </cell>
        </row>
        <row r="23">
          <cell r="G23">
            <v>1</v>
          </cell>
        </row>
        <row r="24">
          <cell r="G24">
            <v>1</v>
          </cell>
        </row>
      </sheetData>
      <sheetData sheetId="20">
        <row r="11">
          <cell r="G11">
            <v>0.85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 t="str">
            <v>N.A.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21">
        <row r="11">
          <cell r="G11">
            <v>0.8</v>
          </cell>
        </row>
        <row r="12">
          <cell r="G12">
            <v>1</v>
          </cell>
        </row>
        <row r="13">
          <cell r="G13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0.7</v>
          </cell>
        </row>
        <row r="18">
          <cell r="G18">
            <v>0.8</v>
          </cell>
        </row>
        <row r="19">
          <cell r="G19">
            <v>0.4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0.65</v>
          </cell>
        </row>
        <row r="23">
          <cell r="G23">
            <v>0.7</v>
          </cell>
        </row>
      </sheetData>
      <sheetData sheetId="22">
        <row r="11">
          <cell r="G11">
            <v>0.75</v>
          </cell>
        </row>
        <row r="12">
          <cell r="G12">
            <v>0.75</v>
          </cell>
        </row>
        <row r="13">
          <cell r="G13">
            <v>0.85</v>
          </cell>
        </row>
        <row r="14">
          <cell r="G14" t="str">
            <v>N.A.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0.85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0.8</v>
          </cell>
        </row>
        <row r="21">
          <cell r="G21">
            <v>1</v>
          </cell>
        </row>
        <row r="22">
          <cell r="G22">
            <v>0.8</v>
          </cell>
        </row>
      </sheetData>
      <sheetData sheetId="23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0</v>
          </cell>
        </row>
        <row r="26">
          <cell r="G26">
            <v>1</v>
          </cell>
        </row>
      </sheetData>
      <sheetData sheetId="24">
        <row r="12">
          <cell r="G12">
            <v>0.6</v>
          </cell>
        </row>
        <row r="13">
          <cell r="G13">
            <v>0.65</v>
          </cell>
        </row>
        <row r="14">
          <cell r="G14">
            <v>1</v>
          </cell>
        </row>
        <row r="16">
          <cell r="G16">
            <v>0.9</v>
          </cell>
        </row>
        <row r="17">
          <cell r="G17">
            <v>0.7</v>
          </cell>
        </row>
        <row r="18">
          <cell r="G18">
            <v>1</v>
          </cell>
        </row>
      </sheetData>
      <sheetData sheetId="25">
        <row r="11">
          <cell r="G11">
            <v>1</v>
          </cell>
        </row>
        <row r="12">
          <cell r="G12">
            <v>0.7</v>
          </cell>
        </row>
        <row r="13">
          <cell r="G13">
            <v>1</v>
          </cell>
        </row>
        <row r="14">
          <cell r="G14">
            <v>0.8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</sheetData>
      <sheetData sheetId="26">
        <row r="11">
          <cell r="G11">
            <v>1</v>
          </cell>
        </row>
        <row r="12">
          <cell r="G12">
            <v>0.8</v>
          </cell>
        </row>
        <row r="13">
          <cell r="G13">
            <v>0.75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0.7</v>
          </cell>
        </row>
        <row r="20">
          <cell r="G20">
            <v>1</v>
          </cell>
        </row>
      </sheetData>
      <sheetData sheetId="27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</sheetData>
      <sheetData sheetId="28"/>
      <sheetData sheetId="29"/>
      <sheetData sheetId="30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0.85</v>
          </cell>
        </row>
        <row r="15">
          <cell r="G15">
            <v>0.6</v>
          </cell>
        </row>
        <row r="16">
          <cell r="G16">
            <v>1</v>
          </cell>
        </row>
      </sheetData>
      <sheetData sheetId="31">
        <row r="11">
          <cell r="G11">
            <v>1</v>
          </cell>
        </row>
        <row r="12">
          <cell r="G12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0.81</v>
          </cell>
        </row>
        <row r="20">
          <cell r="G20">
            <v>0.85</v>
          </cell>
        </row>
        <row r="21">
          <cell r="G21">
            <v>1</v>
          </cell>
        </row>
      </sheetData>
      <sheetData sheetId="32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0.7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</sheetData>
      <sheetData sheetId="33">
        <row r="11">
          <cell r="G11">
            <v>1</v>
          </cell>
        </row>
        <row r="12">
          <cell r="G12">
            <v>0.65</v>
          </cell>
        </row>
        <row r="13">
          <cell r="G13">
            <v>0.6</v>
          </cell>
        </row>
        <row r="14">
          <cell r="G14">
            <v>0.6</v>
          </cell>
        </row>
        <row r="15">
          <cell r="G15">
            <v>0.7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0.7</v>
          </cell>
        </row>
        <row r="20">
          <cell r="G20">
            <v>1</v>
          </cell>
        </row>
        <row r="21">
          <cell r="G21">
            <v>0.48</v>
          </cell>
        </row>
        <row r="22">
          <cell r="G22">
            <v>1</v>
          </cell>
        </row>
        <row r="23">
          <cell r="G23">
            <v>0.8</v>
          </cell>
        </row>
      </sheetData>
      <sheetData sheetId="34">
        <row r="11">
          <cell r="G11">
            <v>0.65</v>
          </cell>
        </row>
        <row r="12">
          <cell r="G12">
            <v>1</v>
          </cell>
        </row>
        <row r="13">
          <cell r="G13">
            <v>0.8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 t="str">
            <v>N.A.</v>
          </cell>
        </row>
        <row r="18">
          <cell r="G18">
            <v>1</v>
          </cell>
        </row>
        <row r="19">
          <cell r="G19">
            <v>0.65</v>
          </cell>
        </row>
        <row r="20">
          <cell r="G20">
            <v>1</v>
          </cell>
        </row>
        <row r="21">
          <cell r="G21">
            <v>1</v>
          </cell>
        </row>
      </sheetData>
      <sheetData sheetId="35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0.6</v>
          </cell>
        </row>
        <row r="18">
          <cell r="G18">
            <v>1</v>
          </cell>
        </row>
      </sheetData>
      <sheetData sheetId="36">
        <row r="11">
          <cell r="G11">
            <v>0.95</v>
          </cell>
        </row>
        <row r="12">
          <cell r="G12">
            <v>1</v>
          </cell>
        </row>
        <row r="13">
          <cell r="G13">
            <v>0.95</v>
          </cell>
        </row>
        <row r="14">
          <cell r="G14">
            <v>0.95</v>
          </cell>
        </row>
        <row r="15">
          <cell r="G15">
            <v>1</v>
          </cell>
        </row>
        <row r="16">
          <cell r="G16">
            <v>0.96</v>
          </cell>
        </row>
        <row r="17">
          <cell r="G17">
            <v>0.65</v>
          </cell>
        </row>
        <row r="18">
          <cell r="G18">
            <v>0.85</v>
          </cell>
        </row>
        <row r="19">
          <cell r="G19">
            <v>1</v>
          </cell>
        </row>
        <row r="20">
          <cell r="G20">
            <v>0.7</v>
          </cell>
        </row>
        <row r="21">
          <cell r="G21">
            <v>1</v>
          </cell>
        </row>
        <row r="22">
          <cell r="G22">
            <v>0.5</v>
          </cell>
        </row>
        <row r="23">
          <cell r="G23">
            <v>0.7</v>
          </cell>
        </row>
      </sheetData>
      <sheetData sheetId="37">
        <row r="11">
          <cell r="G11">
            <v>1</v>
          </cell>
        </row>
        <row r="12">
          <cell r="G12">
            <v>0.7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0.6</v>
          </cell>
        </row>
        <row r="16">
          <cell r="G16">
            <v>1</v>
          </cell>
        </row>
        <row r="17">
          <cell r="G17">
            <v>0.65</v>
          </cell>
        </row>
      </sheetData>
      <sheetData sheetId="38">
        <row r="11">
          <cell r="G11">
            <v>1</v>
          </cell>
        </row>
        <row r="12">
          <cell r="G12">
            <v>0.7</v>
          </cell>
        </row>
        <row r="13">
          <cell r="G13">
            <v>0.65</v>
          </cell>
        </row>
        <row r="14">
          <cell r="G14">
            <v>0.65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0.2</v>
          </cell>
        </row>
        <row r="21">
          <cell r="G21">
            <v>1</v>
          </cell>
        </row>
        <row r="22">
          <cell r="G22">
            <v>0.65</v>
          </cell>
        </row>
      </sheetData>
      <sheetData sheetId="39">
        <row r="11">
          <cell r="G11">
            <v>0.5</v>
          </cell>
        </row>
        <row r="12">
          <cell r="G12">
            <v>0.6</v>
          </cell>
        </row>
        <row r="13">
          <cell r="G13">
            <v>0.3</v>
          </cell>
        </row>
        <row r="14">
          <cell r="G14">
            <v>0.7</v>
          </cell>
        </row>
        <row r="15">
          <cell r="G15">
            <v>0.7</v>
          </cell>
        </row>
        <row r="17">
          <cell r="G17">
            <v>1</v>
          </cell>
        </row>
        <row r="18">
          <cell r="G18">
            <v>0.7</v>
          </cell>
        </row>
        <row r="19">
          <cell r="G19">
            <v>1</v>
          </cell>
        </row>
        <row r="20">
          <cell r="G20">
            <v>0.5</v>
          </cell>
        </row>
      </sheetData>
      <sheetData sheetId="40">
        <row r="11">
          <cell r="G11" t="str">
            <v>N.A.</v>
          </cell>
        </row>
        <row r="12">
          <cell r="G12">
            <v>0.8</v>
          </cell>
        </row>
        <row r="13">
          <cell r="G13">
            <v>1</v>
          </cell>
        </row>
        <row r="14">
          <cell r="G14">
            <v>1</v>
          </cell>
        </row>
        <row r="17">
          <cell r="G17">
            <v>1</v>
          </cell>
        </row>
        <row r="18">
          <cell r="G18">
            <v>0.7</v>
          </cell>
        </row>
        <row r="19">
          <cell r="G19">
            <v>1</v>
          </cell>
        </row>
        <row r="20">
          <cell r="G20">
            <v>0.6</v>
          </cell>
        </row>
        <row r="21">
          <cell r="G21">
            <v>0.7</v>
          </cell>
        </row>
        <row r="22">
          <cell r="G22">
            <v>0.75</v>
          </cell>
        </row>
        <row r="23">
          <cell r="G23" t="str">
            <v>N.A.</v>
          </cell>
        </row>
        <row r="24">
          <cell r="G24">
            <v>0.7</v>
          </cell>
        </row>
        <row r="25">
          <cell r="G25">
            <v>1</v>
          </cell>
        </row>
        <row r="26">
          <cell r="G26">
            <v>1</v>
          </cell>
        </row>
      </sheetData>
      <sheetData sheetId="41">
        <row r="12">
          <cell r="G12">
            <v>0.65</v>
          </cell>
        </row>
        <row r="13">
          <cell r="G13">
            <v>1</v>
          </cell>
        </row>
        <row r="16">
          <cell r="G16">
            <v>1</v>
          </cell>
        </row>
        <row r="17">
          <cell r="G17">
            <v>0.3</v>
          </cell>
        </row>
        <row r="18">
          <cell r="G18">
            <v>0.5</v>
          </cell>
        </row>
        <row r="19">
          <cell r="G19">
            <v>0.9</v>
          </cell>
        </row>
        <row r="20">
          <cell r="G20">
            <v>0.7</v>
          </cell>
        </row>
        <row r="22">
          <cell r="G22">
            <v>0.6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0.6</v>
          </cell>
        </row>
      </sheetData>
      <sheetData sheetId="42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0.85</v>
          </cell>
        </row>
        <row r="15">
          <cell r="G15">
            <v>0.78</v>
          </cell>
        </row>
        <row r="16">
          <cell r="G16">
            <v>1</v>
          </cell>
        </row>
        <row r="17">
          <cell r="G17">
            <v>0.9</v>
          </cell>
        </row>
        <row r="18">
          <cell r="G18">
            <v>0.6</v>
          </cell>
        </row>
        <row r="19">
          <cell r="G19">
            <v>1</v>
          </cell>
        </row>
        <row r="20">
          <cell r="G20">
            <v>0.9</v>
          </cell>
        </row>
        <row r="21">
          <cell r="G21">
            <v>0.9</v>
          </cell>
        </row>
        <row r="22">
          <cell r="G22">
            <v>0.2</v>
          </cell>
        </row>
        <row r="23">
          <cell r="G23">
            <v>1</v>
          </cell>
        </row>
        <row r="24">
          <cell r="G24">
            <v>0.65</v>
          </cell>
        </row>
      </sheetData>
      <sheetData sheetId="43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5">
          <cell r="G15">
            <v>1</v>
          </cell>
        </row>
        <row r="16">
          <cell r="G16">
            <v>0.7</v>
          </cell>
        </row>
        <row r="17">
          <cell r="G17">
            <v>1</v>
          </cell>
        </row>
        <row r="18">
          <cell r="G18">
            <v>0.75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GENCIAS"/>
      <sheetName val="HOSPITALIZACION NO CONT."/>
      <sheetName val="PENSIONADOS"/>
      <sheetName val="HOSPITALIZACION PEDIATRIA"/>
      <sheetName val="UCI INTERMEDIOS"/>
      <sheetName val="UCI ADULTOS"/>
      <sheetName val="UCI NEONATAL"/>
      <sheetName val="CONSULTA EXTERNA"/>
      <sheetName val="REFERENCIA Y CONTRAREFERENCIA "/>
      <sheetName val="ONCOLOGIA"/>
      <sheetName val="Quirofanos"/>
      <sheetName val="MATERNIDAD"/>
      <sheetName val="ESTERILIZACION"/>
      <sheetName val="REHABILITACION"/>
      <sheetName val="BANCO DE SANGRE"/>
      <sheetName val="IMAGENOLOGIA"/>
      <sheetName val="PATOLOGIA"/>
      <sheetName val="LABORATORIO CLINICO"/>
      <sheetName val="HISTORIAS CLINICAS"/>
      <sheetName val="ENFERMERIA"/>
      <sheetName val="IAMI+"/>
      <sheetName val="EPIDEMIOLOGIA"/>
      <sheetName val="FARMACIA"/>
      <sheetName val="ARCHIVO"/>
      <sheetName val="SALUD OCUPACIONAL"/>
      <sheetName val="RECURSOS BIOMEDICOS"/>
      <sheetName val="JURIDICA"/>
      <sheetName val="GIU"/>
      <sheetName val="FACTURACION"/>
      <sheetName val="ADMISION AL USUARIO"/>
      <sheetName val="TALENTO HUMANO"/>
      <sheetName val="AMBIENTAL"/>
      <sheetName val="RECURSOS FISICOS"/>
      <sheetName val="SISTEMAS"/>
      <sheetName val="COMPRAS Y SUMINISTROS"/>
      <sheetName val="GESTION DE CALIDAD"/>
      <sheetName val="GARANTIA DE CALIDAD"/>
      <sheetName val="CONTROL INTERNO"/>
      <sheetName val="TESORERIA (2)"/>
      <sheetName val="CARTERA"/>
      <sheetName val="Costos"/>
      <sheetName val="Presupuesto"/>
      <sheetName val="Contabilidad"/>
    </sheetNames>
    <sheetDataSet>
      <sheetData sheetId="0">
        <row r="11">
          <cell r="G11">
            <v>0.7</v>
          </cell>
        </row>
      </sheetData>
      <sheetData sheetId="1">
        <row r="11">
          <cell r="G11">
            <v>1</v>
          </cell>
        </row>
      </sheetData>
      <sheetData sheetId="2">
        <row r="11">
          <cell r="G11">
            <v>1</v>
          </cell>
        </row>
      </sheetData>
      <sheetData sheetId="3">
        <row r="11">
          <cell r="G11">
            <v>0.7</v>
          </cell>
        </row>
      </sheetData>
      <sheetData sheetId="4">
        <row r="11">
          <cell r="G11">
            <v>1</v>
          </cell>
        </row>
      </sheetData>
      <sheetData sheetId="5">
        <row r="13">
          <cell r="G13">
            <v>1</v>
          </cell>
        </row>
      </sheetData>
      <sheetData sheetId="6">
        <row r="13">
          <cell r="G13">
            <v>0.5</v>
          </cell>
        </row>
        <row r="14">
          <cell r="G14">
            <v>1</v>
          </cell>
        </row>
        <row r="15">
          <cell r="G15" t="str">
            <v>N.A.</v>
          </cell>
        </row>
        <row r="16">
          <cell r="G16">
            <v>1</v>
          </cell>
        </row>
        <row r="17">
          <cell r="G17">
            <v>0.7</v>
          </cell>
        </row>
        <row r="18">
          <cell r="G18">
            <v>0.6</v>
          </cell>
        </row>
        <row r="22">
          <cell r="G22">
            <v>0.7</v>
          </cell>
        </row>
      </sheetData>
      <sheetData sheetId="7">
        <row r="12">
          <cell r="G12">
            <v>0.6</v>
          </cell>
        </row>
        <row r="26">
          <cell r="G26">
            <v>0.3</v>
          </cell>
        </row>
      </sheetData>
      <sheetData sheetId="8">
        <row r="12">
          <cell r="G12">
            <v>0.8</v>
          </cell>
        </row>
        <row r="26">
          <cell r="G26">
            <v>1</v>
          </cell>
        </row>
      </sheetData>
      <sheetData sheetId="9"/>
      <sheetData sheetId="10">
        <row r="13">
          <cell r="G13">
            <v>1</v>
          </cell>
        </row>
      </sheetData>
      <sheetData sheetId="11">
        <row r="12">
          <cell r="G12">
            <v>1</v>
          </cell>
        </row>
      </sheetData>
      <sheetData sheetId="12">
        <row r="12">
          <cell r="G12">
            <v>1</v>
          </cell>
        </row>
      </sheetData>
      <sheetData sheetId="13">
        <row r="11">
          <cell r="G11">
            <v>0.6</v>
          </cell>
        </row>
      </sheetData>
      <sheetData sheetId="14">
        <row r="12">
          <cell r="G12">
            <v>1</v>
          </cell>
        </row>
      </sheetData>
      <sheetData sheetId="15">
        <row r="11">
          <cell r="G11">
            <v>0.6</v>
          </cell>
        </row>
      </sheetData>
      <sheetData sheetId="16">
        <row r="12">
          <cell r="G12">
            <v>0.6</v>
          </cell>
        </row>
      </sheetData>
      <sheetData sheetId="17">
        <row r="11">
          <cell r="G11">
            <v>1</v>
          </cell>
        </row>
      </sheetData>
      <sheetData sheetId="18">
        <row r="11">
          <cell r="G11">
            <v>1</v>
          </cell>
        </row>
      </sheetData>
      <sheetData sheetId="19">
        <row r="11">
          <cell r="G11">
            <v>1</v>
          </cell>
        </row>
      </sheetData>
      <sheetData sheetId="20">
        <row r="13">
          <cell r="G13">
            <v>1</v>
          </cell>
        </row>
      </sheetData>
      <sheetData sheetId="21">
        <row r="12">
          <cell r="G12">
            <v>1</v>
          </cell>
        </row>
      </sheetData>
      <sheetData sheetId="22">
        <row r="11">
          <cell r="G11">
            <v>0.6</v>
          </cell>
        </row>
      </sheetData>
      <sheetData sheetId="23">
        <row r="10">
          <cell r="G10">
            <v>0.37</v>
          </cell>
        </row>
      </sheetData>
      <sheetData sheetId="24">
        <row r="12">
          <cell r="G12">
            <v>0.65</v>
          </cell>
        </row>
      </sheetData>
      <sheetData sheetId="25">
        <row r="11">
          <cell r="G11">
            <v>0.72</v>
          </cell>
        </row>
      </sheetData>
      <sheetData sheetId="26">
        <row r="11">
          <cell r="G11">
            <v>1</v>
          </cell>
        </row>
      </sheetData>
      <sheetData sheetId="27">
        <row r="13">
          <cell r="G13">
            <v>1</v>
          </cell>
        </row>
      </sheetData>
      <sheetData sheetId="28">
        <row r="11">
          <cell r="G11">
            <v>0.93300000000000005</v>
          </cell>
        </row>
        <row r="25">
          <cell r="G25">
            <v>1</v>
          </cell>
        </row>
      </sheetData>
      <sheetData sheetId="29">
        <row r="11">
          <cell r="G11">
            <v>0.9</v>
          </cell>
        </row>
      </sheetData>
      <sheetData sheetId="30">
        <row r="11">
          <cell r="G11">
            <v>1</v>
          </cell>
        </row>
      </sheetData>
      <sheetData sheetId="31">
        <row r="12">
          <cell r="G12">
            <v>1</v>
          </cell>
        </row>
      </sheetData>
      <sheetData sheetId="32">
        <row r="11">
          <cell r="G11">
            <v>0.69</v>
          </cell>
        </row>
      </sheetData>
      <sheetData sheetId="33">
        <row r="11">
          <cell r="G11">
            <v>0</v>
          </cell>
        </row>
      </sheetData>
      <sheetData sheetId="34">
        <row r="10">
          <cell r="G10">
            <v>1</v>
          </cell>
        </row>
        <row r="19">
          <cell r="G19">
            <v>1</v>
          </cell>
        </row>
      </sheetData>
      <sheetData sheetId="35">
        <row r="11">
          <cell r="G11">
            <v>1</v>
          </cell>
        </row>
      </sheetData>
      <sheetData sheetId="36">
        <row r="11">
          <cell r="G11">
            <v>0.7</v>
          </cell>
        </row>
      </sheetData>
      <sheetData sheetId="37">
        <row r="11">
          <cell r="G11">
            <v>1</v>
          </cell>
        </row>
      </sheetData>
      <sheetData sheetId="38">
        <row r="11">
          <cell r="G11">
            <v>0.5</v>
          </cell>
        </row>
      </sheetData>
      <sheetData sheetId="39">
        <row r="11">
          <cell r="G11">
            <v>0.5</v>
          </cell>
        </row>
      </sheetData>
      <sheetData sheetId="40">
        <row r="9">
          <cell r="G9">
            <v>0.33</v>
          </cell>
        </row>
      </sheetData>
      <sheetData sheetId="41">
        <row r="11">
          <cell r="G11">
            <v>0.34</v>
          </cell>
        </row>
      </sheetData>
      <sheetData sheetId="42">
        <row r="11">
          <cell r="G11">
            <v>0.6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GENCIAS"/>
      <sheetName val="HOSPITALIZACION NO CONT."/>
      <sheetName val="HOSPITALIZACION PEDIATRIA"/>
      <sheetName val="PENSIONADOS"/>
      <sheetName val="UCI INTERMEDIOS"/>
      <sheetName val="UCI ADULTOS"/>
      <sheetName val="UCI NEONATAL"/>
      <sheetName val="REFERENCIA Y CONTRAREFERENCIA"/>
      <sheetName val="CONSULTA EXTERNA"/>
      <sheetName val="ONCOLOGIA"/>
      <sheetName val="Quirofanos"/>
      <sheetName val="ESTERILIZACION"/>
      <sheetName val="REHABILITACION"/>
      <sheetName val="BANCO DE SANGRE"/>
      <sheetName val="IMAGENOLOGIA"/>
      <sheetName val="LABORATORIO CLINICO"/>
      <sheetName val="HISTORIAS CLINICAS"/>
      <sheetName val="IAMI+"/>
      <sheetName val="ENFERMERIA"/>
      <sheetName val="PATOLOGIA"/>
      <sheetName val="EPIDEMIOLOGIA"/>
      <sheetName val="FARMACIA"/>
      <sheetName val="SALUD OCUPACIONAL"/>
      <sheetName val="CONTROL INTERNO"/>
      <sheetName val="JURIDICA"/>
      <sheetName val="RECURSOS BIOMEDICOS"/>
      <sheetName val="GIU"/>
      <sheetName val="CARTERA"/>
      <sheetName val="FACTURACION"/>
      <sheetName val="TALENTO HUMANO"/>
      <sheetName val="TESORERIA"/>
      <sheetName val="AMBIENTAL"/>
      <sheetName val="ADMISION AL USUARIO"/>
      <sheetName val="ARCHIVO"/>
      <sheetName val="Presupuesto"/>
      <sheetName val="Costos"/>
      <sheetName val="SISTEMAS"/>
      <sheetName val="GESTION DE CALIDAD"/>
      <sheetName val="COMPRAS Y SUMINISTROS"/>
      <sheetName val="GARANTIA DE CALIDAD"/>
      <sheetName val="CONTABILIDAD"/>
    </sheetNames>
    <sheetDataSet>
      <sheetData sheetId="0">
        <row r="18">
          <cell r="G18">
            <v>0.7</v>
          </cell>
        </row>
      </sheetData>
      <sheetData sheetId="1">
        <row r="11">
          <cell r="G11">
            <v>0.3</v>
          </cell>
        </row>
      </sheetData>
      <sheetData sheetId="2">
        <row r="11">
          <cell r="G11">
            <v>0.8</v>
          </cell>
        </row>
      </sheetData>
      <sheetData sheetId="3">
        <row r="11">
          <cell r="G11">
            <v>0.5</v>
          </cell>
        </row>
      </sheetData>
      <sheetData sheetId="4">
        <row r="11">
          <cell r="G11">
            <v>0.8</v>
          </cell>
        </row>
      </sheetData>
      <sheetData sheetId="5">
        <row r="14">
          <cell r="G14">
            <v>0.7</v>
          </cell>
        </row>
      </sheetData>
      <sheetData sheetId="6">
        <row r="13">
          <cell r="G13">
            <v>0.4</v>
          </cell>
        </row>
        <row r="15">
          <cell r="G15">
            <v>1</v>
          </cell>
        </row>
      </sheetData>
      <sheetData sheetId="7">
        <row r="12">
          <cell r="G12">
            <v>0.4</v>
          </cell>
        </row>
        <row r="14">
          <cell r="G14">
            <v>1</v>
          </cell>
        </row>
        <row r="15">
          <cell r="G15">
            <v>1</v>
          </cell>
        </row>
      </sheetData>
      <sheetData sheetId="8">
        <row r="12">
          <cell r="G12">
            <v>0.7</v>
          </cell>
        </row>
      </sheetData>
      <sheetData sheetId="9">
        <row r="13">
          <cell r="G13">
            <v>0.6</v>
          </cell>
        </row>
      </sheetData>
      <sheetData sheetId="10">
        <row r="13">
          <cell r="G13">
            <v>0.4</v>
          </cell>
        </row>
      </sheetData>
      <sheetData sheetId="11">
        <row r="15">
          <cell r="G15">
            <v>0.8</v>
          </cell>
        </row>
      </sheetData>
      <sheetData sheetId="12">
        <row r="13">
          <cell r="G13">
            <v>0.4</v>
          </cell>
        </row>
      </sheetData>
      <sheetData sheetId="13">
        <row r="16">
          <cell r="G16">
            <v>1</v>
          </cell>
        </row>
      </sheetData>
      <sheetData sheetId="14">
        <row r="11">
          <cell r="G11">
            <v>0.3</v>
          </cell>
        </row>
      </sheetData>
      <sheetData sheetId="15">
        <row r="18">
          <cell r="G18">
            <v>0.9</v>
          </cell>
        </row>
      </sheetData>
      <sheetData sheetId="16">
        <row r="11">
          <cell r="G11">
            <v>0.99</v>
          </cell>
        </row>
      </sheetData>
      <sheetData sheetId="17">
        <row r="13">
          <cell r="G13">
            <v>0</v>
          </cell>
        </row>
      </sheetData>
      <sheetData sheetId="18">
        <row r="11">
          <cell r="G11">
            <v>1</v>
          </cell>
        </row>
      </sheetData>
      <sheetData sheetId="19">
        <row r="12">
          <cell r="G12">
            <v>0.4</v>
          </cell>
        </row>
      </sheetData>
      <sheetData sheetId="20">
        <row r="12">
          <cell r="G12">
            <v>1</v>
          </cell>
        </row>
      </sheetData>
      <sheetData sheetId="21">
        <row r="11">
          <cell r="G11">
            <v>0.5</v>
          </cell>
        </row>
      </sheetData>
      <sheetData sheetId="22">
        <row r="12">
          <cell r="G12">
            <v>0.7</v>
          </cell>
        </row>
      </sheetData>
      <sheetData sheetId="23">
        <row r="12">
          <cell r="G12">
            <v>1</v>
          </cell>
        </row>
      </sheetData>
      <sheetData sheetId="24">
        <row r="11">
          <cell r="G11">
            <v>1</v>
          </cell>
        </row>
      </sheetData>
      <sheetData sheetId="25">
        <row r="12">
          <cell r="G12">
            <v>1</v>
          </cell>
        </row>
      </sheetData>
      <sheetData sheetId="26">
        <row r="13">
          <cell r="G13">
            <v>1</v>
          </cell>
        </row>
      </sheetData>
      <sheetData sheetId="27">
        <row r="13">
          <cell r="G13">
            <v>0.68</v>
          </cell>
        </row>
      </sheetData>
      <sheetData sheetId="28">
        <row r="11">
          <cell r="G11">
            <v>0.95</v>
          </cell>
        </row>
      </sheetData>
      <sheetData sheetId="29">
        <row r="11">
          <cell r="G11">
            <v>0.5</v>
          </cell>
        </row>
      </sheetData>
      <sheetData sheetId="30">
        <row r="13">
          <cell r="G13">
            <v>1</v>
          </cell>
        </row>
      </sheetData>
      <sheetData sheetId="31">
        <row r="14">
          <cell r="G14">
            <v>1</v>
          </cell>
        </row>
        <row r="15">
          <cell r="G15">
            <v>1</v>
          </cell>
        </row>
      </sheetData>
      <sheetData sheetId="32">
        <row r="12">
          <cell r="G12">
            <v>0.75</v>
          </cell>
        </row>
      </sheetData>
      <sheetData sheetId="33">
        <row r="11">
          <cell r="G11">
            <v>0.7</v>
          </cell>
        </row>
      </sheetData>
      <sheetData sheetId="34">
        <row r="12">
          <cell r="F12">
            <v>0.8</v>
          </cell>
        </row>
      </sheetData>
      <sheetData sheetId="35">
        <row r="12">
          <cell r="F12">
            <v>0.7</v>
          </cell>
        </row>
      </sheetData>
      <sheetData sheetId="36">
        <row r="11">
          <cell r="G11">
            <v>0.6</v>
          </cell>
        </row>
      </sheetData>
      <sheetData sheetId="37">
        <row r="13">
          <cell r="G13">
            <v>0.8</v>
          </cell>
        </row>
      </sheetData>
      <sheetData sheetId="38">
        <row r="11">
          <cell r="G11">
            <v>0.9</v>
          </cell>
        </row>
      </sheetData>
      <sheetData sheetId="39">
        <row r="13">
          <cell r="G13">
            <v>1</v>
          </cell>
        </row>
      </sheetData>
      <sheetData sheetId="40">
        <row r="11">
          <cell r="G11">
            <v>0.45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L153"/>
  <sheetViews>
    <sheetView view="pageBreakPreview" topLeftCell="A28" zoomScale="90" zoomScaleSheetLayoutView="90" workbookViewId="0">
      <selection activeCell="E11" sqref="E11"/>
    </sheetView>
  </sheetViews>
  <sheetFormatPr baseColWidth="10" defaultRowHeight="15" x14ac:dyDescent="0.25"/>
  <cols>
    <col min="1" max="1" width="23.140625" customWidth="1"/>
    <col min="2" max="2" width="23.28515625" customWidth="1"/>
    <col min="3" max="3" width="20.85546875" customWidth="1"/>
    <col min="4" max="4" width="29.28515625" customWidth="1"/>
    <col min="5" max="5" width="15.140625" customWidth="1"/>
    <col min="6" max="6" width="15.85546875" customWidth="1"/>
    <col min="7" max="7" width="14.42578125" customWidth="1"/>
    <col min="8" max="8" width="15" customWidth="1"/>
    <col min="9" max="9" width="15.42578125" customWidth="1"/>
    <col min="10" max="10" width="16" customWidth="1"/>
  </cols>
  <sheetData>
    <row r="1" spans="1:12" ht="15.75" customHeight="1" x14ac:dyDescent="0.25">
      <c r="A1" s="294"/>
      <c r="B1" s="294"/>
      <c r="C1" s="294"/>
      <c r="D1" s="299" t="s">
        <v>0</v>
      </c>
      <c r="E1" s="300"/>
      <c r="F1" s="300"/>
      <c r="G1" s="300"/>
      <c r="H1" s="300"/>
      <c r="I1" s="288" t="s">
        <v>1</v>
      </c>
      <c r="J1" s="289"/>
    </row>
    <row r="2" spans="1:12" ht="15.75" customHeight="1" x14ac:dyDescent="0.25">
      <c r="A2" s="294"/>
      <c r="B2" s="294"/>
      <c r="C2" s="294"/>
      <c r="D2" s="299" t="s">
        <v>2</v>
      </c>
      <c r="E2" s="300"/>
      <c r="F2" s="300"/>
      <c r="G2" s="300"/>
      <c r="H2" s="300"/>
      <c r="I2" s="288" t="s">
        <v>3</v>
      </c>
      <c r="J2" s="289"/>
    </row>
    <row r="3" spans="1:12" ht="15" customHeight="1" x14ac:dyDescent="0.25">
      <c r="A3" s="294"/>
      <c r="B3" s="294"/>
      <c r="C3" s="294"/>
      <c r="D3" s="295" t="s">
        <v>4</v>
      </c>
      <c r="E3" s="296"/>
      <c r="F3" s="296"/>
      <c r="G3" s="296"/>
      <c r="H3" s="296"/>
      <c r="I3" s="288" t="s">
        <v>5</v>
      </c>
      <c r="J3" s="289"/>
    </row>
    <row r="4" spans="1:12" ht="15" customHeight="1" x14ac:dyDescent="0.25">
      <c r="A4" s="294"/>
      <c r="B4" s="294"/>
      <c r="C4" s="294"/>
      <c r="D4" s="297"/>
      <c r="E4" s="298"/>
      <c r="F4" s="298"/>
      <c r="G4" s="298"/>
      <c r="H4" s="298"/>
      <c r="I4" s="288" t="s">
        <v>6</v>
      </c>
      <c r="J4" s="289"/>
    </row>
    <row r="7" spans="1:12" x14ac:dyDescent="0.25">
      <c r="A7" s="301" t="s">
        <v>11</v>
      </c>
      <c r="B7" s="302"/>
      <c r="C7" s="302"/>
      <c r="D7" s="302"/>
      <c r="E7" s="302"/>
      <c r="F7" s="302"/>
      <c r="G7" s="302"/>
      <c r="H7" s="302"/>
      <c r="I7" s="302"/>
      <c r="J7" s="302"/>
    </row>
    <row r="8" spans="1:12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2" ht="78.75" customHeight="1" x14ac:dyDescent="0.25">
      <c r="A9" s="269" t="s">
        <v>15</v>
      </c>
      <c r="B9" s="265" t="s">
        <v>16</v>
      </c>
      <c r="C9" s="304" t="s">
        <v>17</v>
      </c>
      <c r="D9" s="166" t="s">
        <v>152</v>
      </c>
      <c r="E9" s="6">
        <f>+[1]URGENCIAS!$G$11</f>
        <v>0.8</v>
      </c>
      <c r="F9" s="8" t="str">
        <f>+IF(E9&lt;=59%,"INSUFICIENTE",IF(E9&gt;=60%,IF(E9&lt;=79%,"ADECUADO",IF(E9&gt;=80%,"SATISFACTORIO"))))</f>
        <v>SATISFACTORIO</v>
      </c>
      <c r="G9" s="307">
        <f>+AVERAGE(E9:E14)</f>
        <v>0.96666666666666667</v>
      </c>
      <c r="H9" s="262" t="str">
        <f>+IF(G9&lt;=59%,"INSUFICIENTE",IF(G9&gt;=60%,IF(G9&lt;=79%,"ADECUADO",IF(E9&gt;=80%,"SATISFACTORIO"))))</f>
        <v>SATISFACTORIO</v>
      </c>
      <c r="I9" s="314">
        <f>+AVERAGE(G9:G17)</f>
        <v>0.75555555555555554</v>
      </c>
      <c r="J9" s="262" t="str">
        <f>+IF(I9&lt;=59%,"INSUFICIENTE",IF(I9&gt;=60%,IF(I9&lt;=79%,"ADECUADO",IF(I9&gt;=80%,"SATISFACTORIO"))))</f>
        <v>ADECUADO</v>
      </c>
      <c r="L9" s="56"/>
    </row>
    <row r="10" spans="1:12" ht="22.5" x14ac:dyDescent="0.25">
      <c r="A10" s="269"/>
      <c r="B10" s="265"/>
      <c r="C10" s="304"/>
      <c r="D10" s="167" t="s">
        <v>153</v>
      </c>
      <c r="E10" s="147">
        <f>+[1]URGENCIAS!$G$12</f>
        <v>1</v>
      </c>
      <c r="F10" s="8" t="str">
        <f t="shared" ref="F10:F25" si="0">+IF(E10&lt;=59%,"INSUFICIENTE",IF(E10&gt;=60%,IF(E10&lt;=79%,"ADECUADO",IF(E10&gt;=80%,"SATISFACTORIO"))))</f>
        <v>SATISFACTORIO</v>
      </c>
      <c r="G10" s="307"/>
      <c r="H10" s="257"/>
      <c r="I10" s="315"/>
      <c r="J10" s="257"/>
    </row>
    <row r="11" spans="1:12" ht="48" customHeight="1" x14ac:dyDescent="0.25">
      <c r="A11" s="310"/>
      <c r="B11" s="303"/>
      <c r="C11" s="305"/>
      <c r="D11" s="168" t="s">
        <v>139</v>
      </c>
      <c r="E11" s="147">
        <f>+[1]URGENCIAS!$G$13</f>
        <v>1</v>
      </c>
      <c r="F11" s="97" t="str">
        <f t="shared" si="0"/>
        <v>SATISFACTORIO</v>
      </c>
      <c r="G11" s="308"/>
      <c r="H11" s="257"/>
      <c r="I11" s="315"/>
      <c r="J11" s="257"/>
    </row>
    <row r="12" spans="1:12" ht="33.75" x14ac:dyDescent="0.25">
      <c r="A12" s="270"/>
      <c r="B12" s="266"/>
      <c r="C12" s="306"/>
      <c r="D12" s="167" t="s">
        <v>18</v>
      </c>
      <c r="E12" s="147">
        <f>+[1]URGENCIAS!$G$13</f>
        <v>1</v>
      </c>
      <c r="F12" s="97" t="str">
        <f t="shared" si="0"/>
        <v>SATISFACTORIO</v>
      </c>
      <c r="G12" s="309"/>
      <c r="H12" s="257"/>
      <c r="I12" s="315"/>
      <c r="J12" s="257"/>
    </row>
    <row r="13" spans="1:12" ht="45" x14ac:dyDescent="0.25">
      <c r="A13" s="270"/>
      <c r="B13" s="266"/>
      <c r="C13" s="306"/>
      <c r="D13" s="169" t="s">
        <v>140</v>
      </c>
      <c r="E13" s="147">
        <f>+[1]URGENCIAS!$G$15</f>
        <v>1</v>
      </c>
      <c r="F13" s="97" t="str">
        <f t="shared" si="0"/>
        <v>SATISFACTORIO</v>
      </c>
      <c r="G13" s="309"/>
      <c r="H13" s="257"/>
      <c r="I13" s="315"/>
      <c r="J13" s="257"/>
    </row>
    <row r="14" spans="1:12" ht="33.75" x14ac:dyDescent="0.25">
      <c r="A14" s="270"/>
      <c r="B14" s="266"/>
      <c r="C14" s="306"/>
      <c r="D14" s="167" t="s">
        <v>19</v>
      </c>
      <c r="E14" s="147">
        <f>+[1]URGENCIAS!$G$16</f>
        <v>1</v>
      </c>
      <c r="F14" s="97" t="str">
        <f t="shared" si="0"/>
        <v>SATISFACTORIO</v>
      </c>
      <c r="G14" s="309"/>
      <c r="H14" s="257"/>
      <c r="I14" s="315"/>
      <c r="J14" s="257"/>
    </row>
    <row r="15" spans="1:12" ht="123.75" x14ac:dyDescent="0.25">
      <c r="A15" s="269"/>
      <c r="B15" s="5" t="s">
        <v>20</v>
      </c>
      <c r="C15" s="304"/>
      <c r="D15" s="167" t="s">
        <v>154</v>
      </c>
      <c r="E15" s="6">
        <f>+[1]URGENCIAS!$G$17</f>
        <v>0.7</v>
      </c>
      <c r="F15" s="8" t="str">
        <f t="shared" si="0"/>
        <v>ADECUADO</v>
      </c>
      <c r="G15" s="6">
        <f>+E15</f>
        <v>0.7</v>
      </c>
      <c r="H15" s="8" t="str">
        <f>+IF(G15&lt;=59%,"INSUFICIENTE",IF(G15&gt;=60%,IF(G15&lt;=79%,"ADECUADO",IF(G15&gt;=80%,"SATISFACTORIO"))))</f>
        <v>ADECUADO</v>
      </c>
      <c r="I15" s="315"/>
      <c r="J15" s="257"/>
    </row>
    <row r="16" spans="1:12" ht="78.75" customHeight="1" x14ac:dyDescent="0.25">
      <c r="A16" s="269"/>
      <c r="B16" s="265" t="s">
        <v>21</v>
      </c>
      <c r="C16" s="304"/>
      <c r="D16" s="167" t="s">
        <v>22</v>
      </c>
      <c r="E16" s="6">
        <f>+[1]URGENCIAS!$G$18</f>
        <v>0.8</v>
      </c>
      <c r="F16" s="8" t="str">
        <f t="shared" si="0"/>
        <v>SATISFACTORIO</v>
      </c>
      <c r="G16" s="267">
        <f>+AVERAGE(E16:E17)</f>
        <v>0.60000000000000009</v>
      </c>
      <c r="H16" s="262" t="str">
        <f>+IF(G16&lt;=59%,"INSUFICIENTE",IF(G16&gt;=60%,IF(G16&lt;=79.9%,"ADECUADO",IF(G16&gt;=80%,"SATISFACTORIO"))))</f>
        <v>ADECUADO</v>
      </c>
      <c r="I16" s="315"/>
      <c r="J16" s="257"/>
    </row>
    <row r="17" spans="1:10" ht="24.75" customHeight="1" x14ac:dyDescent="0.25">
      <c r="A17" s="269"/>
      <c r="B17" s="265"/>
      <c r="C17" s="304"/>
      <c r="D17" s="167" t="s">
        <v>23</v>
      </c>
      <c r="E17" s="6">
        <f>+[1]URGENCIAS!$G$19</f>
        <v>0.4</v>
      </c>
      <c r="F17" s="8" t="str">
        <f t="shared" si="0"/>
        <v>INSUFICIENTE</v>
      </c>
      <c r="G17" s="267"/>
      <c r="H17" s="252"/>
      <c r="I17" s="316"/>
      <c r="J17" s="252"/>
    </row>
    <row r="18" spans="1:10" ht="61.5" customHeight="1" x14ac:dyDescent="0.25">
      <c r="A18" s="269" t="s">
        <v>15</v>
      </c>
      <c r="B18" s="265" t="s">
        <v>16</v>
      </c>
      <c r="C18" s="325" t="s">
        <v>159</v>
      </c>
      <c r="D18" s="167" t="s">
        <v>155</v>
      </c>
      <c r="E18" s="6">
        <f>+'[1]INTERNACION HOSPITALARIA'!$G$11</f>
        <v>1</v>
      </c>
      <c r="F18" s="8" t="str">
        <f t="shared" si="0"/>
        <v>SATISFACTORIO</v>
      </c>
      <c r="G18" s="267">
        <f>+AVERAGE(E18:E23)</f>
        <v>0.7583333333333333</v>
      </c>
      <c r="H18" s="290" t="str">
        <f>+IF(G18&lt;=59%,"INSUFICIENTE",IF(G18&gt;=60%,IF(G18&lt;=79.9%,"ADECUADO",IF(G18&gt;=80%,"SATISFACTORIO"))))</f>
        <v>ADECUADO</v>
      </c>
      <c r="I18" s="285">
        <f>+AVERAGE(G18:G25)</f>
        <v>0.87916666666666665</v>
      </c>
      <c r="J18" s="262" t="str">
        <f>+IF(I18&lt;=59%,"INSUFICIENTE",IF(I18&gt;=60%,IF(I18&lt;=79%,"ADECUADO",IF(I18&gt;=80%,"SATISFACTORIO"))))</f>
        <v>SATISFACTORIO</v>
      </c>
    </row>
    <row r="19" spans="1:10" ht="90" x14ac:dyDescent="0.25">
      <c r="A19" s="269"/>
      <c r="B19" s="265"/>
      <c r="C19" s="325"/>
      <c r="D19" s="167" t="s">
        <v>156</v>
      </c>
      <c r="E19" s="6">
        <f>+'[1]INTERNACION HOSPITALARIA'!$G$12</f>
        <v>0.65</v>
      </c>
      <c r="F19" s="8" t="str">
        <f t="shared" si="0"/>
        <v>ADECUADO</v>
      </c>
      <c r="G19" s="267"/>
      <c r="H19" s="290"/>
      <c r="I19" s="286"/>
      <c r="J19" s="257"/>
    </row>
    <row r="20" spans="1:10" ht="47.25" customHeight="1" x14ac:dyDescent="0.25">
      <c r="A20" s="270"/>
      <c r="B20" s="266"/>
      <c r="C20" s="326"/>
      <c r="D20" s="170" t="s">
        <v>141</v>
      </c>
      <c r="E20" s="99">
        <f>+'[1]INTERNACION HOSPITALARIA'!$G$13</f>
        <v>0.6</v>
      </c>
      <c r="F20" s="97" t="str">
        <f t="shared" si="0"/>
        <v>ADECUADO</v>
      </c>
      <c r="G20" s="268"/>
      <c r="H20" s="291"/>
      <c r="I20" s="286"/>
      <c r="J20" s="257"/>
    </row>
    <row r="21" spans="1:10" ht="32.25" customHeight="1" x14ac:dyDescent="0.25">
      <c r="A21" s="269"/>
      <c r="B21" s="265"/>
      <c r="C21" s="325"/>
      <c r="D21" s="171" t="s">
        <v>157</v>
      </c>
      <c r="E21" s="6">
        <f>+'[1]INTERNACION HOSPITALARIA'!$G$14</f>
        <v>0.6</v>
      </c>
      <c r="F21" s="8" t="str">
        <f t="shared" si="0"/>
        <v>ADECUADO</v>
      </c>
      <c r="G21" s="267"/>
      <c r="H21" s="290"/>
      <c r="I21" s="286"/>
      <c r="J21" s="257"/>
    </row>
    <row r="22" spans="1:10" ht="57" customHeight="1" x14ac:dyDescent="0.25">
      <c r="A22" s="270"/>
      <c r="B22" s="266"/>
      <c r="C22" s="326"/>
      <c r="D22" s="170" t="s">
        <v>158</v>
      </c>
      <c r="E22" s="99">
        <f>+'[1]INTERNACION HOSPITALARIA'!$G$15</f>
        <v>0.7</v>
      </c>
      <c r="F22" s="97" t="str">
        <f t="shared" si="0"/>
        <v>ADECUADO</v>
      </c>
      <c r="G22" s="268"/>
      <c r="H22" s="291"/>
      <c r="I22" s="286"/>
      <c r="J22" s="257"/>
    </row>
    <row r="23" spans="1:10" ht="33.75" x14ac:dyDescent="0.25">
      <c r="A23" s="270"/>
      <c r="B23" s="266"/>
      <c r="C23" s="326"/>
      <c r="D23" s="5" t="s">
        <v>19</v>
      </c>
      <c r="E23" s="99">
        <f>+'[1]INTERNACION HOSPITALARIA'!$G$16</f>
        <v>1</v>
      </c>
      <c r="F23" s="97" t="str">
        <f t="shared" si="0"/>
        <v>SATISFACTORIO</v>
      </c>
      <c r="G23" s="268"/>
      <c r="H23" s="291"/>
      <c r="I23" s="286"/>
      <c r="J23" s="257"/>
    </row>
    <row r="24" spans="1:10" ht="78.75" customHeight="1" x14ac:dyDescent="0.25">
      <c r="A24" s="269"/>
      <c r="B24" s="265" t="s">
        <v>21</v>
      </c>
      <c r="C24" s="325"/>
      <c r="D24" s="5" t="s">
        <v>22</v>
      </c>
      <c r="E24" s="6">
        <f>+'[1]INTERNACION HOSPITALARIA'!$G$17</f>
        <v>1</v>
      </c>
      <c r="F24" s="8" t="str">
        <f t="shared" si="0"/>
        <v>SATISFACTORIO</v>
      </c>
      <c r="G24" s="267">
        <f>+AVERAGE(E24:E25)</f>
        <v>1</v>
      </c>
      <c r="H24" s="290" t="str">
        <f>+IF(G24&lt;=59%,"INSUFICIENTE",IF(G24&gt;=60%,IF(G24&lt;=79.9%,"ADECUADO",IF(G24&gt;=80%,"SATISFACTORIO"))))</f>
        <v>SATISFACTORIO</v>
      </c>
      <c r="I24" s="286"/>
      <c r="J24" s="257"/>
    </row>
    <row r="25" spans="1:10" ht="22.5" x14ac:dyDescent="0.25">
      <c r="A25" s="269"/>
      <c r="B25" s="265"/>
      <c r="C25" s="325"/>
      <c r="D25" s="5" t="s">
        <v>23</v>
      </c>
      <c r="E25" s="6">
        <f>+'[1]INTERNACION HOSPITALARIA'!$G$18</f>
        <v>1</v>
      </c>
      <c r="F25" s="8" t="str">
        <f t="shared" si="0"/>
        <v>SATISFACTORIO</v>
      </c>
      <c r="G25" s="267"/>
      <c r="H25" s="290"/>
      <c r="I25" s="287"/>
      <c r="J25" s="252"/>
    </row>
    <row r="26" spans="1:10" ht="78.75" customHeight="1" x14ac:dyDescent="0.25">
      <c r="A26" s="269" t="s">
        <v>15</v>
      </c>
      <c r="B26" s="272" t="s">
        <v>16</v>
      </c>
      <c r="C26" s="274" t="s">
        <v>112</v>
      </c>
      <c r="D26" s="171" t="s">
        <v>160</v>
      </c>
      <c r="E26" s="6">
        <f>+'[1]UCI ADULTOS'!$G$11</f>
        <v>1</v>
      </c>
      <c r="F26" s="8" t="str">
        <f t="shared" ref="F26:F108" si="1">+IF(E26&lt;=59%,"INSUFICIENTE",IF(E26&gt;=60%,IF(E26&lt;=79%,"ADECUADO",IF(E26&gt;=80%,"SATISFACTORIO"))))</f>
        <v>SATISFACTORIO</v>
      </c>
      <c r="G26" s="249">
        <f>+AVERAGE(E26:E33)</f>
        <v>1</v>
      </c>
      <c r="H26" s="251" t="str">
        <f>+IF(G26&lt;=59%,"INSUFICIENTE",IF(G26&gt;=60%,IF(G26&lt;=79.9%,"ADECUADO",IF(G26&gt;=80%,"SATISFACTORIO"))))</f>
        <v>SATISFACTORIO</v>
      </c>
      <c r="I26" s="244">
        <f>+AVERAGE(G26:G35)</f>
        <v>0.875</v>
      </c>
      <c r="J26" s="256" t="str">
        <f>+IF(I26&lt;=59%,"INSUFICIENTE",IF(I26&gt;=60%,IF(I26&lt;=79%,"ADECUADO",IF(I26&gt;=80%,"SATISFACTORIO"))))</f>
        <v>SATISFACTORIO</v>
      </c>
    </row>
    <row r="27" spans="1:10" ht="78.75" customHeight="1" x14ac:dyDescent="0.25">
      <c r="A27" s="270"/>
      <c r="B27" s="264"/>
      <c r="C27" s="275"/>
      <c r="D27" s="166" t="s">
        <v>161</v>
      </c>
      <c r="E27" s="100">
        <f>+'[1]UCI ADULTOS'!$G$13</f>
        <v>1</v>
      </c>
      <c r="F27" s="98" t="str">
        <f t="shared" si="1"/>
        <v>SATISFACTORIO</v>
      </c>
      <c r="G27" s="259"/>
      <c r="H27" s="257"/>
      <c r="I27" s="245"/>
      <c r="J27" s="257"/>
    </row>
    <row r="28" spans="1:10" ht="33.75" x14ac:dyDescent="0.25">
      <c r="A28" s="269"/>
      <c r="B28" s="264"/>
      <c r="C28" s="275"/>
      <c r="D28" s="170" t="s">
        <v>141</v>
      </c>
      <c r="E28" s="6">
        <f>+'[1]UCI ADULTOS'!$G$14</f>
        <v>1</v>
      </c>
      <c r="F28" s="8" t="str">
        <f t="shared" si="1"/>
        <v>SATISFACTORIO</v>
      </c>
      <c r="G28" s="259"/>
      <c r="H28" s="257"/>
      <c r="I28" s="245"/>
      <c r="J28" s="257"/>
    </row>
    <row r="29" spans="1:10" ht="22.5" x14ac:dyDescent="0.25">
      <c r="A29" s="270"/>
      <c r="B29" s="264"/>
      <c r="C29" s="275"/>
      <c r="D29" s="171" t="s">
        <v>157</v>
      </c>
      <c r="E29" s="100">
        <f>+'[1]UCI ADULTOS'!$G$15</f>
        <v>1</v>
      </c>
      <c r="F29" s="98" t="str">
        <f t="shared" si="1"/>
        <v>SATISFACTORIO</v>
      </c>
      <c r="G29" s="259"/>
      <c r="H29" s="257"/>
      <c r="I29" s="245"/>
      <c r="J29" s="257"/>
    </row>
    <row r="30" spans="1:10" ht="45" x14ac:dyDescent="0.25">
      <c r="A30" s="269"/>
      <c r="B30" s="264"/>
      <c r="C30" s="275"/>
      <c r="D30" s="170" t="s">
        <v>158</v>
      </c>
      <c r="E30" s="6">
        <f>+'[1]UCI ADULTOS'!$G$16</f>
        <v>1</v>
      </c>
      <c r="F30" s="8" t="str">
        <f t="shared" si="1"/>
        <v>SATISFACTORIO</v>
      </c>
      <c r="G30" s="259"/>
      <c r="H30" s="257"/>
      <c r="I30" s="245"/>
      <c r="J30" s="257"/>
    </row>
    <row r="31" spans="1:10" ht="45" x14ac:dyDescent="0.25">
      <c r="A31" s="271"/>
      <c r="B31" s="264"/>
      <c r="C31" s="275"/>
      <c r="D31" s="166" t="s">
        <v>162</v>
      </c>
      <c r="E31" s="172">
        <f>+'[1]UCI ADULTOS'!$G$17</f>
        <v>1</v>
      </c>
      <c r="F31" s="146" t="str">
        <f t="shared" si="1"/>
        <v>SATISFACTORIO</v>
      </c>
      <c r="G31" s="259"/>
      <c r="H31" s="257"/>
      <c r="I31" s="245"/>
      <c r="J31" s="257"/>
    </row>
    <row r="32" spans="1:10" ht="56.25" x14ac:dyDescent="0.25">
      <c r="A32" s="271"/>
      <c r="B32" s="264"/>
      <c r="C32" s="275"/>
      <c r="D32" s="171" t="s">
        <v>163</v>
      </c>
      <c r="E32" s="172">
        <f>+'[1]UCI ADULTOS'!$G$18</f>
        <v>1</v>
      </c>
      <c r="F32" s="146" t="str">
        <f t="shared" si="1"/>
        <v>SATISFACTORIO</v>
      </c>
      <c r="G32" s="259"/>
      <c r="H32" s="257"/>
      <c r="I32" s="245"/>
      <c r="J32" s="257"/>
    </row>
    <row r="33" spans="1:10" ht="33.75" x14ac:dyDescent="0.25">
      <c r="A33" s="271"/>
      <c r="B33" s="273"/>
      <c r="C33" s="275"/>
      <c r="D33" s="166" t="s">
        <v>164</v>
      </c>
      <c r="E33" s="172">
        <f>+'[1]UCI ADULTOS'!$G$19</f>
        <v>1</v>
      </c>
      <c r="F33" s="146" t="str">
        <f t="shared" si="1"/>
        <v>SATISFACTORIO</v>
      </c>
      <c r="G33" s="250"/>
      <c r="H33" s="252"/>
      <c r="I33" s="245"/>
      <c r="J33" s="257"/>
    </row>
    <row r="34" spans="1:10" ht="45" x14ac:dyDescent="0.25">
      <c r="A34" s="269"/>
      <c r="B34" s="272" t="s">
        <v>21</v>
      </c>
      <c r="C34" s="275"/>
      <c r="D34" s="167" t="s">
        <v>22</v>
      </c>
      <c r="E34" s="6">
        <f>+'[1]UCI ADULTOS'!$G$20</f>
        <v>1</v>
      </c>
      <c r="F34" s="8" t="str">
        <f t="shared" si="1"/>
        <v>SATISFACTORIO</v>
      </c>
      <c r="G34" s="249">
        <f>+E35</f>
        <v>0.75</v>
      </c>
      <c r="H34" s="251" t="str">
        <f>+IF(G34&lt;=59%,"INSUFICIENTE",IF(G34&gt;=60%,IF(G34&lt;=79.9%,"ADECUADO",IF(G34&gt;=80%,"SATISFACTORIO"))))</f>
        <v>ADECUADO</v>
      </c>
      <c r="I34" s="245"/>
      <c r="J34" s="257"/>
    </row>
    <row r="35" spans="1:10" ht="67.5" customHeight="1" x14ac:dyDescent="0.25">
      <c r="A35" s="103"/>
      <c r="B35" s="273"/>
      <c r="C35" s="276"/>
      <c r="D35" s="167" t="s">
        <v>23</v>
      </c>
      <c r="E35" s="100">
        <f>+'[1]UCI ADULTOS'!$G$21</f>
        <v>0.75</v>
      </c>
      <c r="F35" s="98" t="str">
        <f t="shared" si="1"/>
        <v>ADECUADO</v>
      </c>
      <c r="G35" s="250"/>
      <c r="H35" s="252"/>
      <c r="I35" s="246"/>
      <c r="J35" s="252"/>
    </row>
    <row r="36" spans="1:10" ht="78.75" customHeight="1" x14ac:dyDescent="0.25">
      <c r="A36" s="253" t="s">
        <v>15</v>
      </c>
      <c r="B36" s="263" t="s">
        <v>16</v>
      </c>
      <c r="C36" s="327" t="s">
        <v>165</v>
      </c>
      <c r="D36" s="171" t="s">
        <v>160</v>
      </c>
      <c r="E36" s="54">
        <f>+'[1]UCI INTERMEDIO'!$G$11</f>
        <v>0.75</v>
      </c>
      <c r="F36" s="52" t="str">
        <f t="shared" si="1"/>
        <v>ADECUADO</v>
      </c>
      <c r="G36" s="277">
        <f>+AVERAGE(E36:E40)</f>
        <v>0.83750000000000002</v>
      </c>
      <c r="H36" s="260" t="str">
        <f>+IF(G36&lt;=59%,"INSUFICIENTE",IF(G36&gt;=60%,IF(G36&lt;=79.9%,"ADECUADO",IF(G36&gt;=80%,"SATISFACTORIO"))))</f>
        <v>SATISFACTORIO</v>
      </c>
      <c r="I36" s="284">
        <f>+AVERAGE(G36:G43)</f>
        <v>0.92083333333333339</v>
      </c>
      <c r="J36" s="283" t="str">
        <f>+IF(I36&lt;=59%,"INSUFICIENTE",IF(I36&gt;=60%,IF(I36&lt;=79.9%,"ADECUADO",IF(I36&gt;=80%,"SATISFACTORIO"))))</f>
        <v>SATISFACTORIO</v>
      </c>
    </row>
    <row r="37" spans="1:10" ht="78.75" customHeight="1" x14ac:dyDescent="0.25">
      <c r="A37" s="254"/>
      <c r="B37" s="264"/>
      <c r="C37" s="328"/>
      <c r="D37" s="166" t="s">
        <v>161</v>
      </c>
      <c r="E37" s="104">
        <f>+'[1]UCI INTERMEDIO'!$G$12</f>
        <v>0.75</v>
      </c>
      <c r="F37" s="98" t="str">
        <f t="shared" si="1"/>
        <v>ADECUADO</v>
      </c>
      <c r="G37" s="259"/>
      <c r="H37" s="257"/>
      <c r="I37" s="245"/>
      <c r="J37" s="257"/>
    </row>
    <row r="38" spans="1:10" ht="44.25" customHeight="1" x14ac:dyDescent="0.25">
      <c r="A38" s="254"/>
      <c r="B38" s="264"/>
      <c r="C38" s="328"/>
      <c r="D38" s="171" t="s">
        <v>157</v>
      </c>
      <c r="E38" s="54">
        <f>+'[1]UCI INTERMEDIO'!$G$13</f>
        <v>0.85</v>
      </c>
      <c r="F38" s="52" t="str">
        <f t="shared" si="1"/>
        <v>SATISFACTORIO</v>
      </c>
      <c r="G38" s="259"/>
      <c r="H38" s="257"/>
      <c r="I38" s="245"/>
      <c r="J38" s="257"/>
    </row>
    <row r="39" spans="1:10" ht="79.5" customHeight="1" x14ac:dyDescent="0.25">
      <c r="A39" s="254"/>
      <c r="B39" s="264"/>
      <c r="C39" s="328"/>
      <c r="D39" s="170" t="s">
        <v>158</v>
      </c>
      <c r="E39" s="104" t="str">
        <f>+'[1]UCI INTERMEDIO'!$G$14</f>
        <v>N.A.</v>
      </c>
      <c r="F39" s="98" t="str">
        <f t="shared" si="1"/>
        <v>SATISFACTORIO</v>
      </c>
      <c r="G39" s="259"/>
      <c r="H39" s="257"/>
      <c r="I39" s="245"/>
      <c r="J39" s="257"/>
    </row>
    <row r="40" spans="1:10" ht="79.5" customHeight="1" x14ac:dyDescent="0.25">
      <c r="A40" s="254"/>
      <c r="B40" s="264"/>
      <c r="C40" s="328"/>
      <c r="D40" s="53" t="s">
        <v>19</v>
      </c>
      <c r="E40" s="104">
        <f>+'[1]UCI INTERMEDIO'!$G$15</f>
        <v>1</v>
      </c>
      <c r="F40" s="98" t="str">
        <f t="shared" si="1"/>
        <v>SATISFACTORIO</v>
      </c>
      <c r="G40" s="259"/>
      <c r="H40" s="257"/>
      <c r="I40" s="245"/>
      <c r="J40" s="257"/>
    </row>
    <row r="41" spans="1:10" ht="123.75" customHeight="1" x14ac:dyDescent="0.25">
      <c r="A41" s="254"/>
      <c r="B41" s="247" t="s">
        <v>20</v>
      </c>
      <c r="C41" s="328"/>
      <c r="D41" s="166" t="s">
        <v>134</v>
      </c>
      <c r="E41" s="54">
        <f>+'[1]UCI INTERMEDIO'!$G$16</f>
        <v>1</v>
      </c>
      <c r="F41" s="52" t="str">
        <f t="shared" si="1"/>
        <v>SATISFACTORIO</v>
      </c>
      <c r="G41" s="249">
        <f>+AVERAGE(E41:E42)</f>
        <v>0.92500000000000004</v>
      </c>
      <c r="H41" s="251" t="str">
        <f>+IF(G41&lt;=59%,"INSUFICIENTE",IF(G41&gt;=60%,IF(G41&lt;=79.9%,"ADECUADO",IF(G41&gt;=80%,"SATISFACTORIO"))))</f>
        <v>SATISFACTORIO</v>
      </c>
      <c r="I41" s="245"/>
      <c r="J41" s="257"/>
    </row>
    <row r="42" spans="1:10" ht="48.75" customHeight="1" x14ac:dyDescent="0.25">
      <c r="A42" s="254"/>
      <c r="B42" s="248"/>
      <c r="C42" s="328"/>
      <c r="D42" s="174" t="s">
        <v>26</v>
      </c>
      <c r="E42" s="172">
        <f>+'[1]UCI INTERMEDIO'!$G$17</f>
        <v>0.85</v>
      </c>
      <c r="F42" s="146" t="str">
        <f t="shared" si="1"/>
        <v>SATISFACTORIO</v>
      </c>
      <c r="G42" s="250"/>
      <c r="H42" s="252"/>
      <c r="I42" s="245"/>
      <c r="J42" s="257"/>
    </row>
    <row r="43" spans="1:10" ht="67.5" customHeight="1" x14ac:dyDescent="0.25">
      <c r="A43" s="254"/>
      <c r="B43" s="272" t="s">
        <v>21</v>
      </c>
      <c r="C43" s="328"/>
      <c r="D43" s="167" t="s">
        <v>22</v>
      </c>
      <c r="E43" s="104">
        <f>+'[1]UCI INTERMEDIO'!$G$18</f>
        <v>1</v>
      </c>
      <c r="F43" s="105" t="str">
        <f>+IF(E43&lt;=59%,"INSUFICIENTE",IF(E43&gt;=60%,IF(E43&lt;=79%,"ADECUADO",IF(E43&gt;=80%,"SATISFACTORIO"))))</f>
        <v>SATISFACTORIO</v>
      </c>
      <c r="G43" s="282">
        <f>+E43</f>
        <v>1</v>
      </c>
      <c r="H43" s="283" t="str">
        <f>+IF(G43&lt;=59%,"INSUFICIENTE",IF(G43&gt;=60%,IF(G43&lt;=79%,"ADECUADO",IF(G43&gt;=80%,"SATISFACTORIO"))))</f>
        <v>SATISFACTORIO</v>
      </c>
      <c r="I43" s="245"/>
      <c r="J43" s="257"/>
    </row>
    <row r="44" spans="1:10" ht="40.5" customHeight="1" x14ac:dyDescent="0.25">
      <c r="A44" s="255"/>
      <c r="B44" s="273"/>
      <c r="C44" s="329"/>
      <c r="D44" s="167" t="s">
        <v>23</v>
      </c>
      <c r="E44" s="172">
        <f>+'[1]UCI INTERMEDIO'!$G$19</f>
        <v>1</v>
      </c>
      <c r="F44" s="165" t="str">
        <f>+IF(E44&lt;=59%,"INSUFICIENTE",IF(E44&gt;=60%,IF(E44&lt;=79%,"ADECUADO",IF(E44&gt;=80%,"SATISFACTORIO"))))</f>
        <v>SATISFACTORIO</v>
      </c>
      <c r="G44" s="250"/>
      <c r="H44" s="252"/>
      <c r="I44" s="246"/>
      <c r="J44" s="252"/>
    </row>
    <row r="45" spans="1:10" ht="78.75" customHeight="1" x14ac:dyDescent="0.25">
      <c r="A45" s="280" t="s">
        <v>15</v>
      </c>
      <c r="B45" s="261" t="s">
        <v>16</v>
      </c>
      <c r="C45" s="278" t="s">
        <v>28</v>
      </c>
      <c r="D45" s="169" t="s">
        <v>141</v>
      </c>
      <c r="E45" s="6">
        <f>+AVERAGE('[2]UCI NEONATAL'!$G$13:$G$15)</f>
        <v>0.75</v>
      </c>
      <c r="F45" s="8" t="str">
        <f t="shared" si="1"/>
        <v>ADECUADO</v>
      </c>
      <c r="G45" s="258">
        <f>+AVERAGE(E45:E48)</f>
        <v>0.8041666666666667</v>
      </c>
      <c r="H45" s="256" t="str">
        <f>+IF(G45&lt;=59%,"INSUFICIENTE",IF(G45&gt;=60%,IF(G45&lt;=79.9%,"ADECUADO",IF(G45&gt;=80%,"SATISFACTORIO"))))</f>
        <v>SATISFACTORIO</v>
      </c>
      <c r="I45" s="244">
        <f>+G45</f>
        <v>0.8041666666666667</v>
      </c>
      <c r="J45" s="256" t="str">
        <f>+IF(I45&lt;=59%,"INSUFICIENTE",IF(I45&gt;=60%,IF(I45&lt;=79%,"ADECUADO",IF(I45&gt;=80%,"SATISFACTORIO"))))</f>
        <v>SATISFACTORIO</v>
      </c>
    </row>
    <row r="46" spans="1:10" ht="78.75" customHeight="1" x14ac:dyDescent="0.25">
      <c r="A46" s="254"/>
      <c r="B46" s="281"/>
      <c r="C46" s="279"/>
      <c r="D46" s="176" t="s">
        <v>166</v>
      </c>
      <c r="E46" s="104">
        <f>+AVERAGE('[2]UCI NEONATAL'!$G$16:$G$18)</f>
        <v>0.76666666666666661</v>
      </c>
      <c r="F46" s="98" t="str">
        <f t="shared" si="1"/>
        <v>ADECUADO</v>
      </c>
      <c r="G46" s="259"/>
      <c r="H46" s="257"/>
      <c r="I46" s="245"/>
      <c r="J46" s="257"/>
    </row>
    <row r="47" spans="1:10" ht="78.75" customHeight="1" x14ac:dyDescent="0.25">
      <c r="A47" s="254"/>
      <c r="B47" s="281"/>
      <c r="C47" s="279"/>
      <c r="D47" s="167" t="s">
        <v>162</v>
      </c>
      <c r="E47" s="104">
        <f>+'[2]UCI NEONATAL'!$G$22</f>
        <v>0.7</v>
      </c>
      <c r="F47" s="98" t="str">
        <f t="shared" si="1"/>
        <v>ADECUADO</v>
      </c>
      <c r="G47" s="259"/>
      <c r="H47" s="257"/>
      <c r="I47" s="245"/>
      <c r="J47" s="257"/>
    </row>
    <row r="48" spans="1:10" ht="45.75" customHeight="1" x14ac:dyDescent="0.25">
      <c r="A48" s="254"/>
      <c r="B48" s="261"/>
      <c r="C48" s="279"/>
      <c r="D48" s="53" t="s">
        <v>19</v>
      </c>
      <c r="E48" s="6">
        <f>+'[3]UCI NEONATAL'!$G$15</f>
        <v>1</v>
      </c>
      <c r="F48" s="8" t="str">
        <f t="shared" si="1"/>
        <v>SATISFACTORIO</v>
      </c>
      <c r="G48" s="250"/>
      <c r="H48" s="257"/>
      <c r="I48" s="245"/>
      <c r="J48" s="257"/>
    </row>
    <row r="49" spans="1:10" ht="72" customHeight="1" x14ac:dyDescent="0.25">
      <c r="A49" s="280" t="s">
        <v>15</v>
      </c>
      <c r="B49" s="272" t="s">
        <v>16</v>
      </c>
      <c r="C49" s="330" t="s">
        <v>167</v>
      </c>
      <c r="D49" s="177" t="s">
        <v>168</v>
      </c>
      <c r="E49" s="6">
        <f>+'[1]TRASLADO ASISTENCIAL'!$G$11</f>
        <v>1</v>
      </c>
      <c r="F49" s="8" t="str">
        <f t="shared" si="1"/>
        <v>SATISFACTORIO</v>
      </c>
      <c r="G49" s="331">
        <f>+AVERAGE(E49:E53)</f>
        <v>1</v>
      </c>
      <c r="H49" s="256" t="str">
        <f>+IF(G49&lt;=59%,"INSUFICIENTE",IF(G49&gt;=60%,IF(G49&lt;=79.9%,"ADECUADO",IF(G49&gt;=80%,"SATISFACTORIO"))))</f>
        <v>SATISFACTORIO</v>
      </c>
      <c r="I49" s="244">
        <f>+AVERAGE(G49:G56)</f>
        <v>1</v>
      </c>
      <c r="J49" s="256" t="str">
        <f>+IF(I49&lt;=59%,"INSUFICIENTE",IF(I49&gt;=60%,IF(I49&lt;=79%,"ADECUADO",IF(I49&gt;=80%,"SATISFACTORIO"))))</f>
        <v>SATISFACTORIO</v>
      </c>
    </row>
    <row r="50" spans="1:10" ht="61.5" customHeight="1" x14ac:dyDescent="0.25">
      <c r="A50" s="254"/>
      <c r="B50" s="264"/>
      <c r="C50" s="328"/>
      <c r="D50" s="178" t="s">
        <v>169</v>
      </c>
      <c r="E50" s="173">
        <f>+'[1]TRASLADO ASISTENCIAL'!$G$12</f>
        <v>1</v>
      </c>
      <c r="F50" s="101" t="str">
        <f t="shared" si="1"/>
        <v>SATISFACTORIO</v>
      </c>
      <c r="G50" s="259"/>
      <c r="H50" s="257"/>
      <c r="I50" s="245"/>
      <c r="J50" s="257"/>
    </row>
    <row r="51" spans="1:10" ht="71.25" customHeight="1" x14ac:dyDescent="0.25">
      <c r="A51" s="254"/>
      <c r="B51" s="264"/>
      <c r="C51" s="328"/>
      <c r="D51" s="177" t="s">
        <v>142</v>
      </c>
      <c r="E51" s="104">
        <f>+'[1]TRASLADO ASISTENCIAL'!$G$14</f>
        <v>1</v>
      </c>
      <c r="F51" s="101" t="str">
        <f t="shared" si="1"/>
        <v>SATISFACTORIO</v>
      </c>
      <c r="G51" s="259"/>
      <c r="H51" s="257"/>
      <c r="I51" s="245"/>
      <c r="J51" s="257"/>
    </row>
    <row r="52" spans="1:10" ht="81.75" customHeight="1" x14ac:dyDescent="0.25">
      <c r="A52" s="254"/>
      <c r="B52" s="264"/>
      <c r="C52" s="328"/>
      <c r="D52" s="177" t="s">
        <v>170</v>
      </c>
      <c r="E52" s="104">
        <f>+'[1]TRASLADO ASISTENCIAL'!$G$15</f>
        <v>1</v>
      </c>
      <c r="F52" s="101" t="str">
        <f t="shared" si="1"/>
        <v>SATISFACTORIO</v>
      </c>
      <c r="G52" s="259"/>
      <c r="H52" s="257"/>
      <c r="I52" s="245"/>
      <c r="J52" s="257"/>
    </row>
    <row r="53" spans="1:10" ht="87" customHeight="1" x14ac:dyDescent="0.25">
      <c r="A53" s="254"/>
      <c r="B53" s="273"/>
      <c r="C53" s="328"/>
      <c r="D53" s="171" t="s">
        <v>171</v>
      </c>
      <c r="E53" s="104">
        <f>+'[1]TRASLADO ASISTENCIAL'!$G$16</f>
        <v>1</v>
      </c>
      <c r="F53" s="101" t="str">
        <f t="shared" si="1"/>
        <v>SATISFACTORIO</v>
      </c>
      <c r="G53" s="250"/>
      <c r="H53" s="252"/>
      <c r="I53" s="245"/>
      <c r="J53" s="257"/>
    </row>
    <row r="54" spans="1:10" ht="123.75" customHeight="1" x14ac:dyDescent="0.25">
      <c r="A54" s="254"/>
      <c r="B54" s="261" t="s">
        <v>20</v>
      </c>
      <c r="C54" s="328"/>
      <c r="D54" s="11" t="s">
        <v>29</v>
      </c>
      <c r="E54" s="6">
        <f>+'[3]REFERENCIA Y CONTRAREFERENCIA'!$G$14</f>
        <v>1</v>
      </c>
      <c r="F54" s="8" t="str">
        <f t="shared" si="1"/>
        <v>SATISFACTORIO</v>
      </c>
      <c r="G54" s="258">
        <f>+E54</f>
        <v>1</v>
      </c>
      <c r="H54" s="262" t="str">
        <f>+IF(G54&lt;=59%,"INSUFICIENTE",IF(G54&gt;=60%,IF(G54&lt;=79.9%,"ADECUADO",IF(G54&gt;=80%,"SATISFACTORIO"))))</f>
        <v>SATISFACTORIO</v>
      </c>
      <c r="I54" s="245"/>
      <c r="J54" s="257"/>
    </row>
    <row r="55" spans="1:10" ht="33.75" x14ac:dyDescent="0.25">
      <c r="A55" s="254"/>
      <c r="B55" s="261"/>
      <c r="C55" s="328"/>
      <c r="D55" s="5" t="s">
        <v>30</v>
      </c>
      <c r="E55" s="6">
        <f>+'[3]REFERENCIA Y CONTRAREFERENCIA'!$G$15</f>
        <v>1</v>
      </c>
      <c r="F55" s="8" t="str">
        <f t="shared" si="1"/>
        <v>SATISFACTORIO</v>
      </c>
      <c r="G55" s="250"/>
      <c r="H55" s="252"/>
      <c r="I55" s="245"/>
      <c r="J55" s="257"/>
    </row>
    <row r="56" spans="1:10" ht="101.25" customHeight="1" x14ac:dyDescent="0.25">
      <c r="A56" s="255"/>
      <c r="B56" s="5" t="s">
        <v>21</v>
      </c>
      <c r="C56" s="329"/>
      <c r="D56" s="106" t="s">
        <v>22</v>
      </c>
      <c r="E56" s="104">
        <f>+'[2]REFERENCIA Y CONTRAREFERENCIA '!$G$26</f>
        <v>1</v>
      </c>
      <c r="F56" s="101" t="str">
        <f t="shared" si="1"/>
        <v>SATISFACTORIO</v>
      </c>
      <c r="G56" s="102">
        <f>+E56</f>
        <v>1</v>
      </c>
      <c r="H56" s="101" t="str">
        <f>+IF(G56&lt;=59%,"INSUFICIENTE",IF(G56&gt;=60%,IF(G56&lt;=79.9%,"ADECUADO",IF(G56&gt;=80%,"SATISFACTORIO"))))</f>
        <v>SATISFACTORIO</v>
      </c>
      <c r="I56" s="246"/>
      <c r="J56" s="252"/>
    </row>
    <row r="57" spans="1:10" ht="61.5" customHeight="1" x14ac:dyDescent="0.25">
      <c r="A57" s="317" t="s">
        <v>15</v>
      </c>
      <c r="B57" s="293" t="s">
        <v>20</v>
      </c>
      <c r="C57" s="292" t="s">
        <v>31</v>
      </c>
      <c r="D57" s="187" t="s">
        <v>172</v>
      </c>
      <c r="E57" s="163">
        <f>+'[1]CONSULTA EXTERNA'!$G$12</f>
        <v>0.85</v>
      </c>
      <c r="F57" s="164" t="str">
        <f t="shared" si="1"/>
        <v>SATISFACTORIO</v>
      </c>
      <c r="G57" s="282">
        <f>+AVERAGE(E57:E58)</f>
        <v>0.92500000000000004</v>
      </c>
      <c r="H57" s="283" t="str">
        <f>+IF(G57&lt;=59%,"INSUFICIENTE",IF(G57&gt;=60%,IF(G57&lt;=79.9%,"ADECUADO",IF(G57&gt;=80%,"SATISFACTORIO"))))</f>
        <v>SATISFACTORIO</v>
      </c>
      <c r="I57" s="311">
        <f>+AVERAGE(G57:G60)</f>
        <v>0.96250000000000002</v>
      </c>
      <c r="J57" s="283" t="str">
        <f>+IF(I57&lt;=59%,"INSUFICIENTE",IF(I57&gt;=60%,IF(I57&lt;=79%,"ADECUADO",IF(I57&gt;=80%,"SATISFACTORIO"))))</f>
        <v>SATISFACTORIO</v>
      </c>
    </row>
    <row r="58" spans="1:10" ht="94.5" customHeight="1" x14ac:dyDescent="0.25">
      <c r="A58" s="318"/>
      <c r="B58" s="273"/>
      <c r="C58" s="275"/>
      <c r="D58" s="188" t="s">
        <v>173</v>
      </c>
      <c r="E58" s="163">
        <f>+'[1]CONSULTA EXTERNA'!$G$13</f>
        <v>1</v>
      </c>
      <c r="F58" s="164" t="str">
        <f t="shared" si="1"/>
        <v>SATISFACTORIO</v>
      </c>
      <c r="G58" s="250"/>
      <c r="H58" s="252"/>
      <c r="I58" s="312"/>
      <c r="J58" s="257"/>
    </row>
    <row r="59" spans="1:10" ht="78.75" customHeight="1" x14ac:dyDescent="0.25">
      <c r="A59" s="318"/>
      <c r="B59" s="293" t="s">
        <v>21</v>
      </c>
      <c r="C59" s="275"/>
      <c r="D59" s="187" t="s">
        <v>22</v>
      </c>
      <c r="E59" s="163">
        <f>+'[1]CONSULTA EXTERNA'!$G$14</f>
        <v>1</v>
      </c>
      <c r="F59" s="164" t="str">
        <f t="shared" si="1"/>
        <v>SATISFACTORIO</v>
      </c>
      <c r="G59" s="282">
        <f>+AVERAGE(E59:E60)</f>
        <v>1</v>
      </c>
      <c r="H59" s="283" t="str">
        <f>+IF(G59&lt;=59%,"INSUFICIENTE",IF(G59&gt;=60%,IF(G59&lt;=79.9%,"ADECUADO",IF(G59&gt;=80%,"SATISFACTORIO"))))</f>
        <v>SATISFACTORIO</v>
      </c>
      <c r="I59" s="312"/>
      <c r="J59" s="257"/>
    </row>
    <row r="60" spans="1:10" ht="29.25" customHeight="1" x14ac:dyDescent="0.25">
      <c r="A60" s="319"/>
      <c r="B60" s="273"/>
      <c r="C60" s="276"/>
      <c r="D60" s="187" t="s">
        <v>23</v>
      </c>
      <c r="E60" s="163" t="s">
        <v>133</v>
      </c>
      <c r="F60" s="164" t="str">
        <f t="shared" si="1"/>
        <v>SATISFACTORIO</v>
      </c>
      <c r="G60" s="250"/>
      <c r="H60" s="252"/>
      <c r="I60" s="313"/>
      <c r="J60" s="252"/>
    </row>
    <row r="61" spans="1:10" ht="78.75" customHeight="1" x14ac:dyDescent="0.25">
      <c r="A61" s="333" t="s">
        <v>15</v>
      </c>
      <c r="B61" s="265" t="s">
        <v>16</v>
      </c>
      <c r="C61" s="336" t="s">
        <v>32</v>
      </c>
      <c r="D61" s="189" t="s">
        <v>174</v>
      </c>
      <c r="E61" s="7">
        <f>+[1]Quirofanos!$G$11</f>
        <v>1</v>
      </c>
      <c r="F61" s="9" t="str">
        <f t="shared" si="1"/>
        <v>SATISFACTORIO</v>
      </c>
      <c r="G61" s="307">
        <f>+AVERAGE(E61:E63)</f>
        <v>1</v>
      </c>
      <c r="H61" s="290" t="str">
        <f>+IF(G61&lt;=59%,"INSUFICIENTE",IF(G61&gt;=60%,IF(G61&lt;=79.9%,"ADECUADO",IF(G61&gt;=80%,"SATISFACTORIO"))))</f>
        <v>SATISFACTORIO</v>
      </c>
      <c r="I61" s="285">
        <f>+AVERAGE(G61:G64)</f>
        <v>1</v>
      </c>
      <c r="J61" s="290" t="str">
        <f>+IF(I61&lt;=59%,"INSUFICIENTE",IF(I61&gt;=60%,IF(I61&lt;=79%,"ADECUADO",IF(I61&gt;=80%,"SATISFACTORIO"))))</f>
        <v>SATISFACTORIO</v>
      </c>
    </row>
    <row r="62" spans="1:10" ht="45" x14ac:dyDescent="0.25">
      <c r="A62" s="333"/>
      <c r="B62" s="265"/>
      <c r="C62" s="336"/>
      <c r="D62" s="190" t="s">
        <v>140</v>
      </c>
      <c r="E62" s="7">
        <f>+[1]Quirofanos!$G$12</f>
        <v>1</v>
      </c>
      <c r="F62" s="9" t="str">
        <f t="shared" si="1"/>
        <v>SATISFACTORIO</v>
      </c>
      <c r="G62" s="307"/>
      <c r="H62" s="290"/>
      <c r="I62" s="245"/>
      <c r="J62" s="290"/>
    </row>
    <row r="63" spans="1:10" ht="54" customHeight="1" x14ac:dyDescent="0.25">
      <c r="A63" s="334"/>
      <c r="B63" s="322"/>
      <c r="C63" s="337"/>
      <c r="D63" s="187" t="s">
        <v>19</v>
      </c>
      <c r="E63" s="117">
        <f>+[1]Quirofanos!$G$13</f>
        <v>1</v>
      </c>
      <c r="F63" s="107" t="str">
        <f t="shared" si="1"/>
        <v>SATISFACTORIO</v>
      </c>
      <c r="G63" s="323"/>
      <c r="H63" s="324"/>
      <c r="I63" s="245"/>
      <c r="J63" s="324"/>
    </row>
    <row r="64" spans="1:10" ht="54" customHeight="1" x14ac:dyDescent="0.25">
      <c r="A64" s="335"/>
      <c r="B64" s="293" t="s">
        <v>21</v>
      </c>
      <c r="C64" s="338"/>
      <c r="D64" s="187" t="s">
        <v>22</v>
      </c>
      <c r="E64" s="191">
        <f>+[1]Quirofanos!$G$14</f>
        <v>1</v>
      </c>
      <c r="F64" s="164" t="str">
        <f t="shared" si="1"/>
        <v>SATISFACTORIO</v>
      </c>
      <c r="G64" s="396">
        <f>+E65</f>
        <v>1</v>
      </c>
      <c r="H64" s="283" t="str">
        <f>+IF(G64&lt;=59%,"INSUFICIENTE",IF(G64&gt;=60%,IF(G64&lt;=79.9%,"ADECUADO",IF(G64&gt;=80%,"SATISFACTORIO"))))</f>
        <v>SATISFACTORIO</v>
      </c>
      <c r="I64" s="245"/>
      <c r="J64" s="332"/>
    </row>
    <row r="65" spans="1:10" ht="56.25" customHeight="1" x14ac:dyDescent="0.25">
      <c r="A65" s="333"/>
      <c r="B65" s="273"/>
      <c r="C65" s="336"/>
      <c r="D65" s="187" t="s">
        <v>23</v>
      </c>
      <c r="E65" s="7">
        <f>+[1]Quirofanos!$G$15</f>
        <v>1</v>
      </c>
      <c r="F65" s="9" t="str">
        <f t="shared" si="1"/>
        <v>SATISFACTORIO</v>
      </c>
      <c r="G65" s="351"/>
      <c r="H65" s="252"/>
      <c r="I65" s="246"/>
      <c r="J65" s="290"/>
    </row>
    <row r="66" spans="1:10" ht="80.25" customHeight="1" x14ac:dyDescent="0.25">
      <c r="A66" s="317" t="s">
        <v>15</v>
      </c>
      <c r="B66" s="345" t="s">
        <v>16</v>
      </c>
      <c r="C66" s="348" t="s">
        <v>145</v>
      </c>
      <c r="D66" s="187" t="s">
        <v>139</v>
      </c>
      <c r="E66" s="119">
        <f>+[1]MATERNIDAD!$G$11</f>
        <v>0.85</v>
      </c>
      <c r="F66" s="111" t="str">
        <f t="shared" si="1"/>
        <v>SATISFACTORIO</v>
      </c>
      <c r="G66" s="346">
        <f>+AVERAGE(E66:E68)</f>
        <v>0.95000000000000007</v>
      </c>
      <c r="H66" s="349" t="str">
        <f>+IF(G66&lt;=59%,"INSUFICIENTE",IF(G66&gt;=60%,IF(G66&lt;=79.9%,"ADECUADO",IF(G66&gt;=80%,"SATISFACTORIO"))))</f>
        <v>SATISFACTORIO</v>
      </c>
      <c r="I66" s="350">
        <f>+AVERAGE(G66:G70)</f>
        <v>0.97500000000000009</v>
      </c>
      <c r="J66" s="349" t="str">
        <f>+IF(I66&lt;=59%,"INSUFICIENTE",IF(I66&gt;=60%,IF(I66&lt;=79%,"ADECUADO",IF(I66&gt;=80%,"SATISFACTORIO"))))</f>
        <v>SATISFACTORIO</v>
      </c>
    </row>
    <row r="67" spans="1:10" ht="78.75" x14ac:dyDescent="0.25">
      <c r="A67" s="318"/>
      <c r="B67" s="264"/>
      <c r="C67" s="328"/>
      <c r="D67" s="189" t="s">
        <v>175</v>
      </c>
      <c r="E67" s="119">
        <f>+[1]MATERNIDAD!$G$12</f>
        <v>1</v>
      </c>
      <c r="F67" s="111" t="str">
        <f t="shared" si="1"/>
        <v>SATISFACTORIO</v>
      </c>
      <c r="G67" s="347"/>
      <c r="H67" s="257"/>
      <c r="I67" s="245"/>
      <c r="J67" s="257"/>
    </row>
    <row r="68" spans="1:10" ht="33.75" x14ac:dyDescent="0.25">
      <c r="A68" s="318"/>
      <c r="B68" s="264"/>
      <c r="C68" s="328"/>
      <c r="D68" s="187" t="s">
        <v>19</v>
      </c>
      <c r="E68" s="119">
        <f>+[1]MATERNIDAD!$G$13</f>
        <v>1</v>
      </c>
      <c r="F68" s="111" t="str">
        <f t="shared" si="1"/>
        <v>SATISFACTORIO</v>
      </c>
      <c r="G68" s="347"/>
      <c r="H68" s="257"/>
      <c r="I68" s="245"/>
      <c r="J68" s="257"/>
    </row>
    <row r="69" spans="1:10" ht="67.5" customHeight="1" x14ac:dyDescent="0.25">
      <c r="A69" s="318"/>
      <c r="B69" s="293" t="s">
        <v>21</v>
      </c>
      <c r="C69" s="328"/>
      <c r="D69" s="187" t="s">
        <v>22</v>
      </c>
      <c r="E69" s="119">
        <f>+[1]MATERNIDAD!$G$14</f>
        <v>1</v>
      </c>
      <c r="F69" s="111" t="str">
        <f t="shared" si="1"/>
        <v>SATISFACTORIO</v>
      </c>
      <c r="G69" s="347">
        <f>+E69</f>
        <v>1</v>
      </c>
      <c r="H69" s="283" t="str">
        <f>+IF(G69&lt;=59%,"INSUFICIENTE",IF(G69&gt;=60%,IF(G69&lt;=79.9%,"ADECUADO",IF(G69&gt;=80%,"SATISFACTORIO"))))</f>
        <v>SATISFACTORIO</v>
      </c>
      <c r="I69" s="245"/>
      <c r="J69" s="257"/>
    </row>
    <row r="70" spans="1:10" ht="36.75" customHeight="1" x14ac:dyDescent="0.25">
      <c r="A70" s="319"/>
      <c r="B70" s="273"/>
      <c r="C70" s="329"/>
      <c r="D70" s="187" t="s">
        <v>23</v>
      </c>
      <c r="E70" s="119" t="str">
        <f>+[1]MATERNIDAD!$G$15</f>
        <v>N.A.</v>
      </c>
      <c r="F70" s="111" t="str">
        <f t="shared" si="1"/>
        <v>SATISFACTORIO</v>
      </c>
      <c r="G70" s="351"/>
      <c r="H70" s="252"/>
      <c r="I70" s="246"/>
      <c r="J70" s="252"/>
    </row>
    <row r="71" spans="1:10" ht="78.75" customHeight="1" x14ac:dyDescent="0.25">
      <c r="A71" s="333" t="s">
        <v>15</v>
      </c>
      <c r="B71" s="261" t="s">
        <v>16</v>
      </c>
      <c r="C71" s="341" t="s">
        <v>34</v>
      </c>
      <c r="D71" s="187" t="s">
        <v>33</v>
      </c>
      <c r="E71" s="7">
        <f>+[1]ESTERILIZACION!$G$11</f>
        <v>1</v>
      </c>
      <c r="F71" s="9" t="str">
        <f t="shared" si="1"/>
        <v>SATISFACTORIO</v>
      </c>
      <c r="G71" s="267">
        <f>+AVERAGE(E71:E72)</f>
        <v>0.85</v>
      </c>
      <c r="H71" s="290" t="str">
        <f>+IF(G71&lt;=59%,"INSUFICIENTE",IF(G71&gt;=60%,IF(G71&lt;=79.9%,"ADECUADO",IF(G71&gt;=80%,"SATISFACTORIO"))))</f>
        <v>SATISFACTORIO</v>
      </c>
      <c r="I71" s="285">
        <f>+G71</f>
        <v>0.85</v>
      </c>
      <c r="J71" s="290" t="str">
        <f>+IF(I71&lt;=59%,"INSUFICIENTE",IF(I71&gt;=60%,IF(I71&lt;=79%,"ADECUADO",IF(I71&gt;=80%,"SATISFACTORIO"))))</f>
        <v>SATISFACTORIO</v>
      </c>
    </row>
    <row r="72" spans="1:10" ht="78.75" customHeight="1" x14ac:dyDescent="0.25">
      <c r="A72" s="334"/>
      <c r="B72" s="339"/>
      <c r="C72" s="342"/>
      <c r="D72" s="187" t="s">
        <v>176</v>
      </c>
      <c r="E72" s="117">
        <f>+[1]ESTERILIZACION!$G$12</f>
        <v>0.7</v>
      </c>
      <c r="F72" s="107" t="str">
        <f t="shared" si="1"/>
        <v>ADECUADO</v>
      </c>
      <c r="G72" s="340"/>
      <c r="H72" s="324"/>
      <c r="I72" s="245"/>
      <c r="J72" s="324"/>
    </row>
    <row r="73" spans="1:10" ht="78.75" customHeight="1" x14ac:dyDescent="0.25">
      <c r="A73" s="333" t="s">
        <v>15</v>
      </c>
      <c r="B73" s="162" t="s">
        <v>16</v>
      </c>
      <c r="C73" s="343" t="s">
        <v>37</v>
      </c>
      <c r="D73" s="193" t="s">
        <v>35</v>
      </c>
      <c r="E73" s="7">
        <f>+[1]REHABILITACION!$G$11</f>
        <v>1</v>
      </c>
      <c r="F73" s="9" t="str">
        <f t="shared" si="1"/>
        <v>SATISFACTORIO</v>
      </c>
      <c r="G73" s="163">
        <f>+AVERAGE(E73:E73)</f>
        <v>1</v>
      </c>
      <c r="H73" s="164" t="str">
        <f>+IF(G73&lt;=59%,"INSUFICIENTE",IF(G73&gt;=60%,IF(G73&lt;=79.9%,"ADECUADO",IF(G73&gt;=80%,"SATISFACTORIO"))))</f>
        <v>SATISFACTORIO</v>
      </c>
      <c r="I73" s="285">
        <f>+AVERAGE(G73:G76)</f>
        <v>1</v>
      </c>
      <c r="J73" s="290" t="str">
        <f>+IF(I73&lt;=59%,"INSUFICIENTE",IF(I73&gt;=60%,IF(I73&lt;=79%,"ADECUADO",IF(I73&gt;=80%,"SATISFACTORIO"))))</f>
        <v>SATISFACTORIO</v>
      </c>
    </row>
    <row r="74" spans="1:10" ht="123.75" x14ac:dyDescent="0.25">
      <c r="A74" s="333"/>
      <c r="B74" s="5" t="s">
        <v>20</v>
      </c>
      <c r="C74" s="343"/>
      <c r="D74" s="193" t="s">
        <v>36</v>
      </c>
      <c r="E74" s="7">
        <f>+[1]REHABILITACION!$G$12</f>
        <v>1</v>
      </c>
      <c r="F74" s="9" t="str">
        <f t="shared" si="1"/>
        <v>SATISFACTORIO</v>
      </c>
      <c r="G74" s="7">
        <f>+E74</f>
        <v>1</v>
      </c>
      <c r="H74" s="10" t="str">
        <f>+IF(G74&lt;=59%,"INSUFICIENTE",IF(G74&gt;=60%,IF(G74&lt;=79.9%,"ADECUADO",IF(G74&gt;=80%,"SATISFACTORIO"))))</f>
        <v>SATISFACTORIO</v>
      </c>
      <c r="I74" s="245"/>
      <c r="J74" s="290"/>
    </row>
    <row r="75" spans="1:10" ht="54.75" customHeight="1" x14ac:dyDescent="0.25">
      <c r="A75" s="335"/>
      <c r="B75" s="320" t="s">
        <v>21</v>
      </c>
      <c r="C75" s="344"/>
      <c r="D75" s="187" t="s">
        <v>22</v>
      </c>
      <c r="E75" s="191">
        <f>+[1]REHABILITACION!$G$13</f>
        <v>1</v>
      </c>
      <c r="F75" s="283" t="str">
        <f t="shared" si="1"/>
        <v>SATISFACTORIO</v>
      </c>
      <c r="G75" s="282">
        <f>+E75</f>
        <v>1</v>
      </c>
      <c r="H75" s="283" t="str">
        <f>+IF(G75&lt;=59%,"INSUFICIENTE",IF(G75&gt;=60%,IF(G75&lt;=79.9%,"ADECUADO",IF(G75&gt;=80%,"SATISFACTORIO"))))</f>
        <v>SATISFACTORIO</v>
      </c>
      <c r="I75" s="245"/>
      <c r="J75" s="332"/>
    </row>
    <row r="76" spans="1:10" ht="67.5" customHeight="1" x14ac:dyDescent="0.25">
      <c r="A76" s="333"/>
      <c r="B76" s="321"/>
      <c r="C76" s="343"/>
      <c r="D76" s="187" t="s">
        <v>23</v>
      </c>
      <c r="E76" s="7" t="str">
        <f>+[1]REHABILITACION!$G$14</f>
        <v>N.A.</v>
      </c>
      <c r="F76" s="252"/>
      <c r="G76" s="250"/>
      <c r="H76" s="252"/>
      <c r="I76" s="246"/>
      <c r="J76" s="290"/>
    </row>
    <row r="77" spans="1:10" ht="78.75" customHeight="1" x14ac:dyDescent="0.25">
      <c r="A77" s="352" t="s">
        <v>15</v>
      </c>
      <c r="B77" s="320" t="s">
        <v>16</v>
      </c>
      <c r="C77" s="353" t="s">
        <v>38</v>
      </c>
      <c r="D77" s="189" t="s">
        <v>160</v>
      </c>
      <c r="E77" s="7">
        <f>+'[1]BANCO DE SANGRE'!$G$11</f>
        <v>1</v>
      </c>
      <c r="F77" s="9" t="str">
        <f t="shared" si="1"/>
        <v>SATISFACTORIO</v>
      </c>
      <c r="G77" s="267">
        <v>1</v>
      </c>
      <c r="H77" s="290" t="str">
        <f>+IF(G77&lt;=59%,"INSUFICIENTE",IF(G77&gt;=60%,IF(G77&lt;=79.9%,"ADECUADO",IF(G77&gt;=80%,"SATISFACTORIO"))))</f>
        <v>SATISFACTORIO</v>
      </c>
      <c r="I77" s="285">
        <f>+G77</f>
        <v>1</v>
      </c>
      <c r="J77" s="290" t="str">
        <f>+IF(I77&lt;=59%,"INSUFICIENTE",IF(I77&gt;=60%,IF(I77&lt;=79%,"ADECUADO",IF(I77&gt;=80%,"SATISFACTORIO"))))</f>
        <v>SATISFACTORIO</v>
      </c>
    </row>
    <row r="78" spans="1:10" ht="45" x14ac:dyDescent="0.25">
      <c r="A78" s="318"/>
      <c r="B78" s="356"/>
      <c r="C78" s="353"/>
      <c r="D78" s="189" t="s">
        <v>177</v>
      </c>
      <c r="E78" s="7">
        <f>+'[1]BANCO DE SANGRE'!$G$12</f>
        <v>1</v>
      </c>
      <c r="F78" s="9" t="str">
        <f t="shared" si="1"/>
        <v>SATISFACTORIO</v>
      </c>
      <c r="G78" s="267"/>
      <c r="H78" s="290"/>
      <c r="I78" s="245"/>
      <c r="J78" s="290"/>
    </row>
    <row r="79" spans="1:10" ht="45" x14ac:dyDescent="0.25">
      <c r="A79" s="318"/>
      <c r="B79" s="321"/>
      <c r="C79" s="354"/>
      <c r="D79" s="193" t="s">
        <v>178</v>
      </c>
      <c r="E79" s="191">
        <f>+'[1]BANCO DE SANGRE'!$G$13</f>
        <v>1</v>
      </c>
      <c r="F79" s="192"/>
      <c r="G79" s="191"/>
      <c r="H79" s="192"/>
      <c r="I79" s="245"/>
      <c r="J79" s="332"/>
    </row>
    <row r="80" spans="1:10" ht="123.75" customHeight="1" x14ac:dyDescent="0.25">
      <c r="A80" s="318"/>
      <c r="B80" s="355" t="s">
        <v>20</v>
      </c>
      <c r="C80" s="353"/>
      <c r="D80" s="187" t="s">
        <v>39</v>
      </c>
      <c r="E80" s="14">
        <f>+'[1]BANCO DE SANGRE'!$G$14</f>
        <v>1</v>
      </c>
      <c r="F80" s="9" t="str">
        <f t="shared" si="1"/>
        <v>SATISFACTORIO</v>
      </c>
      <c r="G80" s="267">
        <f>+E80</f>
        <v>1</v>
      </c>
      <c r="H80" s="290" t="str">
        <f>+IF(G80&lt;=59%,"INSUFICIENTE",IF(G80&gt;=60%,IF(G80&lt;=79.9%,"ADECUADO",IF(G80&gt;=80%,"SATISFACTORIO"))))</f>
        <v>SATISFACTORIO</v>
      </c>
      <c r="I80" s="245"/>
      <c r="J80" s="290"/>
    </row>
    <row r="81" spans="1:10" ht="56.25" x14ac:dyDescent="0.25">
      <c r="A81" s="318"/>
      <c r="B81" s="355"/>
      <c r="C81" s="353"/>
      <c r="D81" s="187" t="s">
        <v>40</v>
      </c>
      <c r="E81" s="14">
        <f>+'[1]BANCO DE SANGRE'!$G$15</f>
        <v>1</v>
      </c>
      <c r="F81" s="9" t="str">
        <f t="shared" si="1"/>
        <v>SATISFACTORIO</v>
      </c>
      <c r="G81" s="267"/>
      <c r="H81" s="290"/>
      <c r="I81" s="245"/>
      <c r="J81" s="290"/>
    </row>
    <row r="82" spans="1:10" ht="45" x14ac:dyDescent="0.25">
      <c r="A82" s="318"/>
      <c r="B82" s="356" t="s">
        <v>21</v>
      </c>
      <c r="C82" s="353"/>
      <c r="D82" s="187" t="s">
        <v>22</v>
      </c>
      <c r="E82" s="14">
        <v>1</v>
      </c>
      <c r="F82" s="9" t="str">
        <f t="shared" si="1"/>
        <v>SATISFACTORIO</v>
      </c>
      <c r="G82" s="267"/>
      <c r="H82" s="290"/>
      <c r="I82" s="245"/>
      <c r="J82" s="290"/>
    </row>
    <row r="83" spans="1:10" ht="78.75" customHeight="1" x14ac:dyDescent="0.25">
      <c r="A83" s="318"/>
      <c r="B83" s="356"/>
      <c r="C83" s="353"/>
      <c r="D83" s="186" t="s">
        <v>179</v>
      </c>
      <c r="E83" s="14">
        <v>1</v>
      </c>
      <c r="F83" s="9" t="str">
        <f t="shared" si="1"/>
        <v>SATISFACTORIO</v>
      </c>
      <c r="G83" s="267">
        <f>+E83</f>
        <v>1</v>
      </c>
      <c r="H83" s="290" t="str">
        <f>+IF(G83&lt;=59%,"INSUFICIENTE",IF(G83&gt;=60%,IF(G83&lt;=79.9%,"ADECUADO",IF(G83&gt;=80%,"SATISFACTORIO"))))</f>
        <v>SATISFACTORIO</v>
      </c>
      <c r="I83" s="245"/>
      <c r="J83" s="290"/>
    </row>
    <row r="84" spans="1:10" ht="101.25" x14ac:dyDescent="0.25">
      <c r="A84" s="319"/>
      <c r="B84" s="321"/>
      <c r="C84" s="353"/>
      <c r="D84" s="187" t="s">
        <v>180</v>
      </c>
      <c r="E84" s="14">
        <v>1</v>
      </c>
      <c r="F84" s="9" t="str">
        <f t="shared" si="1"/>
        <v>SATISFACTORIO</v>
      </c>
      <c r="G84" s="267"/>
      <c r="H84" s="290"/>
      <c r="I84" s="246"/>
      <c r="J84" s="290"/>
    </row>
    <row r="85" spans="1:10" ht="84" customHeight="1" x14ac:dyDescent="0.25">
      <c r="A85" s="333" t="s">
        <v>15</v>
      </c>
      <c r="B85" s="261" t="s">
        <v>16</v>
      </c>
      <c r="C85" s="336" t="s">
        <v>41</v>
      </c>
      <c r="D85" s="189" t="s">
        <v>181</v>
      </c>
      <c r="E85" s="14">
        <f>+[1]IMAGENOLOGI!$G$11</f>
        <v>1</v>
      </c>
      <c r="F85" s="13" t="str">
        <f t="shared" si="1"/>
        <v>SATISFACTORIO</v>
      </c>
      <c r="G85" s="267">
        <f>+AVERAGE(E85:E86)</f>
        <v>1</v>
      </c>
      <c r="H85" s="290" t="str">
        <f>+IF(G85&lt;=59%,"INSUFICIENTE",IF(G85&gt;=60%,IF(G85&lt;=79.9%,"ADECUADO",IF(G85&gt;=80%,"SATISFACTORIO"))))</f>
        <v>SATISFACTORIO</v>
      </c>
      <c r="I85" s="285">
        <f>+AVERAGE(G85:G87)</f>
        <v>1</v>
      </c>
      <c r="J85" s="290" t="str">
        <f>+IF(I85&lt;=59%,"INSUFICIENTE",IF(I85&gt;=60%,IF(I85&lt;=79%,"ADECUADO",IF(I85&gt;=80%,"SATISFACTORIO"))))</f>
        <v>SATISFACTORIO</v>
      </c>
    </row>
    <row r="86" spans="1:10" ht="78.75" customHeight="1" x14ac:dyDescent="0.25">
      <c r="A86" s="334"/>
      <c r="B86" s="339"/>
      <c r="C86" s="337"/>
      <c r="D86" s="189" t="s">
        <v>146</v>
      </c>
      <c r="E86" s="119">
        <f>+[1]IMAGENOLOGI!$G$12</f>
        <v>1</v>
      </c>
      <c r="F86" s="111" t="str">
        <f t="shared" si="1"/>
        <v>SATISFACTORIO</v>
      </c>
      <c r="G86" s="340"/>
      <c r="H86" s="324"/>
      <c r="I86" s="245"/>
      <c r="J86" s="324"/>
    </row>
    <row r="87" spans="1:10" ht="67.5" x14ac:dyDescent="0.25">
      <c r="A87" s="333"/>
      <c r="B87" s="11" t="s">
        <v>21</v>
      </c>
      <c r="C87" s="336"/>
      <c r="D87" s="187" t="s">
        <v>182</v>
      </c>
      <c r="E87" s="14">
        <f>+[1]IMAGENOLOGI!$G$13</f>
        <v>1</v>
      </c>
      <c r="F87" s="13" t="str">
        <f t="shared" si="1"/>
        <v>SATISFACTORIO</v>
      </c>
      <c r="G87" s="12">
        <f>+E87</f>
        <v>1</v>
      </c>
      <c r="H87" s="10" t="str">
        <f>+IF(G87&lt;=59%,"INSUFICIENTE",IF(G87&gt;=60%,IF(G87&lt;=79.9%,"ADECUADO",IF(G87&gt;=80%,"SATISFACTORIO"))))</f>
        <v>SATISFACTORIO</v>
      </c>
      <c r="I87" s="246"/>
      <c r="J87" s="290"/>
    </row>
    <row r="88" spans="1:10" ht="78.75" customHeight="1" x14ac:dyDescent="0.25">
      <c r="A88" s="317" t="s">
        <v>15</v>
      </c>
      <c r="B88" s="357" t="s">
        <v>16</v>
      </c>
      <c r="C88" s="359" t="s">
        <v>43</v>
      </c>
      <c r="D88" s="189" t="s">
        <v>174</v>
      </c>
      <c r="E88" s="14">
        <f>+[1]LABORATORIO!$G$11</f>
        <v>1</v>
      </c>
      <c r="F88" s="13" t="str">
        <f t="shared" si="1"/>
        <v>SATISFACTORIO</v>
      </c>
      <c r="G88" s="358">
        <f>+AVERAGE(E88:E89)</f>
        <v>1</v>
      </c>
      <c r="H88" s="262" t="str">
        <f>+IF(G88&lt;=59%,"INSUFICIENTE",IF(G88&gt;=60%,IF(G88&lt;=79.9%,"ADECUADO",IF(G88&gt;=80%,"SATISFACTORIO"))))</f>
        <v>SATISFACTORIO</v>
      </c>
      <c r="I88" s="398">
        <f>+AVERAGE(G88:G91)</f>
        <v>1</v>
      </c>
      <c r="J88" s="386" t="str">
        <f>+IF(I88&lt;=59%,"INSUFICIENTE",IF(I88&gt;=60%,IF(I88&lt;=79%,"ADECUADO",IF(I88&gt;=80%,"SATISFACTORIO"))))</f>
        <v>SATISFACTORIO</v>
      </c>
    </row>
    <row r="89" spans="1:10" ht="31.5" customHeight="1" x14ac:dyDescent="0.25">
      <c r="A89" s="318"/>
      <c r="B89" s="357"/>
      <c r="C89" s="275"/>
      <c r="D89" s="193" t="s">
        <v>42</v>
      </c>
      <c r="E89" s="14">
        <f>+[1]LABORATORIO!$G$12</f>
        <v>1</v>
      </c>
      <c r="F89" s="13" t="str">
        <f t="shared" si="1"/>
        <v>SATISFACTORIO</v>
      </c>
      <c r="G89" s="358"/>
      <c r="H89" s="257"/>
      <c r="I89" s="312"/>
      <c r="J89" s="257"/>
    </row>
    <row r="90" spans="1:10" ht="51" customHeight="1" x14ac:dyDescent="0.25">
      <c r="A90" s="318"/>
      <c r="B90" s="360" t="s">
        <v>21</v>
      </c>
      <c r="C90" s="275"/>
      <c r="D90" s="187" t="s">
        <v>22</v>
      </c>
      <c r="E90" s="21">
        <f>+[1]LABORATORIO!$G$13</f>
        <v>1</v>
      </c>
      <c r="F90" s="13" t="str">
        <f t="shared" si="1"/>
        <v>SATISFACTORIO</v>
      </c>
      <c r="G90" s="358">
        <f>+E90</f>
        <v>1</v>
      </c>
      <c r="H90" s="283" t="str">
        <f>+IF(G90&lt;=59%,"INSUFICIENTE",IF(G90&gt;=60%,IF(G90&lt;=79.9%,"ADECUADO",IF(G90&gt;=80%,"SATISFACTORIO"))))</f>
        <v>SATISFACTORIO</v>
      </c>
      <c r="I90" s="312"/>
      <c r="J90" s="257"/>
    </row>
    <row r="91" spans="1:10" ht="52.5" customHeight="1" x14ac:dyDescent="0.25">
      <c r="A91" s="319"/>
      <c r="B91" s="360"/>
      <c r="C91" s="276"/>
      <c r="D91" s="187" t="s">
        <v>23</v>
      </c>
      <c r="E91" s="122">
        <f>+[1]LABORATORIO!$G$14</f>
        <v>1</v>
      </c>
      <c r="F91" s="111" t="str">
        <f t="shared" si="1"/>
        <v>SATISFACTORIO</v>
      </c>
      <c r="G91" s="358"/>
      <c r="H91" s="252"/>
      <c r="I91" s="313"/>
      <c r="J91" s="252"/>
    </row>
    <row r="92" spans="1:10" ht="56.25" x14ac:dyDescent="0.25">
      <c r="A92" s="363" t="s">
        <v>15</v>
      </c>
      <c r="B92" s="361" t="s">
        <v>16</v>
      </c>
      <c r="C92" s="362" t="s">
        <v>49</v>
      </c>
      <c r="D92" s="15" t="s">
        <v>44</v>
      </c>
      <c r="E92" s="22">
        <v>0</v>
      </c>
      <c r="F92" s="16" t="str">
        <f t="shared" si="1"/>
        <v>INSUFICIENTE</v>
      </c>
      <c r="G92" s="364">
        <f>+AVERAGE(E92:E97)</f>
        <v>0</v>
      </c>
      <c r="H92" s="365" t="str">
        <f>+IF(G92&lt;=59%,"INSUFICIENTE",IF(G92&gt;=60%,IF(G92&lt;=79.9%,"ADECUADO",IF(G92&gt;=80%,"SATISFACTORIO"))))</f>
        <v>INSUFICIENTE</v>
      </c>
      <c r="I92" s="285">
        <f>+G92</f>
        <v>0</v>
      </c>
      <c r="J92" s="365" t="str">
        <f>+IF(I92&lt;=59%,"INSUFICIENTE",IF(I92&gt;=60%,IF(I92&lt;=79%,"ADECUADO",IF(I92&gt;=80%,"SATISFACTORIO"))))</f>
        <v>INSUFICIENTE</v>
      </c>
    </row>
    <row r="93" spans="1:10" ht="22.5" x14ac:dyDescent="0.25">
      <c r="A93" s="363"/>
      <c r="B93" s="361"/>
      <c r="C93" s="362"/>
      <c r="D93" s="15" t="s">
        <v>25</v>
      </c>
      <c r="E93" s="22">
        <v>0</v>
      </c>
      <c r="F93" s="16" t="str">
        <f t="shared" si="1"/>
        <v>INSUFICIENTE</v>
      </c>
      <c r="G93" s="364"/>
      <c r="H93" s="365"/>
      <c r="I93" s="245"/>
      <c r="J93" s="365"/>
    </row>
    <row r="94" spans="1:10" ht="22.5" x14ac:dyDescent="0.25">
      <c r="A94" s="363"/>
      <c r="B94" s="361"/>
      <c r="C94" s="362"/>
      <c r="D94" s="15" t="s">
        <v>45</v>
      </c>
      <c r="E94" s="22">
        <v>0</v>
      </c>
      <c r="F94" s="16" t="str">
        <f t="shared" si="1"/>
        <v>INSUFICIENTE</v>
      </c>
      <c r="G94" s="364"/>
      <c r="H94" s="365"/>
      <c r="I94" s="245"/>
      <c r="J94" s="365"/>
    </row>
    <row r="95" spans="1:10" ht="22.5" x14ac:dyDescent="0.25">
      <c r="A95" s="363"/>
      <c r="B95" s="361"/>
      <c r="C95" s="362"/>
      <c r="D95" s="15" t="s">
        <v>46</v>
      </c>
      <c r="E95" s="22">
        <v>0</v>
      </c>
      <c r="F95" s="16" t="str">
        <f t="shared" si="1"/>
        <v>INSUFICIENTE</v>
      </c>
      <c r="G95" s="364"/>
      <c r="H95" s="365"/>
      <c r="I95" s="245"/>
      <c r="J95" s="365"/>
    </row>
    <row r="96" spans="1:10" ht="45" x14ac:dyDescent="0.25">
      <c r="A96" s="363"/>
      <c r="B96" s="361"/>
      <c r="C96" s="362"/>
      <c r="D96" s="15" t="s">
        <v>47</v>
      </c>
      <c r="E96" s="22">
        <v>0</v>
      </c>
      <c r="F96" s="16" t="str">
        <f t="shared" si="1"/>
        <v>INSUFICIENTE</v>
      </c>
      <c r="G96" s="364"/>
      <c r="H96" s="365"/>
      <c r="I96" s="245"/>
      <c r="J96" s="365"/>
    </row>
    <row r="97" spans="1:10" ht="33.75" x14ac:dyDescent="0.25">
      <c r="A97" s="363"/>
      <c r="B97" s="361"/>
      <c r="C97" s="362"/>
      <c r="D97" s="15" t="s">
        <v>48</v>
      </c>
      <c r="E97" s="22">
        <v>0</v>
      </c>
      <c r="F97" s="16" t="str">
        <f t="shared" si="1"/>
        <v>INSUFICIENTE</v>
      </c>
      <c r="G97" s="364"/>
      <c r="H97" s="365"/>
      <c r="I97" s="246"/>
      <c r="J97" s="365"/>
    </row>
    <row r="98" spans="1:10" ht="123.75" x14ac:dyDescent="0.25">
      <c r="A98" s="20" t="s">
        <v>15</v>
      </c>
      <c r="B98" s="18" t="s">
        <v>20</v>
      </c>
      <c r="C98" s="24" t="s">
        <v>50</v>
      </c>
      <c r="D98" s="187" t="s">
        <v>183</v>
      </c>
      <c r="E98" s="22">
        <f>+'[1]H. CLINICAS'!$G$11</f>
        <v>0.98</v>
      </c>
      <c r="F98" s="16" t="str">
        <f t="shared" si="1"/>
        <v>SATISFACTORIO</v>
      </c>
      <c r="G98" s="22">
        <f>+E98</f>
        <v>0.98</v>
      </c>
      <c r="H98" s="19" t="str">
        <f>+IF(G98&lt;=59%,"INSUFICIENTE",IF(G98&gt;=60%,IF(G98&lt;=79.9%,"ADECUADO",IF(G98&gt;=80%,"SATISFACTORIO"))))</f>
        <v>SATISFACTORIO</v>
      </c>
      <c r="I98" s="55">
        <f>+G98</f>
        <v>0.98</v>
      </c>
      <c r="J98" s="19" t="str">
        <f>+IF(I98&lt;=59%,"INSUFICIENTE",IF(I98&gt;=60%,IF(I98&lt;=79%,"ADECUADO",IF(I98&gt;=80%,"SATISFACTORIO"))))</f>
        <v>SATISFACTORIO</v>
      </c>
    </row>
    <row r="99" spans="1:10" ht="78.75" customHeight="1" x14ac:dyDescent="0.25">
      <c r="A99" s="317" t="s">
        <v>15</v>
      </c>
      <c r="B99" s="367" t="s">
        <v>16</v>
      </c>
      <c r="C99" s="366" t="s">
        <v>51</v>
      </c>
      <c r="D99" s="187" t="s">
        <v>184</v>
      </c>
      <c r="E99" s="22" t="str">
        <f>+[1]FARMACIA!$G$11</f>
        <v>N.A.</v>
      </c>
      <c r="F99" s="16" t="str">
        <f t="shared" si="1"/>
        <v>SATISFACTORIO</v>
      </c>
      <c r="G99" s="282">
        <f>+AVERAGE(E99:E105)</f>
        <v>0.91666666666666663</v>
      </c>
      <c r="H99" s="283" t="str">
        <f>+IF(G99&lt;=59%,"INSUFICIENTE",IF(G99&gt;=60%,IF(G99&lt;=79.9%,"ADECUADO",IF(G99&gt;=80%,"SATISFACTORIO"))))</f>
        <v>SATISFACTORIO</v>
      </c>
      <c r="I99" s="284">
        <f>+G99</f>
        <v>0.91666666666666663</v>
      </c>
      <c r="J99" s="283" t="str">
        <f>+IF(I99&lt;=59%,"INSUFICIENTE",IF(I99&gt;=60%,IF(I99&lt;=79%,"ADECUADO",IF(I99&gt;=80%,"SATISFACTORIO"))))</f>
        <v>SATISFACTORIO</v>
      </c>
    </row>
    <row r="100" spans="1:10" ht="67.5" x14ac:dyDescent="0.25">
      <c r="A100" s="318"/>
      <c r="B100" s="368"/>
      <c r="C100" s="328"/>
      <c r="D100" s="187" t="s">
        <v>185</v>
      </c>
      <c r="E100" s="22">
        <f>+[1]FARMACIA!$G$12</f>
        <v>0.8</v>
      </c>
      <c r="F100" s="16" t="str">
        <f t="shared" si="1"/>
        <v>SATISFACTORIO</v>
      </c>
      <c r="G100" s="259"/>
      <c r="H100" s="257"/>
      <c r="I100" s="245"/>
      <c r="J100" s="257"/>
    </row>
    <row r="101" spans="1:10" ht="33.75" x14ac:dyDescent="0.25">
      <c r="A101" s="318"/>
      <c r="B101" s="368"/>
      <c r="C101" s="328"/>
      <c r="D101" s="187" t="s">
        <v>186</v>
      </c>
      <c r="E101" s="22">
        <f>+[1]FARMACIA!$G$13</f>
        <v>1</v>
      </c>
      <c r="F101" s="16" t="str">
        <f t="shared" si="1"/>
        <v>SATISFACTORIO</v>
      </c>
      <c r="G101" s="259"/>
      <c r="H101" s="257"/>
      <c r="I101" s="245"/>
      <c r="J101" s="257"/>
    </row>
    <row r="102" spans="1:10" ht="78.75" x14ac:dyDescent="0.25">
      <c r="A102" s="318"/>
      <c r="B102" s="368"/>
      <c r="C102" s="328"/>
      <c r="D102" s="187" t="s">
        <v>190</v>
      </c>
      <c r="E102" s="191">
        <f>+[1]FARMACIA!$G$14</f>
        <v>1</v>
      </c>
      <c r="F102" s="161" t="str">
        <f t="shared" si="1"/>
        <v>SATISFACTORIO</v>
      </c>
      <c r="G102" s="259"/>
      <c r="H102" s="257"/>
      <c r="I102" s="245"/>
      <c r="J102" s="257"/>
    </row>
    <row r="103" spans="1:10" ht="42.75" customHeight="1" x14ac:dyDescent="0.25">
      <c r="A103" s="318"/>
      <c r="B103" s="368"/>
      <c r="C103" s="328"/>
      <c r="D103" s="187" t="s">
        <v>187</v>
      </c>
      <c r="E103" s="22">
        <f>+[1]FARMACIA!$G$17</f>
        <v>1</v>
      </c>
      <c r="F103" s="16" t="str">
        <f t="shared" si="1"/>
        <v>SATISFACTORIO</v>
      </c>
      <c r="G103" s="259"/>
      <c r="H103" s="257"/>
      <c r="I103" s="245"/>
      <c r="J103" s="257"/>
    </row>
    <row r="104" spans="1:10" ht="65.25" customHeight="1" x14ac:dyDescent="0.25">
      <c r="A104" s="318"/>
      <c r="B104" s="368"/>
      <c r="C104" s="328"/>
      <c r="D104" s="188" t="s">
        <v>188</v>
      </c>
      <c r="E104" s="22">
        <f>+[1]FARMACIA!$G$18</f>
        <v>0.7</v>
      </c>
      <c r="F104" s="16" t="str">
        <f t="shared" si="1"/>
        <v>ADECUADO</v>
      </c>
      <c r="G104" s="259"/>
      <c r="H104" s="257"/>
      <c r="I104" s="245"/>
      <c r="J104" s="257"/>
    </row>
    <row r="105" spans="1:10" ht="42.75" customHeight="1" x14ac:dyDescent="0.25">
      <c r="A105" s="319"/>
      <c r="B105" s="369"/>
      <c r="C105" s="329"/>
      <c r="D105" s="187" t="s">
        <v>189</v>
      </c>
      <c r="E105" s="191">
        <f>+[1]FARMACIA!$G$19</f>
        <v>1</v>
      </c>
      <c r="F105" s="161" t="str">
        <f t="shared" si="1"/>
        <v>SATISFACTORIO</v>
      </c>
      <c r="G105" s="250"/>
      <c r="H105" s="252"/>
      <c r="I105" s="246"/>
      <c r="J105" s="252"/>
    </row>
    <row r="106" spans="1:10" ht="83.25" customHeight="1" x14ac:dyDescent="0.25">
      <c r="A106" s="363" t="s">
        <v>15</v>
      </c>
      <c r="B106" s="371" t="s">
        <v>16</v>
      </c>
      <c r="C106" s="370" t="s">
        <v>339</v>
      </c>
      <c r="D106" s="187" t="s">
        <v>191</v>
      </c>
      <c r="E106" s="22">
        <f>+[1]ENFERMERIA!$G$11</f>
        <v>1</v>
      </c>
      <c r="F106" s="16" t="str">
        <f t="shared" si="1"/>
        <v>SATISFACTORIO</v>
      </c>
      <c r="G106" s="364">
        <f>+AVERAGE(E106:E110)</f>
        <v>1</v>
      </c>
      <c r="H106" s="365" t="str">
        <f>+IF(G106&lt;=59%,"INSUFICIENTE",IF(G106&gt;=60%,IF(G106&lt;=79.9%,"ADECUADO",IF(G106&gt;=80%,"SATISFACTORIO"))))</f>
        <v>SATISFACTORIO</v>
      </c>
      <c r="I106" s="285">
        <f>+AVERAGE(G106)</f>
        <v>1</v>
      </c>
      <c r="J106" s="365" t="str">
        <f>+IF(I106&lt;=59%,"INSUFICIENTE",IF(I106&gt;=60%,IF(I106&lt;=79%,"ADECUADO",IF(I106&gt;=80%,"SATISFACTORIO"))))</f>
        <v>SATISFACTORIO</v>
      </c>
    </row>
    <row r="107" spans="1:10" ht="68.25" customHeight="1" x14ac:dyDescent="0.25">
      <c r="A107" s="334"/>
      <c r="B107" s="372"/>
      <c r="C107" s="342"/>
      <c r="D107" s="187" t="s">
        <v>192</v>
      </c>
      <c r="E107" s="119">
        <f>+[1]ENFERMERIA!$G$12</f>
        <v>1</v>
      </c>
      <c r="F107" s="109" t="str">
        <f t="shared" si="1"/>
        <v>SATISFACTORIO</v>
      </c>
      <c r="G107" s="340"/>
      <c r="H107" s="324"/>
      <c r="I107" s="245"/>
      <c r="J107" s="324"/>
    </row>
    <row r="108" spans="1:10" ht="42.75" customHeight="1" x14ac:dyDescent="0.25">
      <c r="A108" s="334"/>
      <c r="B108" s="372"/>
      <c r="C108" s="342"/>
      <c r="D108" s="175" t="s">
        <v>193</v>
      </c>
      <c r="E108" s="119">
        <f>+[1]ENFERMERIA!$G$13</f>
        <v>1</v>
      </c>
      <c r="F108" s="109" t="str">
        <f t="shared" si="1"/>
        <v>SATISFACTORIO</v>
      </c>
      <c r="G108" s="340"/>
      <c r="H108" s="324"/>
      <c r="I108" s="245"/>
      <c r="J108" s="324"/>
    </row>
    <row r="109" spans="1:10" ht="67.5" x14ac:dyDescent="0.25">
      <c r="A109" s="363"/>
      <c r="B109" s="371"/>
      <c r="C109" s="370"/>
      <c r="D109" s="186" t="s">
        <v>194</v>
      </c>
      <c r="E109" s="22">
        <f>+[1]ENFERMERIA!$G$14</f>
        <v>1</v>
      </c>
      <c r="F109" s="16" t="str">
        <f t="shared" ref="F109:F137" si="2">+IF(E109&lt;=59%,"INSUFICIENTE",IF(E109&gt;=60%,IF(E109&lt;=79%,"ADECUADO",IF(E109&gt;=80%,"SATISFACTORIO"))))</f>
        <v>SATISFACTORIO</v>
      </c>
      <c r="G109" s="364"/>
      <c r="H109" s="365"/>
      <c r="I109" s="245"/>
      <c r="J109" s="365"/>
    </row>
    <row r="110" spans="1:10" ht="84" customHeight="1" x14ac:dyDescent="0.25">
      <c r="A110" s="363"/>
      <c r="B110" s="371"/>
      <c r="C110" s="370"/>
      <c r="D110" s="187" t="s">
        <v>195</v>
      </c>
      <c r="E110" s="22">
        <f>+[1]ENFERMERIA!$G$15</f>
        <v>1</v>
      </c>
      <c r="F110" s="16" t="str">
        <f t="shared" si="2"/>
        <v>SATISFACTORIO</v>
      </c>
      <c r="G110" s="364"/>
      <c r="H110" s="365"/>
      <c r="I110" s="246"/>
      <c r="J110" s="365"/>
    </row>
    <row r="111" spans="1:10" x14ac:dyDescent="0.25">
      <c r="A111" s="363" t="s">
        <v>15</v>
      </c>
      <c r="B111" s="374" t="s">
        <v>16</v>
      </c>
      <c r="C111" s="373" t="s">
        <v>52</v>
      </c>
      <c r="D111" s="320" t="s">
        <v>196</v>
      </c>
      <c r="E111" s="22">
        <v>0</v>
      </c>
      <c r="F111" s="16" t="str">
        <f t="shared" si="2"/>
        <v>INSUFICIENTE</v>
      </c>
      <c r="G111" s="381">
        <f>+AVERAGE(E111:E112)</f>
        <v>0</v>
      </c>
      <c r="H111" s="386" t="str">
        <f>+IF(G111&lt;=59%,"INSUFICIENTE",IF(G111&gt;=60%,IF(G111&lt;=79.9%,"ADECUADO",IF(G111&gt;=80%,"SATISFACTORIO"))))</f>
        <v>INSUFICIENTE</v>
      </c>
      <c r="I111" s="285">
        <f>+AVERAGE(G111:G112)</f>
        <v>0</v>
      </c>
      <c r="J111" s="365" t="str">
        <f>+IF(I111&lt;=59%,"INSUFICIENTE",IF(I111&gt;=60%,IF(I111&lt;=79%,"ADECUADO",IF(I111&gt;=80%,"SATISFACTORIO"))))</f>
        <v>INSUFICIENTE</v>
      </c>
    </row>
    <row r="112" spans="1:10" ht="30" customHeight="1" x14ac:dyDescent="0.25">
      <c r="A112" s="363"/>
      <c r="B112" s="356"/>
      <c r="C112" s="373"/>
      <c r="D112" s="321"/>
      <c r="E112" s="22">
        <v>0</v>
      </c>
      <c r="F112" s="16" t="str">
        <f t="shared" si="2"/>
        <v>INSUFICIENTE</v>
      </c>
      <c r="G112" s="259"/>
      <c r="H112" s="257"/>
      <c r="I112" s="245"/>
      <c r="J112" s="365"/>
    </row>
    <row r="113" spans="1:10" ht="49.5" customHeight="1" x14ac:dyDescent="0.25">
      <c r="A113" s="363" t="s">
        <v>15</v>
      </c>
      <c r="B113" s="379" t="s">
        <v>20</v>
      </c>
      <c r="C113" s="376" t="s">
        <v>53</v>
      </c>
      <c r="D113" s="187" t="s">
        <v>197</v>
      </c>
      <c r="E113" s="22">
        <f>+'[1]Control Interno'!$G$11</f>
        <v>1</v>
      </c>
      <c r="F113" s="16" t="str">
        <f t="shared" si="2"/>
        <v>SATISFACTORIO</v>
      </c>
      <c r="G113" s="364">
        <f>AVERAGE(E113:E118)</f>
        <v>1</v>
      </c>
      <c r="H113" s="365" t="str">
        <f>+IF(G113&lt;=59%,"INSUFICIENTE",IF(G113&gt;=60%,IF(G113&lt;=79.9%,"ADECUADO",IF(G113&gt;=80%,"SATISFACTORIO"))))</f>
        <v>SATISFACTORIO</v>
      </c>
      <c r="I113" s="375">
        <f>+G113</f>
        <v>1</v>
      </c>
      <c r="J113" s="365" t="str">
        <f>+IF(I113&lt;=59%,"INSUFICIENTE",IF(I113&gt;=60%,IF(I113&lt;=79%,"ADECUADO",IF(I113&gt;=80%,"SATISFACTORIO"))))</f>
        <v>SATISFACTORIO</v>
      </c>
    </row>
    <row r="114" spans="1:10" ht="49.5" customHeight="1" x14ac:dyDescent="0.25">
      <c r="A114" s="334"/>
      <c r="B114" s="380"/>
      <c r="C114" s="377"/>
      <c r="D114" s="187" t="s">
        <v>198</v>
      </c>
      <c r="E114" s="119">
        <f>+'[1]Control Interno'!$G$12</f>
        <v>1</v>
      </c>
      <c r="F114" s="109" t="str">
        <f t="shared" si="2"/>
        <v>SATISFACTORIO</v>
      </c>
      <c r="G114" s="340"/>
      <c r="H114" s="324"/>
      <c r="I114" s="312"/>
      <c r="J114" s="324"/>
    </row>
    <row r="115" spans="1:10" ht="49.5" customHeight="1" x14ac:dyDescent="0.25">
      <c r="A115" s="334"/>
      <c r="B115" s="380"/>
      <c r="C115" s="377"/>
      <c r="D115" s="187" t="s">
        <v>199</v>
      </c>
      <c r="E115" s="119">
        <f>+'[1]Control Interno'!$G$13</f>
        <v>1</v>
      </c>
      <c r="F115" s="109" t="str">
        <f t="shared" si="2"/>
        <v>SATISFACTORIO</v>
      </c>
      <c r="G115" s="340"/>
      <c r="H115" s="324"/>
      <c r="I115" s="312"/>
      <c r="J115" s="324"/>
    </row>
    <row r="116" spans="1:10" ht="49.5" customHeight="1" x14ac:dyDescent="0.25">
      <c r="A116" s="334"/>
      <c r="B116" s="380"/>
      <c r="C116" s="377"/>
      <c r="D116" s="187" t="s">
        <v>200</v>
      </c>
      <c r="E116" s="119">
        <f>+'[1]Control Interno'!$G$14</f>
        <v>1</v>
      </c>
      <c r="F116" s="109" t="str">
        <f t="shared" si="2"/>
        <v>SATISFACTORIO</v>
      </c>
      <c r="G116" s="340"/>
      <c r="H116" s="324"/>
      <c r="I116" s="312"/>
      <c r="J116" s="324"/>
    </row>
    <row r="117" spans="1:10" ht="49.5" customHeight="1" x14ac:dyDescent="0.25">
      <c r="A117" s="334"/>
      <c r="B117" s="380"/>
      <c r="C117" s="377"/>
      <c r="D117" s="187" t="s">
        <v>201</v>
      </c>
      <c r="E117" s="119">
        <f>+'[1]Control Interno'!$G$15</f>
        <v>1</v>
      </c>
      <c r="F117" s="109" t="str">
        <f t="shared" si="2"/>
        <v>SATISFACTORIO</v>
      </c>
      <c r="G117" s="340"/>
      <c r="H117" s="324"/>
      <c r="I117" s="312"/>
      <c r="J117" s="324"/>
    </row>
    <row r="118" spans="1:10" ht="69.75" customHeight="1" x14ac:dyDescent="0.25">
      <c r="A118" s="334"/>
      <c r="B118" s="380"/>
      <c r="C118" s="377"/>
      <c r="D118" s="187" t="s">
        <v>150</v>
      </c>
      <c r="E118" s="119">
        <f>+'[1]Control Interno'!$G$16</f>
        <v>1</v>
      </c>
      <c r="F118" s="109" t="str">
        <f t="shared" si="2"/>
        <v>SATISFACTORIO</v>
      </c>
      <c r="G118" s="340"/>
      <c r="H118" s="324"/>
      <c r="I118" s="312"/>
      <c r="J118" s="324"/>
    </row>
    <row r="119" spans="1:10" ht="50.25" customHeight="1" x14ac:dyDescent="0.25">
      <c r="A119" s="363" t="s">
        <v>15</v>
      </c>
      <c r="B119" s="361" t="s">
        <v>54</v>
      </c>
      <c r="C119" s="378" t="s">
        <v>60</v>
      </c>
      <c r="D119" s="187" t="s">
        <v>55</v>
      </c>
      <c r="E119" s="148">
        <f>+[1]JURIDICA!$G$11</f>
        <v>1</v>
      </c>
      <c r="F119" s="16" t="str">
        <f t="shared" si="2"/>
        <v>SATISFACTORIO</v>
      </c>
      <c r="G119" s="364">
        <f>+AVERAGE(E119:E123)</f>
        <v>0.96599999999999997</v>
      </c>
      <c r="H119" s="365" t="str">
        <f>+IF(G119&lt;=59%,"INSUFICIENTE",IF(G119&gt;=60%,IF(G119&lt;=79.9%,"ADECUADO",IF(G119&gt;=80%,"SATISFACTORIO"))))</f>
        <v>SATISFACTORIO</v>
      </c>
      <c r="I119" s="285">
        <f>+G119</f>
        <v>0.96599999999999997</v>
      </c>
      <c r="J119" s="365" t="str">
        <f>+IF(I119&lt;=59%,"INSUFICIENTE",IF(I119&gt;=60%,IF(I119&lt;=79%,"ADECUADO",IF(I119&gt;=80%,"SATISFACTORIO"))))</f>
        <v>SATISFACTORIO</v>
      </c>
    </row>
    <row r="120" spans="1:10" ht="30" customHeight="1" x14ac:dyDescent="0.25">
      <c r="A120" s="363"/>
      <c r="B120" s="361"/>
      <c r="C120" s="378"/>
      <c r="D120" s="187" t="s">
        <v>56</v>
      </c>
      <c r="E120" s="148">
        <f>+[1]JURIDICA!$G$12</f>
        <v>1</v>
      </c>
      <c r="F120" s="16" t="str">
        <f t="shared" si="2"/>
        <v>SATISFACTORIO</v>
      </c>
      <c r="G120" s="364"/>
      <c r="H120" s="365"/>
      <c r="I120" s="245"/>
      <c r="J120" s="365"/>
    </row>
    <row r="121" spans="1:10" ht="42.75" customHeight="1" x14ac:dyDescent="0.25">
      <c r="A121" s="363"/>
      <c r="B121" s="361"/>
      <c r="C121" s="378"/>
      <c r="D121" s="187" t="s">
        <v>57</v>
      </c>
      <c r="E121" s="148">
        <f>+[1]JURIDICA!$G$13</f>
        <v>1</v>
      </c>
      <c r="F121" s="16" t="str">
        <f t="shared" si="2"/>
        <v>SATISFACTORIO</v>
      </c>
      <c r="G121" s="364"/>
      <c r="H121" s="365"/>
      <c r="I121" s="245"/>
      <c r="J121" s="365"/>
    </row>
    <row r="122" spans="1:10" ht="43.5" customHeight="1" x14ac:dyDescent="0.25">
      <c r="A122" s="363"/>
      <c r="B122" s="361"/>
      <c r="C122" s="378"/>
      <c r="D122" s="187" t="s">
        <v>58</v>
      </c>
      <c r="E122" s="148">
        <f>+[1]JURIDICA!$G$14</f>
        <v>1</v>
      </c>
      <c r="F122" s="16" t="str">
        <f t="shared" si="2"/>
        <v>SATISFACTORIO</v>
      </c>
      <c r="G122" s="364"/>
      <c r="H122" s="365"/>
      <c r="I122" s="245"/>
      <c r="J122" s="365"/>
    </row>
    <row r="123" spans="1:10" ht="39.75" customHeight="1" x14ac:dyDescent="0.25">
      <c r="A123" s="363"/>
      <c r="B123" s="361"/>
      <c r="C123" s="378"/>
      <c r="D123" s="23" t="s">
        <v>59</v>
      </c>
      <c r="E123" s="148">
        <v>0.83</v>
      </c>
      <c r="F123" s="16" t="str">
        <f t="shared" si="2"/>
        <v>SATISFACTORIO</v>
      </c>
      <c r="G123" s="364"/>
      <c r="H123" s="365"/>
      <c r="I123" s="245"/>
      <c r="J123" s="365"/>
    </row>
    <row r="124" spans="1:10" ht="60" customHeight="1" x14ac:dyDescent="0.25">
      <c r="A124" s="363" t="s">
        <v>15</v>
      </c>
      <c r="B124" s="361" t="s">
        <v>16</v>
      </c>
      <c r="C124" s="362" t="s">
        <v>61</v>
      </c>
      <c r="D124" s="187" t="s">
        <v>202</v>
      </c>
      <c r="E124" s="148">
        <f>+[1]BIOMEDICA!$G$11</f>
        <v>0.95</v>
      </c>
      <c r="F124" s="16" t="str">
        <f t="shared" si="2"/>
        <v>SATISFACTORIO</v>
      </c>
      <c r="G124" s="381">
        <f>+AVERAGE(E124:E131)</f>
        <v>0.91374999999999995</v>
      </c>
      <c r="H124" s="365" t="str">
        <f>+IF(G124&lt;=59%,"INSUFICIENTE",IF(G124&gt;=60%,IF(G124&lt;=79.9%,"ADECUADO",IF(G124&gt;=80%,"SATISFACTORIO"))))</f>
        <v>SATISFACTORIO</v>
      </c>
      <c r="I124" s="285">
        <f>+G124</f>
        <v>0.91374999999999995</v>
      </c>
      <c r="J124" s="365" t="str">
        <f>+IF(I124&lt;=59%,"INSUFICIENTE",IF(I124&gt;=60%,IF(I124&lt;=79%,"ADECUADO",IF(I124&gt;=80%,"SATISFACTORIO"))))</f>
        <v>SATISFACTORIO</v>
      </c>
    </row>
    <row r="125" spans="1:10" ht="53.25" customHeight="1" x14ac:dyDescent="0.25">
      <c r="A125" s="363"/>
      <c r="B125" s="361"/>
      <c r="C125" s="362"/>
      <c r="D125" s="187" t="s">
        <v>202</v>
      </c>
      <c r="E125" s="148">
        <f>+[1]BIOMEDICA!$G$12</f>
        <v>1</v>
      </c>
      <c r="F125" s="16" t="str">
        <f t="shared" si="2"/>
        <v>SATISFACTORIO</v>
      </c>
      <c r="G125" s="259"/>
      <c r="H125" s="365"/>
      <c r="I125" s="245"/>
      <c r="J125" s="365"/>
    </row>
    <row r="126" spans="1:10" ht="45" x14ac:dyDescent="0.25">
      <c r="A126" s="363"/>
      <c r="B126" s="361"/>
      <c r="C126" s="362"/>
      <c r="D126" s="187" t="s">
        <v>202</v>
      </c>
      <c r="E126" s="148">
        <f>+[1]BIOMEDICA!$G$13</f>
        <v>0.95</v>
      </c>
      <c r="F126" s="16" t="str">
        <f t="shared" si="2"/>
        <v>SATISFACTORIO</v>
      </c>
      <c r="G126" s="259"/>
      <c r="H126" s="365"/>
      <c r="I126" s="245"/>
      <c r="J126" s="365"/>
    </row>
    <row r="127" spans="1:10" ht="50.25" customHeight="1" x14ac:dyDescent="0.25">
      <c r="A127" s="363"/>
      <c r="B127" s="361"/>
      <c r="C127" s="362"/>
      <c r="D127" s="187" t="s">
        <v>202</v>
      </c>
      <c r="E127" s="148">
        <f>+[1]BIOMEDICA!$G$14</f>
        <v>0.95</v>
      </c>
      <c r="F127" s="16" t="str">
        <f t="shared" si="2"/>
        <v>SATISFACTORIO</v>
      </c>
      <c r="G127" s="259"/>
      <c r="H127" s="365"/>
      <c r="I127" s="245"/>
      <c r="J127" s="365"/>
    </row>
    <row r="128" spans="1:10" ht="53.25" customHeight="1" x14ac:dyDescent="0.25">
      <c r="A128" s="363"/>
      <c r="B128" s="361"/>
      <c r="C128" s="362"/>
      <c r="D128" s="187" t="s">
        <v>202</v>
      </c>
      <c r="E128" s="148">
        <f>+[1]BIOMEDICA!$G$15</f>
        <v>1</v>
      </c>
      <c r="F128" s="16" t="str">
        <f t="shared" si="2"/>
        <v>SATISFACTORIO</v>
      </c>
      <c r="G128" s="259"/>
      <c r="H128" s="365"/>
      <c r="I128" s="245"/>
      <c r="J128" s="365"/>
    </row>
    <row r="129" spans="1:10" ht="40.5" customHeight="1" x14ac:dyDescent="0.25">
      <c r="A129" s="363"/>
      <c r="B129" s="361"/>
      <c r="C129" s="362"/>
      <c r="D129" s="187" t="s">
        <v>203</v>
      </c>
      <c r="E129" s="148">
        <f>+[1]BIOMEDICA!$G$16</f>
        <v>0.96</v>
      </c>
      <c r="F129" s="16" t="str">
        <f t="shared" si="2"/>
        <v>SATISFACTORIO</v>
      </c>
      <c r="G129" s="259"/>
      <c r="H129" s="365"/>
      <c r="I129" s="245"/>
      <c r="J129" s="365"/>
    </row>
    <row r="130" spans="1:10" ht="44.25" customHeight="1" x14ac:dyDescent="0.25">
      <c r="A130" s="363"/>
      <c r="B130" s="361"/>
      <c r="C130" s="362"/>
      <c r="D130" s="187" t="s">
        <v>204</v>
      </c>
      <c r="E130" s="148">
        <f>+[1]BIOMEDICA!$G$17</f>
        <v>0.65</v>
      </c>
      <c r="F130" s="16" t="str">
        <f t="shared" si="2"/>
        <v>ADECUADO</v>
      </c>
      <c r="G130" s="259"/>
      <c r="H130" s="365"/>
      <c r="I130" s="245"/>
      <c r="J130" s="365"/>
    </row>
    <row r="131" spans="1:10" ht="33.75" x14ac:dyDescent="0.25">
      <c r="A131" s="334"/>
      <c r="B131" s="339"/>
      <c r="C131" s="382"/>
      <c r="D131" s="187" t="s">
        <v>205</v>
      </c>
      <c r="E131" s="148">
        <f>+[1]BIOMEDICA!$G$18</f>
        <v>0.85</v>
      </c>
      <c r="F131" s="109" t="str">
        <f t="shared" si="2"/>
        <v>SATISFACTORIO</v>
      </c>
      <c r="G131" s="259"/>
      <c r="H131" s="324"/>
      <c r="I131" s="245"/>
      <c r="J131" s="324"/>
    </row>
    <row r="132" spans="1:10" ht="59.25" customHeight="1" x14ac:dyDescent="0.25">
      <c r="A132" s="317" t="s">
        <v>15</v>
      </c>
      <c r="B132" s="293" t="s">
        <v>21</v>
      </c>
      <c r="C132" s="383" t="s">
        <v>62</v>
      </c>
      <c r="D132" s="194" t="s">
        <v>206</v>
      </c>
      <c r="E132" s="148">
        <f>+[1]GIU!$G$11</f>
        <v>1</v>
      </c>
      <c r="F132" s="17" t="str">
        <f t="shared" si="2"/>
        <v>SATISFACTORIO</v>
      </c>
      <c r="G132" s="282">
        <f>+AVERAGE(E132:E138)</f>
        <v>0.82499999999999984</v>
      </c>
      <c r="H132" s="283" t="str">
        <f>+IF(G132&lt;=59%,"INSUFICIENTE",IF(G132&gt;=60%,IF(G132&lt;=79.9%,"ADECUADO",IF(G132&gt;=80%,"SATISFACTORIO"))))</f>
        <v>SATISFACTORIO</v>
      </c>
      <c r="I132" s="385">
        <f>AVERAGE(G132:G138)</f>
        <v>0.82499999999999984</v>
      </c>
      <c r="J132" s="386" t="str">
        <f>+IF(I132&lt;=59%,"INSUFICIENTE",IF(I132&gt;=60%,IF(I132&lt;=79%,"ADECUADO",IF(I132&gt;=80%,"SATISFACTORIO"))))</f>
        <v>SATISFACTORIO</v>
      </c>
    </row>
    <row r="133" spans="1:10" ht="91.5" customHeight="1" x14ac:dyDescent="0.25">
      <c r="A133" s="318"/>
      <c r="B133" s="264"/>
      <c r="C133" s="384"/>
      <c r="D133" s="194" t="s">
        <v>207</v>
      </c>
      <c r="E133" s="148">
        <f>+[1]GIU!$G$12</f>
        <v>1</v>
      </c>
      <c r="F133" s="17" t="str">
        <f t="shared" si="2"/>
        <v>SATISFACTORIO</v>
      </c>
      <c r="G133" s="259"/>
      <c r="H133" s="257"/>
      <c r="I133" s="245"/>
      <c r="J133" s="257"/>
    </row>
    <row r="134" spans="1:10" ht="52.5" customHeight="1" x14ac:dyDescent="0.25">
      <c r="A134" s="318"/>
      <c r="B134" s="264"/>
      <c r="C134" s="384"/>
      <c r="D134" s="194" t="s">
        <v>208</v>
      </c>
      <c r="E134" s="148">
        <f>+[1]GIU!$G$13</f>
        <v>0.85</v>
      </c>
      <c r="F134" s="17" t="str">
        <f t="shared" si="2"/>
        <v>SATISFACTORIO</v>
      </c>
      <c r="G134" s="259"/>
      <c r="H134" s="257"/>
      <c r="I134" s="245"/>
      <c r="J134" s="257"/>
    </row>
    <row r="135" spans="1:10" ht="51.75" customHeight="1" x14ac:dyDescent="0.25">
      <c r="A135" s="318"/>
      <c r="B135" s="264"/>
      <c r="C135" s="384"/>
      <c r="D135" s="194" t="s">
        <v>209</v>
      </c>
      <c r="E135" s="148">
        <f>+[1]GIU!$G$14</f>
        <v>0.7</v>
      </c>
      <c r="F135" s="17" t="str">
        <f t="shared" si="2"/>
        <v>ADECUADO</v>
      </c>
      <c r="G135" s="259"/>
      <c r="H135" s="257"/>
      <c r="I135" s="245"/>
      <c r="J135" s="257"/>
    </row>
    <row r="136" spans="1:10" ht="22.5" x14ac:dyDescent="0.25">
      <c r="A136" s="318"/>
      <c r="B136" s="264"/>
      <c r="C136" s="384"/>
      <c r="D136" s="194" t="s">
        <v>210</v>
      </c>
      <c r="E136" s="148">
        <f>+[1]GIU!$G$15</f>
        <v>0.4</v>
      </c>
      <c r="F136" s="17" t="str">
        <f t="shared" si="2"/>
        <v>INSUFICIENTE</v>
      </c>
      <c r="G136" s="259"/>
      <c r="H136" s="257"/>
      <c r="I136" s="245"/>
      <c r="J136" s="257"/>
    </row>
    <row r="137" spans="1:10" ht="67.5" x14ac:dyDescent="0.25">
      <c r="A137" s="318"/>
      <c r="B137" s="264"/>
      <c r="C137" s="384"/>
      <c r="D137" s="195" t="s">
        <v>211</v>
      </c>
      <c r="E137" s="148" t="str">
        <f>+[1]GIU!$G$16</f>
        <v>n.a</v>
      </c>
      <c r="F137" s="17" t="str">
        <f t="shared" si="2"/>
        <v>SATISFACTORIO</v>
      </c>
      <c r="G137" s="259"/>
      <c r="H137" s="257"/>
      <c r="I137" s="245"/>
      <c r="J137" s="257"/>
    </row>
    <row r="138" spans="1:10" ht="33.75" x14ac:dyDescent="0.25">
      <c r="A138" s="318"/>
      <c r="B138" s="273"/>
      <c r="C138" s="384"/>
      <c r="D138" s="194" t="s">
        <v>212</v>
      </c>
      <c r="E138" s="148">
        <f>+[1]GIU!$G$17</f>
        <v>1</v>
      </c>
      <c r="F138" s="17" t="str">
        <f>+IF(E138&lt;=59%,"INSUFICIENTE",IF(E138&gt;=60%,IF(E138&lt;=79%,"ADECUADO",IF(E138&gt;=80%,"SATISFACTORIO"))))</f>
        <v>SATISFACTORIO</v>
      </c>
      <c r="G138" s="250"/>
      <c r="H138" s="252"/>
      <c r="I138" s="245"/>
      <c r="J138" s="257"/>
    </row>
    <row r="139" spans="1:10" ht="123.75" customHeight="1" x14ac:dyDescent="0.25">
      <c r="A139" s="152" t="s">
        <v>15</v>
      </c>
      <c r="B139" s="160" t="s">
        <v>20</v>
      </c>
      <c r="C139" s="159" t="s">
        <v>66</v>
      </c>
      <c r="D139" s="27" t="s">
        <v>65</v>
      </c>
      <c r="E139" s="148">
        <f>+'[1]COMPRAS Y SUM'!$G$11</f>
        <v>1</v>
      </c>
      <c r="F139" s="26" t="str">
        <f t="shared" ref="F139:F150" si="3">+IF(E139&lt;=59%,"INSUFICIENTE",IF(E139&gt;=60%,IF(E139&lt;=79%,"ADECUADO",IF(E139&gt;=80%,"SATISFACTORIO"))))</f>
        <v>SATISFACTORIO</v>
      </c>
      <c r="G139" s="149">
        <f>+AVERAGE(E139:E139)</f>
        <v>1</v>
      </c>
      <c r="H139" s="150" t="str">
        <f>+IF(G139&lt;=59%,"INSUFICIENTE",IF(G139&gt;=60%,IF(G139&lt;=79.9%,"ADECUADO",IF(G139&gt;=80%,"SATISFACTORIO"))))</f>
        <v>SATISFACTORIO</v>
      </c>
      <c r="I139" s="151">
        <f>+G139</f>
        <v>1</v>
      </c>
      <c r="J139" s="150" t="str">
        <f>+IF(I139&lt;=59%,"INSUFICIENTE",IF(I139&gt;=60%,IF(I139&lt;=79%,"ADECUADO",IF(I139&gt;=80%,"SATISFACTORIO"))))</f>
        <v>SATISFACTORIO</v>
      </c>
    </row>
    <row r="140" spans="1:10" ht="55.5" customHeight="1" x14ac:dyDescent="0.25">
      <c r="A140" s="387" t="s">
        <v>15</v>
      </c>
      <c r="B140" s="393" t="s">
        <v>20</v>
      </c>
      <c r="C140" s="391" t="s">
        <v>67</v>
      </c>
      <c r="D140" s="187" t="s">
        <v>213</v>
      </c>
      <c r="E140" s="72">
        <f>+[3]AMBIENTAL!$G$14</f>
        <v>1</v>
      </c>
      <c r="F140" s="73" t="str">
        <f t="shared" si="3"/>
        <v>SATISFACTORIO</v>
      </c>
      <c r="G140" s="381">
        <f>+E140</f>
        <v>1</v>
      </c>
      <c r="H140" s="386" t="str">
        <f>+IF(G140&lt;=59%,"INSUFICIENTE",IF(G140&gt;=60%,IF(G140&lt;=79.9%,"ADECUADO",IF(G140&gt;=80%,"SATISFACTORIO"))))</f>
        <v>SATISFACTORIO</v>
      </c>
      <c r="I140" s="388">
        <f>+AVERAGE(G140:G142)</f>
        <v>1</v>
      </c>
      <c r="J140" s="390" t="str">
        <f>+IF(I140&lt;=59%,"INSUFICIENTE",IF(I140&gt;=60%,IF(I140&lt;=79%,"ADECUADO",IF(I140&gt;=80%,"SATISFACTORIO"))))</f>
        <v>SATISFACTORIO</v>
      </c>
    </row>
    <row r="141" spans="1:10" ht="65.25" customHeight="1" x14ac:dyDescent="0.25">
      <c r="A141" s="387"/>
      <c r="B141" s="394"/>
      <c r="C141" s="391"/>
      <c r="D141" s="194" t="s">
        <v>214</v>
      </c>
      <c r="E141" s="72">
        <f>+[3]AMBIENTAL!$G$15</f>
        <v>1</v>
      </c>
      <c r="F141" s="73" t="str">
        <f t="shared" si="3"/>
        <v>SATISFACTORIO</v>
      </c>
      <c r="G141" s="259"/>
      <c r="H141" s="257"/>
      <c r="I141" s="388"/>
      <c r="J141" s="390"/>
    </row>
    <row r="142" spans="1:10" ht="33.75" x14ac:dyDescent="0.25">
      <c r="A142" s="334"/>
      <c r="B142" s="395"/>
      <c r="C142" s="392"/>
      <c r="D142" s="194" t="s">
        <v>215</v>
      </c>
      <c r="E142" s="124">
        <f>+[2]AMBIENTAL!$G$12</f>
        <v>1</v>
      </c>
      <c r="F142" s="108" t="str">
        <f t="shared" si="3"/>
        <v>SATISFACTORIO</v>
      </c>
      <c r="G142" s="250"/>
      <c r="H142" s="252"/>
      <c r="I142" s="389"/>
      <c r="J142" s="324"/>
    </row>
    <row r="143" spans="1:10" ht="78.75" customHeight="1" x14ac:dyDescent="0.25">
      <c r="A143" s="387"/>
      <c r="B143" s="158" t="s">
        <v>16</v>
      </c>
      <c r="C143" s="153" t="s">
        <v>229</v>
      </c>
      <c r="D143" s="187" t="s">
        <v>143</v>
      </c>
      <c r="E143" s="72">
        <f>+'[1]MEJORAMIENTO CONTINUO'!$G$11</f>
        <v>1</v>
      </c>
      <c r="F143" s="73" t="str">
        <f t="shared" si="3"/>
        <v>SATISFACTORIO</v>
      </c>
      <c r="G143" s="154">
        <f>+AVERAGE(E143:E143)</f>
        <v>1</v>
      </c>
      <c r="H143" s="155" t="str">
        <f>+IF(G143&lt;=59%,"INSUFICIENTE",IF(G143&gt;=60%,IF(G143&lt;=79.9%,"ADECUADO",IF(G143&gt;=80%,"SATISFACTORIO"))))</f>
        <v>SATISFACTORIO</v>
      </c>
      <c r="I143" s="156">
        <f>+G143</f>
        <v>1</v>
      </c>
      <c r="J143" s="157" t="str">
        <f>+IF(I143&lt;=59%,"INSUFICIENTE",IF(I143&gt;=60%,IF(I143&lt;=79%,"ADECUADO",IF(I143&gt;=80%,"SATISFACTORIO"))))</f>
        <v>SATISFACTORIO</v>
      </c>
    </row>
    <row r="144" spans="1:10" ht="123.75" customHeight="1" x14ac:dyDescent="0.25">
      <c r="A144" s="334" t="s">
        <v>15</v>
      </c>
      <c r="B144" s="339" t="s">
        <v>20</v>
      </c>
      <c r="C144" s="382" t="s">
        <v>144</v>
      </c>
      <c r="D144" s="187" t="s">
        <v>216</v>
      </c>
      <c r="E144" s="124">
        <f>+'[1]RECURSO FISICOS'!$G$11</f>
        <v>0.5</v>
      </c>
      <c r="F144" s="118" t="str">
        <f t="shared" si="3"/>
        <v>INSUFICIENTE</v>
      </c>
      <c r="G144" s="340">
        <f>+AVERAGE(E144:E148)</f>
        <v>0.55999999999999994</v>
      </c>
      <c r="H144" s="324" t="str">
        <f>+IF(G144&lt;=59%,"INSUFICIENTE",IF(G144&gt;=60%,IF(G144&lt;=79.9%,"ADECUADO",IF(G144&gt;=80%,"SATISFACTORIO"))))</f>
        <v>INSUFICIENTE</v>
      </c>
      <c r="I144" s="340">
        <f>+G144</f>
        <v>0.55999999999999994</v>
      </c>
      <c r="J144" s="324" t="str">
        <f>+IF(I144&lt;=59%,"INSUFICIENTE",IF(I144&gt;=60%,IF(I144&lt;=79%,"ADECUADO",IF(I144&gt;=80%,"SATISFACTORIO"))))</f>
        <v>INSUFICIENTE</v>
      </c>
    </row>
    <row r="145" spans="1:10" ht="90" x14ac:dyDescent="0.25">
      <c r="A145" s="334"/>
      <c r="B145" s="339"/>
      <c r="C145" s="382"/>
      <c r="D145" s="187" t="s">
        <v>217</v>
      </c>
      <c r="E145" s="124">
        <f>+'[1]RECURSO FISICOS'!$G$12</f>
        <v>0.6</v>
      </c>
      <c r="F145" s="118" t="str">
        <f t="shared" si="3"/>
        <v>ADECUADO</v>
      </c>
      <c r="G145" s="340"/>
      <c r="H145" s="324"/>
      <c r="I145" s="340"/>
      <c r="J145" s="324"/>
    </row>
    <row r="146" spans="1:10" ht="33.75" x14ac:dyDescent="0.25">
      <c r="A146" s="334"/>
      <c r="B146" s="339"/>
      <c r="C146" s="382"/>
      <c r="D146" s="187" t="s">
        <v>218</v>
      </c>
      <c r="E146" s="124">
        <f>+'[1]RECURSO FISICOS'!$G$13</f>
        <v>0.3</v>
      </c>
      <c r="F146" s="118" t="str">
        <f t="shared" si="3"/>
        <v>INSUFICIENTE</v>
      </c>
      <c r="G146" s="340"/>
      <c r="H146" s="324"/>
      <c r="I146" s="340"/>
      <c r="J146" s="324"/>
    </row>
    <row r="147" spans="1:10" ht="56.25" x14ac:dyDescent="0.25">
      <c r="A147" s="334"/>
      <c r="B147" s="339"/>
      <c r="C147" s="382"/>
      <c r="D147" s="187" t="s">
        <v>219</v>
      </c>
      <c r="E147" s="124">
        <f>+'[1]RECURSO FISICOS'!$G$14</f>
        <v>0.7</v>
      </c>
      <c r="F147" s="118" t="str">
        <f t="shared" si="3"/>
        <v>ADECUADO</v>
      </c>
      <c r="G147" s="340"/>
      <c r="H147" s="324"/>
      <c r="I147" s="340"/>
      <c r="J147" s="324"/>
    </row>
    <row r="148" spans="1:10" ht="33.75" x14ac:dyDescent="0.25">
      <c r="A148" s="334"/>
      <c r="B148" s="339"/>
      <c r="C148" s="382"/>
      <c r="D148" s="187" t="s">
        <v>220</v>
      </c>
      <c r="E148" s="124">
        <f>+'[1]RECURSO FISICOS'!$G$15</f>
        <v>0.7</v>
      </c>
      <c r="F148" s="118" t="str">
        <f t="shared" si="3"/>
        <v>ADECUADO</v>
      </c>
      <c r="G148" s="340"/>
      <c r="H148" s="324"/>
      <c r="I148" s="340"/>
      <c r="J148" s="324"/>
    </row>
    <row r="149" spans="1:10" ht="123.75" customHeight="1" x14ac:dyDescent="0.25">
      <c r="A149" s="335" t="s">
        <v>15</v>
      </c>
      <c r="B149" s="397" t="s">
        <v>20</v>
      </c>
      <c r="C149" s="354" t="s">
        <v>221</v>
      </c>
      <c r="D149" s="187" t="s">
        <v>222</v>
      </c>
      <c r="E149" s="191">
        <f>+[1]COMUNICACIONES!$G$11</f>
        <v>1</v>
      </c>
      <c r="F149" s="192" t="str">
        <f t="shared" si="3"/>
        <v>SATISFACTORIO</v>
      </c>
      <c r="G149" s="358">
        <f>+E149</f>
        <v>1</v>
      </c>
      <c r="H149" s="332" t="str">
        <f>+IF(G149&lt;=59%,"INSUFICIENTE",IF(G149&gt;=60%,IF(G149&lt;=79.9%,"ADECUADO",IF(G149&gt;=80%,"SATISFACTORIO"))))</f>
        <v>SATISFACTORIO</v>
      </c>
      <c r="I149" s="358">
        <f>+G149</f>
        <v>1</v>
      </c>
      <c r="J149" s="332" t="str">
        <f>+IF(I149&lt;=59%,"INSUFICIENTE",IF(I149&gt;=60%,IF(I149&lt;=79%,"ADECUADO",IF(I149&gt;=80%,"SATISFACTORIO"))))</f>
        <v>SATISFACTORIO</v>
      </c>
    </row>
    <row r="150" spans="1:10" ht="78.75" x14ac:dyDescent="0.25">
      <c r="A150" s="335"/>
      <c r="B150" s="397"/>
      <c r="C150" s="354"/>
      <c r="D150" s="187" t="s">
        <v>223</v>
      </c>
      <c r="E150" s="191">
        <f>+[1]COMUNICACIONES!$G$12</f>
        <v>1</v>
      </c>
      <c r="F150" s="192" t="str">
        <f t="shared" si="3"/>
        <v>SATISFACTORIO</v>
      </c>
      <c r="G150" s="358"/>
      <c r="H150" s="332"/>
      <c r="I150" s="358"/>
      <c r="J150" s="332"/>
    </row>
    <row r="151" spans="1:10" x14ac:dyDescent="0.25">
      <c r="A151" s="125"/>
      <c r="H151" s="110"/>
      <c r="J151" s="110"/>
    </row>
    <row r="152" spans="1:10" x14ac:dyDescent="0.25">
      <c r="A152" s="125"/>
      <c r="H152" s="110"/>
      <c r="J152" s="110"/>
    </row>
    <row r="153" spans="1:10" x14ac:dyDescent="0.25">
      <c r="A153" s="126"/>
      <c r="H153" s="25"/>
      <c r="J153" s="25"/>
    </row>
  </sheetData>
  <mergeCells count="222">
    <mergeCell ref="B64:B65"/>
    <mergeCell ref="G64:G65"/>
    <mergeCell ref="H64:H65"/>
    <mergeCell ref="I149:I150"/>
    <mergeCell ref="J149:J150"/>
    <mergeCell ref="A132:A138"/>
    <mergeCell ref="B132:B138"/>
    <mergeCell ref="G132:G138"/>
    <mergeCell ref="H132:H138"/>
    <mergeCell ref="C149:C150"/>
    <mergeCell ref="B149:B150"/>
    <mergeCell ref="A149:A150"/>
    <mergeCell ref="G149:G150"/>
    <mergeCell ref="H149:H150"/>
    <mergeCell ref="I88:I91"/>
    <mergeCell ref="J88:J91"/>
    <mergeCell ref="G111:G112"/>
    <mergeCell ref="H111:H112"/>
    <mergeCell ref="B144:B148"/>
    <mergeCell ref="C144:C148"/>
    <mergeCell ref="A144:A148"/>
    <mergeCell ref="G144:G148"/>
    <mergeCell ref="H144:H148"/>
    <mergeCell ref="I144:I148"/>
    <mergeCell ref="J144:J148"/>
    <mergeCell ref="C132:C138"/>
    <mergeCell ref="I132:I138"/>
    <mergeCell ref="J132:J138"/>
    <mergeCell ref="A140:A143"/>
    <mergeCell ref="I140:I142"/>
    <mergeCell ref="J140:J142"/>
    <mergeCell ref="C140:C142"/>
    <mergeCell ref="B140:B142"/>
    <mergeCell ref="G140:G142"/>
    <mergeCell ref="H140:H142"/>
    <mergeCell ref="A124:A131"/>
    <mergeCell ref="H124:H131"/>
    <mergeCell ref="I124:I131"/>
    <mergeCell ref="J124:J131"/>
    <mergeCell ref="G113:G118"/>
    <mergeCell ref="H113:H118"/>
    <mergeCell ref="I113:I118"/>
    <mergeCell ref="A119:A123"/>
    <mergeCell ref="H119:H123"/>
    <mergeCell ref="I119:I123"/>
    <mergeCell ref="J119:J123"/>
    <mergeCell ref="J113:J118"/>
    <mergeCell ref="C113:C118"/>
    <mergeCell ref="G119:G123"/>
    <mergeCell ref="C119:C123"/>
    <mergeCell ref="B119:B123"/>
    <mergeCell ref="B113:B118"/>
    <mergeCell ref="A113:A118"/>
    <mergeCell ref="G124:G131"/>
    <mergeCell ref="C124:C131"/>
    <mergeCell ref="B124:B131"/>
    <mergeCell ref="C106:C110"/>
    <mergeCell ref="B106:B110"/>
    <mergeCell ref="A106:A110"/>
    <mergeCell ref="G106:G110"/>
    <mergeCell ref="H106:H110"/>
    <mergeCell ref="I106:I110"/>
    <mergeCell ref="J106:J110"/>
    <mergeCell ref="J111:J112"/>
    <mergeCell ref="A111:A112"/>
    <mergeCell ref="C111:C112"/>
    <mergeCell ref="I111:I112"/>
    <mergeCell ref="B111:B112"/>
    <mergeCell ref="D111:D112"/>
    <mergeCell ref="B92:B97"/>
    <mergeCell ref="C92:C97"/>
    <mergeCell ref="A92:A97"/>
    <mergeCell ref="G92:G97"/>
    <mergeCell ref="H92:H97"/>
    <mergeCell ref="I92:I97"/>
    <mergeCell ref="J92:J97"/>
    <mergeCell ref="C99:C105"/>
    <mergeCell ref="B99:B105"/>
    <mergeCell ref="A99:A105"/>
    <mergeCell ref="G99:G105"/>
    <mergeCell ref="H99:H105"/>
    <mergeCell ref="I99:I105"/>
    <mergeCell ref="J99:J105"/>
    <mergeCell ref="B88:B89"/>
    <mergeCell ref="G88:G89"/>
    <mergeCell ref="H88:H89"/>
    <mergeCell ref="B85:B86"/>
    <mergeCell ref="C85:C87"/>
    <mergeCell ref="A85:A87"/>
    <mergeCell ref="G85:G86"/>
    <mergeCell ref="H85:H86"/>
    <mergeCell ref="C88:C91"/>
    <mergeCell ref="B90:B91"/>
    <mergeCell ref="A88:A91"/>
    <mergeCell ref="G90:G91"/>
    <mergeCell ref="H90:H91"/>
    <mergeCell ref="I85:I87"/>
    <mergeCell ref="J85:J87"/>
    <mergeCell ref="I77:I84"/>
    <mergeCell ref="J77:J84"/>
    <mergeCell ref="A77:A84"/>
    <mergeCell ref="G77:G78"/>
    <mergeCell ref="G80:G82"/>
    <mergeCell ref="G83:G84"/>
    <mergeCell ref="H77:H78"/>
    <mergeCell ref="H80:H82"/>
    <mergeCell ref="H83:H84"/>
    <mergeCell ref="C77:C84"/>
    <mergeCell ref="B80:B81"/>
    <mergeCell ref="B82:B84"/>
    <mergeCell ref="B77:B79"/>
    <mergeCell ref="I73:I76"/>
    <mergeCell ref="J73:J76"/>
    <mergeCell ref="I61:I65"/>
    <mergeCell ref="J61:J65"/>
    <mergeCell ref="A61:A65"/>
    <mergeCell ref="C61:C65"/>
    <mergeCell ref="B71:B72"/>
    <mergeCell ref="G71:G72"/>
    <mergeCell ref="H71:H72"/>
    <mergeCell ref="J71:J72"/>
    <mergeCell ref="C71:C72"/>
    <mergeCell ref="A71:A72"/>
    <mergeCell ref="A73:A76"/>
    <mergeCell ref="C73:C76"/>
    <mergeCell ref="I71:I72"/>
    <mergeCell ref="B66:B68"/>
    <mergeCell ref="G66:G68"/>
    <mergeCell ref="C66:C70"/>
    <mergeCell ref="H66:H68"/>
    <mergeCell ref="I66:I70"/>
    <mergeCell ref="J66:J70"/>
    <mergeCell ref="B69:B70"/>
    <mergeCell ref="G69:G70"/>
    <mergeCell ref="H69:H70"/>
    <mergeCell ref="A66:A70"/>
    <mergeCell ref="B75:B76"/>
    <mergeCell ref="F75:F76"/>
    <mergeCell ref="H75:H76"/>
    <mergeCell ref="G75:G76"/>
    <mergeCell ref="B61:B63"/>
    <mergeCell ref="G61:G63"/>
    <mergeCell ref="H61:H63"/>
    <mergeCell ref="C18:C25"/>
    <mergeCell ref="B43:B44"/>
    <mergeCell ref="C36:C44"/>
    <mergeCell ref="B26:B33"/>
    <mergeCell ref="G26:G33"/>
    <mergeCell ref="H26:H33"/>
    <mergeCell ref="G34:G35"/>
    <mergeCell ref="H34:H35"/>
    <mergeCell ref="A49:A56"/>
    <mergeCell ref="C49:C56"/>
    <mergeCell ref="B49:B53"/>
    <mergeCell ref="G49:G53"/>
    <mergeCell ref="H49:H53"/>
    <mergeCell ref="A57:A60"/>
    <mergeCell ref="G57:G58"/>
    <mergeCell ref="G59:G60"/>
    <mergeCell ref="C57:C60"/>
    <mergeCell ref="B59:B60"/>
    <mergeCell ref="B57:B58"/>
    <mergeCell ref="A1:C4"/>
    <mergeCell ref="D3:H4"/>
    <mergeCell ref="D2:H2"/>
    <mergeCell ref="D1:H1"/>
    <mergeCell ref="B24:B25"/>
    <mergeCell ref="G24:G25"/>
    <mergeCell ref="H24:H25"/>
    <mergeCell ref="A7:J7"/>
    <mergeCell ref="B9:B14"/>
    <mergeCell ref="B16:B17"/>
    <mergeCell ref="C9:C17"/>
    <mergeCell ref="G9:G14"/>
    <mergeCell ref="G16:G17"/>
    <mergeCell ref="A9:A17"/>
    <mergeCell ref="H9:H14"/>
    <mergeCell ref="H16:H17"/>
    <mergeCell ref="H57:H58"/>
    <mergeCell ref="H59:H60"/>
    <mergeCell ref="I57:I60"/>
    <mergeCell ref="J57:J60"/>
    <mergeCell ref="I9:I17"/>
    <mergeCell ref="J9:J17"/>
    <mergeCell ref="A18:A25"/>
    <mergeCell ref="I18:I25"/>
    <mergeCell ref="I1:J1"/>
    <mergeCell ref="I2:J2"/>
    <mergeCell ref="I3:J3"/>
    <mergeCell ref="I4:J4"/>
    <mergeCell ref="H18:H23"/>
    <mergeCell ref="J18:J25"/>
    <mergeCell ref="I26:I35"/>
    <mergeCell ref="B18:B23"/>
    <mergeCell ref="G18:G23"/>
    <mergeCell ref="A26:A34"/>
    <mergeCell ref="B34:B35"/>
    <mergeCell ref="J26:J35"/>
    <mergeCell ref="C26:C35"/>
    <mergeCell ref="G36:G40"/>
    <mergeCell ref="C45:C48"/>
    <mergeCell ref="A45:A48"/>
    <mergeCell ref="H45:H48"/>
    <mergeCell ref="B45:B48"/>
    <mergeCell ref="G43:G44"/>
    <mergeCell ref="H43:H44"/>
    <mergeCell ref="J36:J44"/>
    <mergeCell ref="I36:I44"/>
    <mergeCell ref="I49:I56"/>
    <mergeCell ref="I45:I48"/>
    <mergeCell ref="B41:B42"/>
    <mergeCell ref="G41:G42"/>
    <mergeCell ref="H41:H42"/>
    <mergeCell ref="A36:A44"/>
    <mergeCell ref="J45:J48"/>
    <mergeCell ref="J49:J56"/>
    <mergeCell ref="G45:G48"/>
    <mergeCell ref="H36:H40"/>
    <mergeCell ref="B54:B55"/>
    <mergeCell ref="G54:G55"/>
    <mergeCell ref="H54:H55"/>
    <mergeCell ref="B36:B40"/>
  </mergeCells>
  <conditionalFormatting sqref="H149 J149 H143:H144 J143:J144 H139:H140 J139:J140 H132 J132 H124 J124 H113:H119 J113:J119 H111 J111 H106:H108 J106:J108 J92 H98:H99 J98:J99 H90:H92 J88 H85:H88 J85:J86 H83 H80 J77 J71:J73 H66 H64 J66 H61 J61 H59 J57 H54 H56:H57 H49 J49 J45 J36 H36:H37 H34 H24 H9:H18 J9:J26 H26 H41 H43 H45 H77 H69:H75 F9:F150">
    <cfRule type="cellIs" dxfId="35" priority="31" stopIfTrue="1" operator="equal">
      <formula>"INSUFICIENTE"</formula>
    </cfRule>
    <cfRule type="cellIs" dxfId="34" priority="32" stopIfTrue="1" operator="equal">
      <formula>"ADECUADO"</formula>
    </cfRule>
    <cfRule type="cellIs" dxfId="33" priority="33" stopIfTrue="1" operator="equal">
      <formula>"SATISFACTORIO"</formula>
    </cfRule>
  </conditionalFormatting>
  <pageMargins left="0.62" right="0.52" top="0.39" bottom="0.27" header="0.21" footer="0.11811023622047245"/>
  <pageSetup paperSize="9" scale="70" orientation="landscape" r:id="rId1"/>
  <rowBreaks count="3" manualBreakCount="3">
    <brk id="19" max="16383" man="1"/>
    <brk id="35" max="16383" man="1"/>
    <brk id="44" max="16383" man="1"/>
  </rowBreaks>
  <ignoredErrors>
    <ignoredError sqref="G15 G17" formula="1"/>
    <ignoredError sqref="I9" unlocked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</sheetPr>
  <dimension ref="A1:J103"/>
  <sheetViews>
    <sheetView topLeftCell="A52" workbookViewId="0">
      <selection activeCell="C85" sqref="C85:C86"/>
    </sheetView>
  </sheetViews>
  <sheetFormatPr baseColWidth="10" defaultRowHeight="15" x14ac:dyDescent="0.25"/>
  <cols>
    <col min="1" max="1" width="18.42578125" customWidth="1"/>
    <col min="2" max="2" width="21.42578125" customWidth="1"/>
    <col min="3" max="3" width="19.28515625" customWidth="1"/>
    <col min="4" max="4" width="22.85546875" customWidth="1"/>
    <col min="5" max="5" width="13.7109375" customWidth="1"/>
    <col min="6" max="6" width="15.42578125" customWidth="1"/>
    <col min="7" max="7" width="14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294"/>
      <c r="B1" s="294"/>
      <c r="C1" s="294"/>
      <c r="D1" s="299" t="s">
        <v>0</v>
      </c>
      <c r="E1" s="300"/>
      <c r="F1" s="300"/>
      <c r="G1" s="300"/>
      <c r="H1" s="300"/>
      <c r="I1" s="288" t="s">
        <v>1</v>
      </c>
      <c r="J1" s="289"/>
    </row>
    <row r="2" spans="1:10" ht="15.75" x14ac:dyDescent="0.25">
      <c r="A2" s="294"/>
      <c r="B2" s="294"/>
      <c r="C2" s="294"/>
      <c r="D2" s="299" t="s">
        <v>2</v>
      </c>
      <c r="E2" s="300"/>
      <c r="F2" s="300"/>
      <c r="G2" s="300"/>
      <c r="H2" s="300"/>
      <c r="I2" s="288" t="s">
        <v>3</v>
      </c>
      <c r="J2" s="289"/>
    </row>
    <row r="3" spans="1:10" x14ac:dyDescent="0.25">
      <c r="A3" s="294"/>
      <c r="B3" s="294"/>
      <c r="C3" s="294"/>
      <c r="D3" s="295" t="s">
        <v>4</v>
      </c>
      <c r="E3" s="296"/>
      <c r="F3" s="296"/>
      <c r="G3" s="296"/>
      <c r="H3" s="296"/>
      <c r="I3" s="288" t="s">
        <v>5</v>
      </c>
      <c r="J3" s="289"/>
    </row>
    <row r="4" spans="1:10" ht="22.5" customHeight="1" x14ac:dyDescent="0.25">
      <c r="A4" s="294"/>
      <c r="B4" s="294"/>
      <c r="C4" s="294"/>
      <c r="D4" s="297"/>
      <c r="E4" s="298"/>
      <c r="F4" s="298"/>
      <c r="G4" s="298"/>
      <c r="H4" s="298"/>
      <c r="I4" s="288" t="s">
        <v>6</v>
      </c>
      <c r="J4" s="289"/>
    </row>
    <row r="7" spans="1:10" x14ac:dyDescent="0.25">
      <c r="A7" s="301" t="s">
        <v>11</v>
      </c>
      <c r="B7" s="302"/>
      <c r="C7" s="302"/>
      <c r="D7" s="302"/>
      <c r="E7" s="302"/>
      <c r="F7" s="302"/>
      <c r="G7" s="302"/>
      <c r="H7" s="302"/>
      <c r="I7" s="302"/>
      <c r="J7" s="302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78.75" x14ac:dyDescent="0.25">
      <c r="A9" s="411" t="s">
        <v>68</v>
      </c>
      <c r="B9" s="406" t="s">
        <v>69</v>
      </c>
      <c r="C9" s="417" t="s">
        <v>71</v>
      </c>
      <c r="D9" s="218" t="s">
        <v>224</v>
      </c>
      <c r="E9" s="28">
        <f>+[1]URGENCIAS!$G$20</f>
        <v>1</v>
      </c>
      <c r="F9" s="29" t="str">
        <f t="shared" ref="F9:F34" si="0">+IF(E9&lt;=59%,"INSUFICIENTE",IF(E9&gt;=60%,IF(E9&lt;=79%,"ADECUADO",IF(E9&gt;=80%,"SATISFACTORIO"))))</f>
        <v>SATISFACTORIO</v>
      </c>
      <c r="G9" s="419">
        <f>+AVERAGE(E9:E10)</f>
        <v>1</v>
      </c>
      <c r="H9" s="349" t="str">
        <f t="shared" ref="H9:H35" si="1">+IF(G9&lt;=59%,"INSUFICIENTE",IF(G9&gt;=60%,IF(G9&lt;=79%,"ADECUADO",IF(G9&gt;=80%,"SATISFACTORIO"))))</f>
        <v>SATISFACTORIO</v>
      </c>
      <c r="I9" s="419">
        <f>+G9</f>
        <v>1</v>
      </c>
      <c r="J9" s="349" t="str">
        <f t="shared" ref="J9:J35" si="2">+IF(I9&lt;=59%,"INSUFICIENTE",IF(I9&gt;=60%,IF(I9&lt;=79%,"ADECUADO",IF(I9&gt;=80%,"SATISFACTORIO"))))</f>
        <v>SATISFACTORIO</v>
      </c>
    </row>
    <row r="10" spans="1:10" ht="78.75" x14ac:dyDescent="0.25">
      <c r="A10" s="318"/>
      <c r="B10" s="356"/>
      <c r="C10" s="418"/>
      <c r="D10" s="218" t="s">
        <v>225</v>
      </c>
      <c r="E10" s="119">
        <f>+[1]URGENCIAS!$G$21</f>
        <v>1</v>
      </c>
      <c r="F10" s="112" t="str">
        <f t="shared" si="0"/>
        <v>SATISFACTORIO</v>
      </c>
      <c r="G10" s="250"/>
      <c r="H10" s="252"/>
      <c r="I10" s="250"/>
      <c r="J10" s="252"/>
    </row>
    <row r="11" spans="1:10" ht="78.75" x14ac:dyDescent="0.25">
      <c r="A11" s="318"/>
      <c r="B11" s="356"/>
      <c r="C11" s="348" t="s">
        <v>159</v>
      </c>
      <c r="D11" s="218" t="s">
        <v>224</v>
      </c>
      <c r="E11" s="28">
        <f>+'[1]INTERNACION HOSPITALARIA'!$G$19</f>
        <v>0.7</v>
      </c>
      <c r="F11" s="29" t="str">
        <f t="shared" si="0"/>
        <v>ADECUADO</v>
      </c>
      <c r="G11" s="419">
        <f>+AVERAGE(E11:E12)</f>
        <v>0.85</v>
      </c>
      <c r="H11" s="349" t="str">
        <f t="shared" si="1"/>
        <v>SATISFACTORIO</v>
      </c>
      <c r="I11" s="419">
        <f>+G11</f>
        <v>0.85</v>
      </c>
      <c r="J11" s="349" t="str">
        <f t="shared" si="2"/>
        <v>SATISFACTORIO</v>
      </c>
    </row>
    <row r="12" spans="1:10" ht="78.75" x14ac:dyDescent="0.25">
      <c r="A12" s="318"/>
      <c r="B12" s="356"/>
      <c r="C12" s="329"/>
      <c r="D12" s="218" t="s">
        <v>225</v>
      </c>
      <c r="E12" s="119">
        <f>+'[1]INTERNACION HOSPITALARIA'!$G$20</f>
        <v>1</v>
      </c>
      <c r="F12" s="112" t="str">
        <f t="shared" si="0"/>
        <v>SATISFACTORIO</v>
      </c>
      <c r="G12" s="250"/>
      <c r="H12" s="252"/>
      <c r="I12" s="250"/>
      <c r="J12" s="252"/>
    </row>
    <row r="13" spans="1:10" ht="78.75" x14ac:dyDescent="0.25">
      <c r="A13" s="318"/>
      <c r="B13" s="356"/>
      <c r="C13" s="417" t="s">
        <v>67</v>
      </c>
      <c r="D13" s="218" t="s">
        <v>224</v>
      </c>
      <c r="E13" s="28">
        <f>+[1]AMBIENTAL!$G$16</f>
        <v>0.85</v>
      </c>
      <c r="F13" s="29" t="str">
        <f t="shared" si="0"/>
        <v>SATISFACTORIO</v>
      </c>
      <c r="G13" s="419">
        <f>+AVERAGE(E13:E14)</f>
        <v>0.75</v>
      </c>
      <c r="H13" s="349" t="str">
        <f t="shared" si="1"/>
        <v>ADECUADO</v>
      </c>
      <c r="I13" s="419">
        <f>+G13</f>
        <v>0.75</v>
      </c>
      <c r="J13" s="349" t="str">
        <f t="shared" si="2"/>
        <v>ADECUADO</v>
      </c>
    </row>
    <row r="14" spans="1:10" ht="78.75" x14ac:dyDescent="0.25">
      <c r="A14" s="318"/>
      <c r="B14" s="356"/>
      <c r="C14" s="418"/>
      <c r="D14" s="218" t="s">
        <v>225</v>
      </c>
      <c r="E14" s="119">
        <f>+[1]AMBIENTAL!$G$17</f>
        <v>0.65</v>
      </c>
      <c r="F14" s="112" t="str">
        <f t="shared" si="0"/>
        <v>ADECUADO</v>
      </c>
      <c r="G14" s="250"/>
      <c r="H14" s="252"/>
      <c r="I14" s="250"/>
      <c r="J14" s="252"/>
    </row>
    <row r="15" spans="1:10" ht="78.75" x14ac:dyDescent="0.25">
      <c r="A15" s="318"/>
      <c r="B15" s="356"/>
      <c r="C15" s="433" t="s">
        <v>50</v>
      </c>
      <c r="D15" s="218" t="s">
        <v>224</v>
      </c>
      <c r="E15" s="28">
        <f>+'[1]H. CLINICAS'!$G$12</f>
        <v>1</v>
      </c>
      <c r="F15" s="29" t="str">
        <f t="shared" si="0"/>
        <v>SATISFACTORIO</v>
      </c>
      <c r="G15" s="419">
        <f>+AVERAGE(E15:E16)</f>
        <v>1</v>
      </c>
      <c r="H15" s="349" t="str">
        <f t="shared" si="1"/>
        <v>SATISFACTORIO</v>
      </c>
      <c r="I15" s="419">
        <f t="shared" ref="I15:I35" si="3">+G15</f>
        <v>1</v>
      </c>
      <c r="J15" s="349" t="str">
        <f t="shared" si="2"/>
        <v>SATISFACTORIO</v>
      </c>
    </row>
    <row r="16" spans="1:10" ht="78.75" x14ac:dyDescent="0.25">
      <c r="A16" s="318"/>
      <c r="B16" s="356"/>
      <c r="C16" s="434"/>
      <c r="D16" s="218" t="s">
        <v>225</v>
      </c>
      <c r="E16" s="119">
        <f>+'[1]H. CLINICAS'!$G$13</f>
        <v>1</v>
      </c>
      <c r="F16" s="112" t="str">
        <f t="shared" si="0"/>
        <v>SATISFACTORIO</v>
      </c>
      <c r="G16" s="250"/>
      <c r="H16" s="252"/>
      <c r="I16" s="250"/>
      <c r="J16" s="252"/>
    </row>
    <row r="17" spans="1:10" ht="78.75" x14ac:dyDescent="0.25">
      <c r="A17" s="318"/>
      <c r="B17" s="356"/>
      <c r="C17" s="417" t="s">
        <v>28</v>
      </c>
      <c r="D17" s="218" t="s">
        <v>224</v>
      </c>
      <c r="E17" s="28">
        <f>+'[1]UCI NEONATAL'!$G$17</f>
        <v>1</v>
      </c>
      <c r="F17" s="29" t="str">
        <f t="shared" si="0"/>
        <v>SATISFACTORIO</v>
      </c>
      <c r="G17" s="419">
        <f>+AVERAGE(E17:E18)</f>
        <v>0.82499999999999996</v>
      </c>
      <c r="H17" s="349" t="str">
        <f t="shared" si="1"/>
        <v>SATISFACTORIO</v>
      </c>
      <c r="I17" s="419">
        <f t="shared" si="3"/>
        <v>0.82499999999999996</v>
      </c>
      <c r="J17" s="349" t="str">
        <f t="shared" si="2"/>
        <v>SATISFACTORIO</v>
      </c>
    </row>
    <row r="18" spans="1:10" ht="78.75" x14ac:dyDescent="0.25">
      <c r="A18" s="318"/>
      <c r="B18" s="356"/>
      <c r="C18" s="418"/>
      <c r="D18" s="218" t="s">
        <v>225</v>
      </c>
      <c r="E18" s="119">
        <f>+[1]GIU!$G$19</f>
        <v>0.65</v>
      </c>
      <c r="F18" s="112" t="str">
        <f t="shared" si="0"/>
        <v>ADECUADO</v>
      </c>
      <c r="G18" s="250"/>
      <c r="H18" s="252"/>
      <c r="I18" s="250"/>
      <c r="J18" s="252"/>
    </row>
    <row r="19" spans="1:10" ht="78.75" x14ac:dyDescent="0.25">
      <c r="A19" s="318"/>
      <c r="B19" s="356"/>
      <c r="C19" s="417" t="s">
        <v>77</v>
      </c>
      <c r="D19" s="218" t="s">
        <v>224</v>
      </c>
      <c r="E19" s="60">
        <f>+[1]GIU!$G$18</f>
        <v>1</v>
      </c>
      <c r="F19" s="58" t="str">
        <f>+IF(E19&lt;=59%,"INSUFICIENTE",IF(E19&gt;=60%,IF(E19&lt;=79%,"ADECUADO",IF(E19&gt;=80%,"SATISFACTORIO"))))</f>
        <v>SATISFACTORIO</v>
      </c>
      <c r="G19" s="419">
        <f>+AVERAGE(E19:E20)</f>
        <v>0.82499999999999996</v>
      </c>
      <c r="H19" s="349" t="str">
        <f t="shared" si="1"/>
        <v>SATISFACTORIO</v>
      </c>
      <c r="I19" s="419">
        <f t="shared" si="3"/>
        <v>0.82499999999999996</v>
      </c>
      <c r="J19" s="420" t="str">
        <f t="shared" si="2"/>
        <v>SATISFACTORIO</v>
      </c>
    </row>
    <row r="20" spans="1:10" ht="78.75" x14ac:dyDescent="0.25">
      <c r="A20" s="318"/>
      <c r="B20" s="356"/>
      <c r="C20" s="418"/>
      <c r="D20" s="218" t="s">
        <v>225</v>
      </c>
      <c r="E20" s="119">
        <f>+[1]GIU!$G$19</f>
        <v>0.65</v>
      </c>
      <c r="F20" s="112" t="str">
        <f>+IF(E20&lt;=59%,"INSUFICIENTE",IF(E20&gt;=60%,IF(E20&lt;=79%,"ADECUADO",IF(E20&gt;=80%,"SATISFACTORIO"))))</f>
        <v>ADECUADO</v>
      </c>
      <c r="G20" s="250"/>
      <c r="H20" s="252"/>
      <c r="I20" s="250"/>
      <c r="J20" s="421"/>
    </row>
    <row r="21" spans="1:10" ht="78.75" x14ac:dyDescent="0.25">
      <c r="A21" s="318"/>
      <c r="B21" s="356"/>
      <c r="C21" s="348" t="s">
        <v>107</v>
      </c>
      <c r="D21" s="218" t="s">
        <v>224</v>
      </c>
      <c r="E21" s="28">
        <f>+[1]CONTABILIDAD!$G$11</f>
        <v>1</v>
      </c>
      <c r="F21" s="29" t="str">
        <f t="shared" si="0"/>
        <v>SATISFACTORIO</v>
      </c>
      <c r="G21" s="419">
        <f>+AVERAGE(E21:E22)</f>
        <v>1</v>
      </c>
      <c r="H21" s="349" t="str">
        <f t="shared" si="1"/>
        <v>SATISFACTORIO</v>
      </c>
      <c r="I21" s="435">
        <f t="shared" si="3"/>
        <v>1</v>
      </c>
      <c r="J21" s="349" t="str">
        <f t="shared" si="2"/>
        <v>SATISFACTORIO</v>
      </c>
    </row>
    <row r="22" spans="1:10" ht="78.75" x14ac:dyDescent="0.25">
      <c r="A22" s="318"/>
      <c r="B22" s="356"/>
      <c r="C22" s="329"/>
      <c r="D22" s="218" t="s">
        <v>225</v>
      </c>
      <c r="E22" s="119">
        <f>+[1]CONTABILIDAD!$G$12</f>
        <v>1</v>
      </c>
      <c r="F22" s="112" t="str">
        <f t="shared" si="0"/>
        <v>SATISFACTORIO</v>
      </c>
      <c r="G22" s="250"/>
      <c r="H22" s="252"/>
      <c r="I22" s="425"/>
      <c r="J22" s="252"/>
    </row>
    <row r="23" spans="1:10" ht="78.75" x14ac:dyDescent="0.25">
      <c r="A23" s="318"/>
      <c r="B23" s="356"/>
      <c r="C23" s="436" t="s">
        <v>135</v>
      </c>
      <c r="D23" s="218" t="s">
        <v>224</v>
      </c>
      <c r="E23" s="28">
        <f>+[1]TESORERIA!$G$11</f>
        <v>1</v>
      </c>
      <c r="F23" s="29" t="str">
        <f t="shared" si="0"/>
        <v>SATISFACTORIO</v>
      </c>
      <c r="G23" s="419">
        <f t="shared" ref="G23" si="4">+E23</f>
        <v>1</v>
      </c>
      <c r="H23" s="349" t="str">
        <f t="shared" si="1"/>
        <v>SATISFACTORIO</v>
      </c>
      <c r="I23" s="435">
        <f>+G23</f>
        <v>1</v>
      </c>
      <c r="J23" s="349" t="str">
        <f t="shared" si="2"/>
        <v>SATISFACTORIO</v>
      </c>
    </row>
    <row r="24" spans="1:10" ht="78.75" x14ac:dyDescent="0.25">
      <c r="A24" s="318"/>
      <c r="B24" s="356"/>
      <c r="C24" s="276"/>
      <c r="D24" s="218" t="s">
        <v>225</v>
      </c>
      <c r="E24" s="119">
        <f>+[1]TESORERIA!$G$12</f>
        <v>0.65</v>
      </c>
      <c r="F24" s="112" t="str">
        <f t="shared" si="0"/>
        <v>ADECUADO</v>
      </c>
      <c r="G24" s="250"/>
      <c r="H24" s="252"/>
      <c r="I24" s="425"/>
      <c r="J24" s="252"/>
    </row>
    <row r="25" spans="1:10" ht="78.75" x14ac:dyDescent="0.25">
      <c r="A25" s="318"/>
      <c r="B25" s="356"/>
      <c r="C25" s="433" t="s">
        <v>85</v>
      </c>
      <c r="D25" s="218" t="s">
        <v>224</v>
      </c>
      <c r="E25" s="28">
        <f>+[1]ARCHIVO!$G$11</f>
        <v>1</v>
      </c>
      <c r="F25" s="29" t="str">
        <f t="shared" si="0"/>
        <v>SATISFACTORIO</v>
      </c>
      <c r="G25" s="419">
        <f>+AVERAGE(E25:E26)</f>
        <v>0.85</v>
      </c>
      <c r="H25" s="349" t="str">
        <f t="shared" si="1"/>
        <v>SATISFACTORIO</v>
      </c>
      <c r="I25" s="435">
        <f t="shared" si="3"/>
        <v>0.85</v>
      </c>
      <c r="J25" s="349" t="str">
        <f t="shared" si="2"/>
        <v>SATISFACTORIO</v>
      </c>
    </row>
    <row r="26" spans="1:10" ht="78.75" x14ac:dyDescent="0.25">
      <c r="A26" s="318"/>
      <c r="B26" s="356"/>
      <c r="C26" s="434"/>
      <c r="D26" s="218" t="s">
        <v>225</v>
      </c>
      <c r="E26" s="119">
        <f>+[1]ARCHIVO!$G$12</f>
        <v>0.7</v>
      </c>
      <c r="F26" s="112" t="str">
        <f t="shared" si="0"/>
        <v>ADECUADO</v>
      </c>
      <c r="G26" s="250"/>
      <c r="H26" s="252"/>
      <c r="I26" s="425"/>
      <c r="J26" s="252"/>
    </row>
    <row r="27" spans="1:10" ht="78.75" x14ac:dyDescent="0.25">
      <c r="A27" s="318"/>
      <c r="B27" s="356"/>
      <c r="C27" s="348" t="s">
        <v>74</v>
      </c>
      <c r="D27" s="218" t="s">
        <v>224</v>
      </c>
      <c r="E27" s="30">
        <f>+[1]PATOLOGIA!$G$11</f>
        <v>1</v>
      </c>
      <c r="F27" s="31" t="str">
        <f t="shared" si="0"/>
        <v>SATISFACTORIO</v>
      </c>
      <c r="G27" s="419">
        <f>+AVERAGE(E27:E28)</f>
        <v>0.82499999999999996</v>
      </c>
      <c r="H27" s="349" t="str">
        <f t="shared" si="1"/>
        <v>SATISFACTORIO</v>
      </c>
      <c r="I27" s="435">
        <f t="shared" si="3"/>
        <v>0.82499999999999996</v>
      </c>
      <c r="J27" s="349" t="str">
        <f>+IF(I27&lt;=59%,"INSUFICIENTE",IF(I27&gt;=60%,IF(I27&lt;=79%,"ADECUADO",IF(I27&gt;=80%,"SATISFACTORIO"))))</f>
        <v>SATISFACTORIO</v>
      </c>
    </row>
    <row r="28" spans="1:10" ht="78.75" x14ac:dyDescent="0.25">
      <c r="A28" s="113"/>
      <c r="B28" s="114"/>
      <c r="C28" s="329"/>
      <c r="D28" s="218" t="s">
        <v>225</v>
      </c>
      <c r="E28" s="127">
        <f>+[1]PATOLOGIA!$G$12</f>
        <v>0.65</v>
      </c>
      <c r="F28" s="115" t="str">
        <f t="shared" si="0"/>
        <v>ADECUADO</v>
      </c>
      <c r="G28" s="250"/>
      <c r="H28" s="252"/>
      <c r="I28" s="425"/>
      <c r="J28" s="252"/>
    </row>
    <row r="29" spans="1:10" ht="78.75" x14ac:dyDescent="0.25">
      <c r="A29" s="113"/>
      <c r="B29" s="114"/>
      <c r="C29" s="348" t="s">
        <v>80</v>
      </c>
      <c r="D29" s="218" t="s">
        <v>224</v>
      </c>
      <c r="E29" s="127">
        <f>+[1]PRESUPUESTO!$G$11</f>
        <v>1</v>
      </c>
      <c r="F29" s="115" t="str">
        <f t="shared" si="0"/>
        <v>SATISFACTORIO</v>
      </c>
      <c r="G29" s="419">
        <f>+AVERAGE(E29:E30)</f>
        <v>1</v>
      </c>
      <c r="H29" s="349" t="str">
        <f t="shared" si="1"/>
        <v>SATISFACTORIO</v>
      </c>
      <c r="I29" s="435">
        <f>+G29</f>
        <v>1</v>
      </c>
      <c r="J29" s="349" t="str">
        <f>+IF(I29&lt;=59%,"INSUFICIENTE",IF(I29&gt;=60%,IF(I29&lt;=79%,"ADECUADO",IF(I29&gt;=80%,"SATISFACTORIO"))))</f>
        <v>SATISFACTORIO</v>
      </c>
    </row>
    <row r="30" spans="1:10" ht="78.75" x14ac:dyDescent="0.25">
      <c r="A30" s="113"/>
      <c r="B30" s="114"/>
      <c r="C30" s="329"/>
      <c r="D30" s="218" t="s">
        <v>225</v>
      </c>
      <c r="E30" s="127">
        <f>+[1]PRESUPUESTO!$G$12</f>
        <v>1</v>
      </c>
      <c r="F30" s="115" t="str">
        <f t="shared" si="0"/>
        <v>SATISFACTORIO</v>
      </c>
      <c r="G30" s="250"/>
      <c r="H30" s="252"/>
      <c r="I30" s="425"/>
      <c r="J30" s="252"/>
    </row>
    <row r="31" spans="1:10" ht="78.75" x14ac:dyDescent="0.25">
      <c r="A31" s="413" t="s">
        <v>68</v>
      </c>
      <c r="B31" s="412" t="s">
        <v>69</v>
      </c>
      <c r="C31" s="436" t="s">
        <v>38</v>
      </c>
      <c r="D31" s="218" t="s">
        <v>224</v>
      </c>
      <c r="E31" s="28">
        <f>+'[1]BANCO DE SANGRE'!$G$21</f>
        <v>1</v>
      </c>
      <c r="F31" s="29" t="str">
        <f t="shared" si="0"/>
        <v>SATISFACTORIO</v>
      </c>
      <c r="G31" s="419">
        <f>+AVERAGE(E31:E32)</f>
        <v>1</v>
      </c>
      <c r="H31" s="349" t="str">
        <f t="shared" si="1"/>
        <v>SATISFACTORIO</v>
      </c>
      <c r="I31" s="435">
        <f t="shared" si="3"/>
        <v>1</v>
      </c>
      <c r="J31" s="349" t="str">
        <f t="shared" si="2"/>
        <v>SATISFACTORIO</v>
      </c>
    </row>
    <row r="32" spans="1:10" ht="78.75" x14ac:dyDescent="0.25">
      <c r="A32" s="413"/>
      <c r="B32" s="412"/>
      <c r="C32" s="276"/>
      <c r="D32" s="218" t="s">
        <v>225</v>
      </c>
      <c r="E32" s="119">
        <f>+'[1]BANCO DE SANGRE'!$G$22</f>
        <v>1</v>
      </c>
      <c r="F32" s="112" t="str">
        <f t="shared" si="0"/>
        <v>SATISFACTORIO</v>
      </c>
      <c r="G32" s="250"/>
      <c r="H32" s="252"/>
      <c r="I32" s="425"/>
      <c r="J32" s="252"/>
    </row>
    <row r="33" spans="1:10" ht="78.75" x14ac:dyDescent="0.25">
      <c r="A33" s="413"/>
      <c r="B33" s="412"/>
      <c r="C33" s="433" t="s">
        <v>32</v>
      </c>
      <c r="D33" s="218" t="s">
        <v>224</v>
      </c>
      <c r="E33" s="28">
        <f>+[1]Quirofanos!$G$16</f>
        <v>1</v>
      </c>
      <c r="F33" s="29" t="str">
        <f t="shared" si="0"/>
        <v>SATISFACTORIO</v>
      </c>
      <c r="G33" s="419">
        <f>+AVERAGE(E33:E34)</f>
        <v>1</v>
      </c>
      <c r="H33" s="349" t="str">
        <f t="shared" si="1"/>
        <v>SATISFACTORIO</v>
      </c>
      <c r="I33" s="435">
        <f t="shared" si="3"/>
        <v>1</v>
      </c>
      <c r="J33" s="349" t="str">
        <f t="shared" si="2"/>
        <v>SATISFACTORIO</v>
      </c>
    </row>
    <row r="34" spans="1:10" ht="78.75" x14ac:dyDescent="0.25">
      <c r="A34" s="413"/>
      <c r="B34" s="412"/>
      <c r="C34" s="434"/>
      <c r="D34" s="218" t="s">
        <v>225</v>
      </c>
      <c r="E34" s="179">
        <f>+[1]Quirofanos!$G$17</f>
        <v>1</v>
      </c>
      <c r="F34" s="112" t="str">
        <f t="shared" si="0"/>
        <v>SATISFACTORIO</v>
      </c>
      <c r="G34" s="250"/>
      <c r="H34" s="252"/>
      <c r="I34" s="425"/>
      <c r="J34" s="252"/>
    </row>
    <row r="35" spans="1:10" ht="78.75" x14ac:dyDescent="0.25">
      <c r="A35" s="413"/>
      <c r="B35" s="412"/>
      <c r="C35" s="392" t="s">
        <v>66</v>
      </c>
      <c r="D35" s="218" t="s">
        <v>224</v>
      </c>
      <c r="E35" s="119">
        <f>+'[1]COMPRAS Y SUM'!$G$12</f>
        <v>1</v>
      </c>
      <c r="F35" s="118" t="str">
        <f t="shared" ref="F35:F86" si="5">+IF(E35&lt;=59%,"INSUFICIENTE",IF(E35&gt;=60%,IF(E35&lt;=79%,"ADECUADO",IF(E35&gt;=80%,"SATISFACTORIO"))))</f>
        <v>SATISFACTORIO</v>
      </c>
      <c r="G35" s="340">
        <f>+AVERAGE(E35:E36)</f>
        <v>0.82499999999999996</v>
      </c>
      <c r="H35" s="324" t="str">
        <f t="shared" si="1"/>
        <v>SATISFACTORIO</v>
      </c>
      <c r="I35" s="437">
        <f t="shared" si="3"/>
        <v>0.82499999999999996</v>
      </c>
      <c r="J35" s="324" t="str">
        <f t="shared" si="2"/>
        <v>SATISFACTORIO</v>
      </c>
    </row>
    <row r="36" spans="1:10" ht="78.75" x14ac:dyDescent="0.25">
      <c r="A36" s="413"/>
      <c r="B36" s="412"/>
      <c r="C36" s="392"/>
      <c r="D36" s="218" t="s">
        <v>225</v>
      </c>
      <c r="E36" s="119">
        <f>+'[1]COMPRAS Y SUM'!$G$13</f>
        <v>0.65</v>
      </c>
      <c r="F36" s="118" t="str">
        <f t="shared" si="5"/>
        <v>ADECUADO</v>
      </c>
      <c r="G36" s="340"/>
      <c r="H36" s="324"/>
      <c r="I36" s="437"/>
      <c r="J36" s="324"/>
    </row>
    <row r="37" spans="1:10" ht="78.75" x14ac:dyDescent="0.25">
      <c r="A37" s="413"/>
      <c r="B37" s="412"/>
      <c r="C37" s="337" t="s">
        <v>43</v>
      </c>
      <c r="D37" s="218" t="s">
        <v>224</v>
      </c>
      <c r="E37" s="119">
        <f>+[1]LABORATORIO!$G$15</f>
        <v>0.8</v>
      </c>
      <c r="F37" s="118" t="str">
        <f t="shared" si="5"/>
        <v>SATISFACTORIO</v>
      </c>
      <c r="G37" s="340">
        <f>+AVERAGE(E37:E38)</f>
        <v>0.9</v>
      </c>
      <c r="H37" s="324" t="str">
        <f>+IF(G37&lt;=59%,"INSUFICIENTE",IF(G37&gt;=60%,IF(G37&lt;=79%,"ADECUADO",IF(G37&gt;=80%,"SATISFACTORIO"))))</f>
        <v>SATISFACTORIO</v>
      </c>
      <c r="I37" s="437">
        <f>+G37</f>
        <v>0.9</v>
      </c>
      <c r="J37" s="324" t="str">
        <f>+IF(I37&lt;=59%,"INSUFICIENTE",IF(I37&gt;=60%,IF(I37&lt;=79%,"ADECUADO",IF(I37&gt;=80%,"SATISFACTORIO"))))</f>
        <v>SATISFACTORIO</v>
      </c>
    </row>
    <row r="38" spans="1:10" ht="78.75" x14ac:dyDescent="0.25">
      <c r="A38" s="413"/>
      <c r="B38" s="412"/>
      <c r="C38" s="337"/>
      <c r="D38" s="218" t="s">
        <v>225</v>
      </c>
      <c r="E38" s="119">
        <f>+[1]LABORATORIO!$G$16</f>
        <v>1</v>
      </c>
      <c r="F38" s="118" t="str">
        <f t="shared" si="5"/>
        <v>SATISFACTORIO</v>
      </c>
      <c r="G38" s="340"/>
      <c r="H38" s="324"/>
      <c r="I38" s="437"/>
      <c r="J38" s="324"/>
    </row>
    <row r="39" spans="1:10" ht="78.75" x14ac:dyDescent="0.25">
      <c r="A39" s="413"/>
      <c r="B39" s="412"/>
      <c r="C39" s="436" t="s">
        <v>76</v>
      </c>
      <c r="D39" s="218" t="s">
        <v>224</v>
      </c>
      <c r="E39" s="119">
        <f>+'[1]SALUD OCUPACIONAL'!$G$11</f>
        <v>1</v>
      </c>
      <c r="F39" s="118" t="str">
        <f t="shared" si="5"/>
        <v>SATISFACTORIO</v>
      </c>
      <c r="G39" s="340">
        <f>+AVERAGE(E39:E40)</f>
        <v>0.85</v>
      </c>
      <c r="H39" s="324" t="str">
        <f>+IF(G39&lt;=59%,"INSUFICIENTE",IF(G39&gt;=60%,IF(G39&lt;=79%,"ADECUADO",IF(G39&gt;=80%,"SATISFACTORIO"))))</f>
        <v>SATISFACTORIO</v>
      </c>
      <c r="I39" s="437">
        <f>+G39</f>
        <v>0.85</v>
      </c>
      <c r="J39" s="324" t="str">
        <f>+IF(I39&lt;=59%,"INSUFICIENTE",IF(I39&gt;=60%,IF(I39&lt;=79%,"ADECUADO",IF(I39&gt;=80%,"SATISFACTORIO"))))</f>
        <v>SATISFACTORIO</v>
      </c>
    </row>
    <row r="40" spans="1:10" ht="78.75" x14ac:dyDescent="0.25">
      <c r="A40" s="413"/>
      <c r="B40" s="412"/>
      <c r="C40" s="276"/>
      <c r="D40" s="218" t="s">
        <v>225</v>
      </c>
      <c r="E40" s="119">
        <f>+'[1]SALUD OCUPACIONAL'!$G$12</f>
        <v>0.7</v>
      </c>
      <c r="F40" s="118" t="str">
        <f t="shared" si="5"/>
        <v>ADECUADO</v>
      </c>
      <c r="G40" s="340"/>
      <c r="H40" s="324"/>
      <c r="I40" s="437"/>
      <c r="J40" s="324"/>
    </row>
    <row r="41" spans="1:10" ht="78.75" x14ac:dyDescent="0.25">
      <c r="A41" s="413"/>
      <c r="B41" s="412"/>
      <c r="C41" s="433" t="s">
        <v>37</v>
      </c>
      <c r="D41" s="218" t="s">
        <v>224</v>
      </c>
      <c r="E41" s="119">
        <f>+[1]REHABILITACION!$G$15</f>
        <v>1</v>
      </c>
      <c r="F41" s="118" t="str">
        <f t="shared" si="5"/>
        <v>SATISFACTORIO</v>
      </c>
      <c r="G41" s="340">
        <f>+E41</f>
        <v>1</v>
      </c>
      <c r="H41" s="324" t="str">
        <f>+IF(G41&lt;=59%,"INSUFICIENTE",IF(G41&gt;=60%,IF(G41&lt;=79%,"ADECUADO",IF(G41&gt;=80%,"SATISFACTORIO"))))</f>
        <v>SATISFACTORIO</v>
      </c>
      <c r="I41" s="437">
        <f>+G41</f>
        <v>1</v>
      </c>
      <c r="J41" s="324" t="str">
        <f>+IF(I41&lt;=59%,"INSUFICIENTE",IF(I41&gt;=60%,IF(I41&lt;=79%,"ADECUADO",IF(I41&gt;=80%,"SATISFACTORIO"))))</f>
        <v>SATISFACTORIO</v>
      </c>
    </row>
    <row r="42" spans="1:10" ht="78.75" x14ac:dyDescent="0.25">
      <c r="A42" s="413"/>
      <c r="B42" s="412"/>
      <c r="C42" s="434"/>
      <c r="D42" s="218" t="s">
        <v>225</v>
      </c>
      <c r="E42" s="119">
        <f>+[1]REHABILITACION!$G$16</f>
        <v>0.7</v>
      </c>
      <c r="F42" s="118" t="str">
        <f t="shared" si="5"/>
        <v>ADECUADO</v>
      </c>
      <c r="G42" s="340"/>
      <c r="H42" s="324"/>
      <c r="I42" s="437"/>
      <c r="J42" s="324"/>
    </row>
    <row r="43" spans="1:10" ht="78.75" x14ac:dyDescent="0.25">
      <c r="A43" s="413"/>
      <c r="B43" s="412"/>
      <c r="C43" s="417" t="s">
        <v>31</v>
      </c>
      <c r="D43" s="218" t="s">
        <v>224</v>
      </c>
      <c r="E43" s="119">
        <f>+'[1]CONSULTA EXTERNA'!$G$16</f>
        <v>1</v>
      </c>
      <c r="F43" s="118" t="str">
        <f t="shared" si="5"/>
        <v>SATISFACTORIO</v>
      </c>
      <c r="G43" s="340">
        <f>+AVERAGE(E43:E44)</f>
        <v>0.85</v>
      </c>
      <c r="H43" s="324" t="str">
        <f>+IF(G43&lt;=59%,"INSUFICIENTE",IF(G43&gt;=60%,IF(G43&lt;=79%,"ADECUADO",IF(G43&gt;=80%,"SATISFACTORIO"))))</f>
        <v>SATISFACTORIO</v>
      </c>
      <c r="I43" s="437">
        <f>+G43</f>
        <v>0.85</v>
      </c>
      <c r="J43" s="324" t="str">
        <f>+IF(I43&lt;=59%,"INSUFICIENTE",IF(I43&gt;=60%,IF(I43&lt;=79%,"ADECUADO",IF(I43&gt;=80%,"SATISFACTORIO"))))</f>
        <v>SATISFACTORIO</v>
      </c>
    </row>
    <row r="44" spans="1:10" ht="78.75" x14ac:dyDescent="0.25">
      <c r="A44" s="413"/>
      <c r="B44" s="412"/>
      <c r="C44" s="384"/>
      <c r="D44" s="218" t="s">
        <v>225</v>
      </c>
      <c r="E44" s="119">
        <f>+'[1]CONSULTA EXTERNA'!$G$17</f>
        <v>0.7</v>
      </c>
      <c r="F44" s="118" t="str">
        <f t="shared" si="5"/>
        <v>ADECUADO</v>
      </c>
      <c r="G44" s="340"/>
      <c r="H44" s="324"/>
      <c r="I44" s="437"/>
      <c r="J44" s="324"/>
    </row>
    <row r="45" spans="1:10" ht="58.5" customHeight="1" x14ac:dyDescent="0.25">
      <c r="A45" s="413"/>
      <c r="B45" s="412"/>
      <c r="C45" s="348" t="s">
        <v>145</v>
      </c>
      <c r="D45" s="32" t="s">
        <v>70</v>
      </c>
      <c r="E45" s="30">
        <f>+[1]MATERNIDAD!$G$16</f>
        <v>1</v>
      </c>
      <c r="F45" s="29" t="str">
        <f t="shared" si="5"/>
        <v>SATISFACTORIO</v>
      </c>
      <c r="G45" s="419">
        <f>+AVERAGE(E45:E46)</f>
        <v>1</v>
      </c>
      <c r="H45" s="420" t="str">
        <f>+IF(G45&lt;=59%,"INSUFICIENTE",IF(G45&gt;=60%,IF(G45&lt;=79%,"ADECUADO",IF(G45&gt;=80%,"SATISFACTORIO"))))</f>
        <v>SATISFACTORIO</v>
      </c>
      <c r="I45" s="346">
        <f>+G45</f>
        <v>1</v>
      </c>
      <c r="J45" s="349" t="str">
        <f>+IF(I45&lt;=59%,"INSUFICIENTE",IF(I45&gt;=60%,IF(I45&lt;=79%,"ADECUADO",IF(I45&gt;=80%,"SATISFACTORIO"))))</f>
        <v>SATISFACTORIO</v>
      </c>
    </row>
    <row r="46" spans="1:10" ht="58.5" customHeight="1" x14ac:dyDescent="0.25">
      <c r="A46" s="226"/>
      <c r="B46" s="227"/>
      <c r="C46" s="328"/>
      <c r="D46" s="116" t="s">
        <v>148</v>
      </c>
      <c r="E46" s="127">
        <f>+[1]MATERNIDAD!$G$17</f>
        <v>1</v>
      </c>
      <c r="F46" s="112" t="str">
        <f t="shared" si="5"/>
        <v>SATISFACTORIO</v>
      </c>
      <c r="G46" s="259"/>
      <c r="H46" s="438"/>
      <c r="I46" s="347"/>
      <c r="J46" s="257"/>
    </row>
    <row r="47" spans="1:10" ht="78.75" x14ac:dyDescent="0.25">
      <c r="A47" s="413" t="s">
        <v>68</v>
      </c>
      <c r="B47" s="412" t="s">
        <v>69</v>
      </c>
      <c r="C47" s="432" t="s">
        <v>60</v>
      </c>
      <c r="D47" s="218" t="s">
        <v>224</v>
      </c>
      <c r="E47" s="128">
        <f>+[1]JURIDICA!$G$18</f>
        <v>1</v>
      </c>
      <c r="F47" s="29" t="str">
        <f t="shared" si="5"/>
        <v>SATISFACTORIO</v>
      </c>
      <c r="G47" s="440">
        <f>+AVERAGE(E47:E48)</f>
        <v>1</v>
      </c>
      <c r="H47" s="439" t="str">
        <f>+IF(G47&lt;=59%,"INSUFICIENTE",IF(G47&gt;=60%,IF(G47&lt;=79%,"ADECUADO",IF(G47&gt;=80%,"SATISFACTORIO"))))</f>
        <v>SATISFACTORIO</v>
      </c>
      <c r="I47" s="440">
        <f>+G47</f>
        <v>1</v>
      </c>
      <c r="J47" s="439" t="str">
        <f>+IF(I47&lt;=59%,"INSUFICIENTE",IF(I47&gt;=60%,IF(I47&lt;=79%,"ADECUADO",IF(I47&gt;=80%,"SATISFACTORIO"))))</f>
        <v>SATISFACTORIO</v>
      </c>
    </row>
    <row r="48" spans="1:10" ht="56.25" customHeight="1" x14ac:dyDescent="0.25">
      <c r="A48" s="413"/>
      <c r="B48" s="412"/>
      <c r="C48" s="275"/>
      <c r="D48" s="218" t="s">
        <v>225</v>
      </c>
      <c r="E48" s="123">
        <f>+[1]JURIDICA!$G$19</f>
        <v>1</v>
      </c>
      <c r="F48" s="112" t="str">
        <f t="shared" si="5"/>
        <v>SATISFACTORIO</v>
      </c>
      <c r="G48" s="259"/>
      <c r="H48" s="257"/>
      <c r="I48" s="259"/>
      <c r="J48" s="257"/>
    </row>
    <row r="49" spans="1:10" ht="56.25" customHeight="1" x14ac:dyDescent="0.25">
      <c r="A49" s="413"/>
      <c r="B49" s="412"/>
      <c r="C49" s="276"/>
      <c r="D49" s="220" t="s">
        <v>226</v>
      </c>
      <c r="E49" s="123">
        <f>+[1]JURIDICA!$G$20</f>
        <v>1</v>
      </c>
      <c r="F49" s="180" t="str">
        <f t="shared" si="5"/>
        <v>SATISFACTORIO</v>
      </c>
      <c r="G49" s="250"/>
      <c r="H49" s="252"/>
      <c r="I49" s="250"/>
      <c r="J49" s="252"/>
    </row>
    <row r="50" spans="1:10" ht="78.75" x14ac:dyDescent="0.25">
      <c r="A50" s="413"/>
      <c r="B50" s="412"/>
      <c r="C50" s="433" t="s">
        <v>78</v>
      </c>
      <c r="D50" s="218" t="s">
        <v>224</v>
      </c>
      <c r="E50" s="28">
        <f>+'[1]ADMISION AL USUARIO'!$G$12</f>
        <v>0.6</v>
      </c>
      <c r="F50" s="29" t="str">
        <f t="shared" si="5"/>
        <v>ADECUADO</v>
      </c>
      <c r="G50" s="419">
        <f>+AVERAGE(E50:E51)</f>
        <v>0.625</v>
      </c>
      <c r="H50" s="349" t="str">
        <f>+IF(G50&lt;=59%,"INSUFICIENTE",IF(G50&gt;=60%,IF(G50&lt;=79%,"ADECUADO",IF(G50&gt;=80%,"SATISFACTORIO"))))</f>
        <v>ADECUADO</v>
      </c>
      <c r="I50" s="419">
        <f>+G50</f>
        <v>0.625</v>
      </c>
      <c r="J50" s="349" t="str">
        <f>+IF(I50&lt;=59%,"INSUFICIENTE",IF(I50&gt;=60%,IF(I50&lt;=79%,"ADECUADO",IF(I50&gt;=80%,"SATISFACTORIO"))))</f>
        <v>ADECUADO</v>
      </c>
    </row>
    <row r="51" spans="1:10" ht="78" customHeight="1" x14ac:dyDescent="0.25">
      <c r="A51" s="413"/>
      <c r="B51" s="412"/>
      <c r="C51" s="434"/>
      <c r="D51" s="218" t="s">
        <v>225</v>
      </c>
      <c r="E51" s="119">
        <f>+'[1]ADMISION AL USUARIO'!$G$13</f>
        <v>0.65</v>
      </c>
      <c r="F51" s="112" t="str">
        <f t="shared" si="5"/>
        <v>ADECUADO</v>
      </c>
      <c r="G51" s="250"/>
      <c r="H51" s="252"/>
      <c r="I51" s="250"/>
      <c r="J51" s="252"/>
    </row>
    <row r="52" spans="1:10" ht="78.75" x14ac:dyDescent="0.25">
      <c r="A52" s="413"/>
      <c r="B52" s="412"/>
      <c r="C52" s="417" t="s">
        <v>34</v>
      </c>
      <c r="D52" s="218" t="s">
        <v>224</v>
      </c>
      <c r="E52" s="179">
        <f>+[1]ESTERILIZACION!$G$13</f>
        <v>1</v>
      </c>
      <c r="F52" s="29" t="str">
        <f t="shared" si="5"/>
        <v>SATISFACTORIO</v>
      </c>
      <c r="G52" s="419">
        <f>+AVERAGE(E52:E53)</f>
        <v>0.9</v>
      </c>
      <c r="H52" s="349" t="str">
        <f>+IF(G52&lt;=59%,"INSUFICIENTE",IF(G52&gt;=60%,IF(G52&lt;=79%,"ADECUADO",IF(G52&gt;=80%,"SATISFACTORIO"))))</f>
        <v>SATISFACTORIO</v>
      </c>
      <c r="I52" s="419">
        <f>+G52</f>
        <v>0.9</v>
      </c>
      <c r="J52" s="349" t="str">
        <f>+IF(I52&lt;=59%,"INSUFICIENTE",IF(I52&gt;=60%,IF(I52&lt;=79%,"ADECUADO",IF(I52&gt;=80%,"SATISFACTORIO"))))</f>
        <v>SATISFACTORIO</v>
      </c>
    </row>
    <row r="53" spans="1:10" ht="78.75" x14ac:dyDescent="0.25">
      <c r="A53" s="413"/>
      <c r="B53" s="412"/>
      <c r="C53" s="384"/>
      <c r="D53" s="218" t="s">
        <v>225</v>
      </c>
      <c r="E53" s="179">
        <f>+[1]ESTERILIZACION!$G$14</f>
        <v>0.8</v>
      </c>
      <c r="F53" s="29" t="str">
        <f t="shared" si="5"/>
        <v>SATISFACTORIO</v>
      </c>
      <c r="G53" s="259"/>
      <c r="H53" s="257"/>
      <c r="I53" s="259"/>
      <c r="J53" s="257"/>
    </row>
    <row r="54" spans="1:10" ht="45" x14ac:dyDescent="0.25">
      <c r="A54" s="413"/>
      <c r="B54" s="412"/>
      <c r="C54" s="416" t="s">
        <v>229</v>
      </c>
      <c r="D54" s="222" t="s">
        <v>227</v>
      </c>
      <c r="E54" s="179">
        <f>+'[1]MEJORAMIENTO CONTINUO'!$G$12</f>
        <v>0.8</v>
      </c>
      <c r="F54" s="29" t="str">
        <f t="shared" si="5"/>
        <v>SATISFACTORIO</v>
      </c>
      <c r="G54" s="414">
        <f>+AVERAGE(E54:E58)</f>
        <v>0.90999999999999992</v>
      </c>
      <c r="H54" s="415" t="str">
        <f>+IF(G54&lt;=59%,"INSUFICIENTE",IF(G54&gt;=60%,IF(G54&lt;=79%,"ADECUADO",IF(G54&gt;=80%,"SATISFACTORIO"))))</f>
        <v>SATISFACTORIO</v>
      </c>
      <c r="I54" s="414">
        <f>+G54</f>
        <v>0.90999999999999992</v>
      </c>
      <c r="J54" s="415" t="str">
        <f>+IF(I54&lt;=59%,"INSUFICIENTE",IF(I54&gt;=60%,IF(I54&lt;=79%,"ADECUADO",IF(I54&gt;=80%,"SATISFACTORIO"))))</f>
        <v>SATISFACTORIO</v>
      </c>
    </row>
    <row r="55" spans="1:10" ht="38.25" customHeight="1" x14ac:dyDescent="0.25">
      <c r="A55" s="413"/>
      <c r="B55" s="412"/>
      <c r="C55" s="328"/>
      <c r="D55" s="222" t="s">
        <v>147</v>
      </c>
      <c r="E55" s="179">
        <f>+'[1]MEJORAMIENTO CONTINUO'!$G$13</f>
        <v>0.75</v>
      </c>
      <c r="F55" s="29" t="str">
        <f t="shared" si="5"/>
        <v>ADECUADO</v>
      </c>
      <c r="G55" s="414"/>
      <c r="H55" s="415"/>
      <c r="I55" s="414"/>
      <c r="J55" s="415"/>
    </row>
    <row r="56" spans="1:10" ht="54" customHeight="1" x14ac:dyDescent="0.25">
      <c r="A56" s="413"/>
      <c r="B56" s="412"/>
      <c r="C56" s="328"/>
      <c r="D56" s="222" t="s">
        <v>228</v>
      </c>
      <c r="E56" s="179">
        <f>+'[1]MEJORAMIENTO CONTINUO'!$G$14</f>
        <v>1</v>
      </c>
      <c r="F56" s="29" t="str">
        <f t="shared" si="5"/>
        <v>SATISFACTORIO</v>
      </c>
      <c r="G56" s="414"/>
      <c r="H56" s="415"/>
      <c r="I56" s="414"/>
      <c r="J56" s="415"/>
    </row>
    <row r="57" spans="1:10" ht="78.75" x14ac:dyDescent="0.25">
      <c r="A57" s="413"/>
      <c r="B57" s="412"/>
      <c r="C57" s="328"/>
      <c r="D57" s="218" t="s">
        <v>224</v>
      </c>
      <c r="E57" s="179">
        <f>+'[1]MEJORAMIENTO CONTINUO'!$G$15</f>
        <v>1</v>
      </c>
      <c r="F57" s="112" t="str">
        <f t="shared" si="5"/>
        <v>SATISFACTORIO</v>
      </c>
      <c r="G57" s="340"/>
      <c r="H57" s="324"/>
      <c r="I57" s="340"/>
      <c r="J57" s="324"/>
    </row>
    <row r="58" spans="1:10" ht="78.75" x14ac:dyDescent="0.25">
      <c r="A58" s="413"/>
      <c r="B58" s="412"/>
      <c r="C58" s="329"/>
      <c r="D58" s="218" t="s">
        <v>225</v>
      </c>
      <c r="E58" s="179">
        <f>+'[1]MEJORAMIENTO CONTINUO'!$G$16</f>
        <v>1</v>
      </c>
      <c r="F58" s="112" t="str">
        <f t="shared" si="5"/>
        <v>SATISFACTORIO</v>
      </c>
      <c r="G58" s="340"/>
      <c r="H58" s="324"/>
      <c r="I58" s="340"/>
      <c r="J58" s="324"/>
    </row>
    <row r="59" spans="1:10" ht="89.25" customHeight="1" x14ac:dyDescent="0.25">
      <c r="A59" s="427" t="s">
        <v>68</v>
      </c>
      <c r="B59" s="407" t="s">
        <v>69</v>
      </c>
      <c r="C59" s="441" t="s">
        <v>79</v>
      </c>
      <c r="D59" s="220" t="s">
        <v>224</v>
      </c>
      <c r="E59" s="179">
        <f>+[1]COSTOS!$G$11</f>
        <v>1</v>
      </c>
      <c r="F59" s="131" t="str">
        <f t="shared" si="5"/>
        <v>SATISFACTORIO</v>
      </c>
      <c r="G59" s="400">
        <f>+AVERAGE(E59:E61)</f>
        <v>1</v>
      </c>
      <c r="H59" s="399" t="str">
        <f>+IF(G59&lt;=59%,"INSUFICIENTE",IF(G59&gt;=60%,IF(G59&lt;=79%,"ADECUADO",IF(G59&gt;=80%,"SATISFACTORIO"))))</f>
        <v>SATISFACTORIO</v>
      </c>
      <c r="I59" s="400">
        <f>+G59</f>
        <v>1</v>
      </c>
      <c r="J59" s="399" t="str">
        <f>+IF(I59&lt;=59%,"INSUFICIENTE",IF(I59&gt;=60%,IF(I59&lt;=79%,"ADECUADO",IF(I59&gt;=80%,"SATISFACTORIO"))))</f>
        <v>SATISFACTORIO</v>
      </c>
    </row>
    <row r="60" spans="1:10" ht="78.75" x14ac:dyDescent="0.25">
      <c r="A60" s="427"/>
      <c r="B60" s="407"/>
      <c r="C60" s="441"/>
      <c r="D60" s="218" t="s">
        <v>225</v>
      </c>
      <c r="E60" s="179">
        <f>+[1]COSTOS!$G$12</f>
        <v>1</v>
      </c>
      <c r="F60" s="131" t="str">
        <f t="shared" si="5"/>
        <v>SATISFACTORIO</v>
      </c>
      <c r="G60" s="400"/>
      <c r="H60" s="399"/>
      <c r="I60" s="400"/>
      <c r="J60" s="399"/>
    </row>
    <row r="61" spans="1:10" ht="78.75" x14ac:dyDescent="0.25">
      <c r="A61" s="427"/>
      <c r="B61" s="407"/>
      <c r="C61" s="441"/>
      <c r="D61" s="220" t="s">
        <v>230</v>
      </c>
      <c r="E61" s="179">
        <f>+[1]COSTOS!$G$13</f>
        <v>1</v>
      </c>
      <c r="F61" s="131" t="str">
        <f t="shared" si="5"/>
        <v>SATISFACTORIO</v>
      </c>
      <c r="G61" s="400"/>
      <c r="H61" s="399"/>
      <c r="I61" s="400"/>
      <c r="J61" s="399"/>
    </row>
    <row r="62" spans="1:10" ht="78.75" x14ac:dyDescent="0.25">
      <c r="A62" s="427"/>
      <c r="B62" s="407"/>
      <c r="C62" s="410" t="s">
        <v>167</v>
      </c>
      <c r="D62" s="218" t="s">
        <v>224</v>
      </c>
      <c r="E62" s="179">
        <f>+'[1]TRASLADO ASISTENCIAL'!$G$17</f>
        <v>1</v>
      </c>
      <c r="F62" s="131" t="str">
        <f t="shared" si="5"/>
        <v>SATISFACTORIO</v>
      </c>
      <c r="G62" s="400">
        <f>+AVERAGE(E62:E63)</f>
        <v>1</v>
      </c>
      <c r="H62" s="399" t="str">
        <f>+IF(G62&lt;=59%,"INSUFICIENTE",IF(G62&gt;=60%,IF(G62&lt;=79%,"ADECUADO",IF(G62&gt;=80%,"SATISFACTORIO"))))</f>
        <v>SATISFACTORIO</v>
      </c>
      <c r="I62" s="400">
        <f>+G62</f>
        <v>1</v>
      </c>
      <c r="J62" s="399" t="str">
        <f>+IF(I62&lt;=59%,"INSUFICIENTE",IF(I62&gt;=60%,IF(I62&lt;=79%,"ADECUADO",IF(I62&gt;=80%,"SATISFACTORIO"))))</f>
        <v>SATISFACTORIO</v>
      </c>
    </row>
    <row r="63" spans="1:10" ht="78.75" x14ac:dyDescent="0.25">
      <c r="A63" s="427"/>
      <c r="B63" s="407"/>
      <c r="C63" s="410"/>
      <c r="D63" s="218" t="s">
        <v>225</v>
      </c>
      <c r="E63" s="179">
        <f>+'[1]TRASLADO ASISTENCIAL'!$G$18</f>
        <v>1</v>
      </c>
      <c r="F63" s="131" t="str">
        <f t="shared" si="5"/>
        <v>SATISFACTORIO</v>
      </c>
      <c r="G63" s="400"/>
      <c r="H63" s="399"/>
      <c r="I63" s="400"/>
      <c r="J63" s="399"/>
    </row>
    <row r="64" spans="1:10" ht="78.75" x14ac:dyDescent="0.25">
      <c r="A64" s="427"/>
      <c r="B64" s="407"/>
      <c r="C64" s="428" t="s">
        <v>73</v>
      </c>
      <c r="D64" s="218" t="s">
        <v>224</v>
      </c>
      <c r="E64" s="179">
        <f>+[1]ENFERMERIA!$G$16</f>
        <v>1</v>
      </c>
      <c r="F64" s="131" t="str">
        <f t="shared" si="5"/>
        <v>SATISFACTORIO</v>
      </c>
      <c r="G64" s="400">
        <f>+AVERAGE(E64:E65)</f>
        <v>0.85</v>
      </c>
      <c r="H64" s="399" t="str">
        <f>+IF(G64&lt;=59%,"INSUFICIENTE",IF(G64&gt;=60%,IF(G64&lt;=79%,"ADECUADO",IF(G64&gt;=80%,"SATISFACTORIO"))))</f>
        <v>SATISFACTORIO</v>
      </c>
      <c r="I64" s="400">
        <f>+G64</f>
        <v>0.85</v>
      </c>
      <c r="J64" s="399" t="str">
        <f>+IF(I64&lt;=59%,"INSUFICIENTE",IF(I64&gt;=60%,IF(I64&lt;=79%,"ADECUADO",IF(I64&gt;=80%,"SATISFACTORIO"))))</f>
        <v>SATISFACTORIO</v>
      </c>
    </row>
    <row r="65" spans="1:10" ht="78.75" x14ac:dyDescent="0.25">
      <c r="A65" s="427"/>
      <c r="B65" s="407"/>
      <c r="C65" s="428"/>
      <c r="D65" s="218" t="s">
        <v>225</v>
      </c>
      <c r="E65" s="179">
        <f>+[1]ENFERMERIA!$G$17</f>
        <v>0.7</v>
      </c>
      <c r="F65" s="131" t="str">
        <f t="shared" si="5"/>
        <v>ADECUADO</v>
      </c>
      <c r="G65" s="400"/>
      <c r="H65" s="399"/>
      <c r="I65" s="400"/>
      <c r="J65" s="399"/>
    </row>
    <row r="66" spans="1:10" ht="78.75" x14ac:dyDescent="0.25">
      <c r="A66" s="427"/>
      <c r="B66" s="407"/>
      <c r="C66" s="409" t="s">
        <v>75</v>
      </c>
      <c r="D66" s="218" t="s">
        <v>224</v>
      </c>
      <c r="E66" s="179">
        <f>+'[1]TALENTO HUMANO'!$G$11</f>
        <v>0.65</v>
      </c>
      <c r="F66" s="131" t="str">
        <f t="shared" si="5"/>
        <v>ADECUADO</v>
      </c>
      <c r="G66" s="400">
        <f>+AVERAGE(E66:E67)</f>
        <v>0.82499999999999996</v>
      </c>
      <c r="H66" s="399" t="str">
        <f>+IF(G66&lt;=59%,"INSUFICIENTE",IF(G66&gt;=60%,IF(G66&lt;=79%,"ADECUADO",IF(G66&gt;=80%,"SATISFACTORIO"))))</f>
        <v>SATISFACTORIO</v>
      </c>
      <c r="I66" s="400">
        <f>+G66</f>
        <v>0.82499999999999996</v>
      </c>
      <c r="J66" s="399" t="str">
        <f>+IF(I66&lt;=59%,"INSUFICIENTE",IF(I66&gt;=60%,IF(I66&lt;=79%,"ADECUADO",IF(I66&gt;=80%,"SATISFACTORIO"))))</f>
        <v>SATISFACTORIO</v>
      </c>
    </row>
    <row r="67" spans="1:10" ht="78.75" x14ac:dyDescent="0.25">
      <c r="A67" s="427"/>
      <c r="B67" s="407"/>
      <c r="C67" s="409"/>
      <c r="D67" s="218" t="s">
        <v>225</v>
      </c>
      <c r="E67" s="179">
        <f>+'[1]TALENTO HUMANO'!$G$12</f>
        <v>1</v>
      </c>
      <c r="F67" s="131" t="str">
        <f t="shared" si="5"/>
        <v>SATISFACTORIO</v>
      </c>
      <c r="G67" s="400"/>
      <c r="H67" s="399"/>
      <c r="I67" s="400"/>
      <c r="J67" s="399"/>
    </row>
    <row r="68" spans="1:10" ht="51.75" customHeight="1" x14ac:dyDescent="0.25">
      <c r="A68" s="427"/>
      <c r="B68" s="407"/>
      <c r="C68" s="422" t="s">
        <v>81</v>
      </c>
      <c r="D68" s="218" t="s">
        <v>82</v>
      </c>
      <c r="E68" s="179">
        <f>+'[1]GESTION DE CALIDAD'!$G$11</f>
        <v>1</v>
      </c>
      <c r="F68" s="138" t="str">
        <f t="shared" si="5"/>
        <v>SATISFACTORIO</v>
      </c>
      <c r="G68" s="423">
        <f>+AVERAGE(E68:E70)</f>
        <v>1</v>
      </c>
      <c r="H68" s="426" t="str">
        <f>+IF(G68&lt;=59%,"INSUFICIENTE",IF(G68&gt;=60%,IF(G68&lt;=79%,"ADECUADO",IF(G68&gt;=80%,"SATISFACTORIO"))))</f>
        <v>SATISFACTORIO</v>
      </c>
      <c r="I68" s="423">
        <f>+G68</f>
        <v>1</v>
      </c>
      <c r="J68" s="426" t="str">
        <f>+IF(I68&lt;=59%,"INSUFICIENTE",IF(I68&gt;=60%,IF(I68&lt;=79%,"ADECUADO",IF(I68&gt;=80%,"SATISFACTORIO"))))</f>
        <v>SATISFACTORIO</v>
      </c>
    </row>
    <row r="69" spans="1:10" ht="58.5" customHeight="1" x14ac:dyDescent="0.25">
      <c r="A69" s="427"/>
      <c r="B69" s="407"/>
      <c r="C69" s="384"/>
      <c r="D69" s="218" t="s">
        <v>83</v>
      </c>
      <c r="E69" s="179">
        <f>+'[1]GESTION DE CALIDAD'!$G$12</f>
        <v>1</v>
      </c>
      <c r="F69" s="138" t="str">
        <f t="shared" si="5"/>
        <v>SATISFACTORIO</v>
      </c>
      <c r="G69" s="424"/>
      <c r="H69" s="257"/>
      <c r="I69" s="424"/>
      <c r="J69" s="257"/>
    </row>
    <row r="70" spans="1:10" ht="49.5" customHeight="1" x14ac:dyDescent="0.25">
      <c r="A70" s="430"/>
      <c r="B70" s="408"/>
      <c r="C70" s="418"/>
      <c r="D70" s="218" t="s">
        <v>84</v>
      </c>
      <c r="E70" s="179">
        <f>+'[1]GESTION DE CALIDAD'!$G$13</f>
        <v>1</v>
      </c>
      <c r="F70" s="138" t="str">
        <f t="shared" si="5"/>
        <v>SATISFACTORIO</v>
      </c>
      <c r="G70" s="425"/>
      <c r="H70" s="252"/>
      <c r="I70" s="425"/>
      <c r="J70" s="252"/>
    </row>
    <row r="71" spans="1:10" ht="78.75" x14ac:dyDescent="0.25">
      <c r="A71" s="427"/>
      <c r="B71" s="407"/>
      <c r="C71" s="432" t="s">
        <v>61</v>
      </c>
      <c r="D71" s="218" t="s">
        <v>224</v>
      </c>
      <c r="E71" s="179">
        <f>+[1]BIOMEDICA!$G$19</f>
        <v>1</v>
      </c>
      <c r="F71" s="138" t="str">
        <f t="shared" si="5"/>
        <v>SATISFACTORIO</v>
      </c>
      <c r="G71" s="423">
        <f>+AVERAGE(E71:E72)</f>
        <v>0.85</v>
      </c>
      <c r="H71" s="426" t="str">
        <f>+IF(G71&lt;=59%,"INSUFICIENTE",IF(G71&gt;=60%,IF(G71&lt;=79%,"ADECUADO",IF(G71&gt;=80%,"SATISFACTORIO"))))</f>
        <v>SATISFACTORIO</v>
      </c>
      <c r="I71" s="423">
        <f>+G71</f>
        <v>0.85</v>
      </c>
      <c r="J71" s="426" t="str">
        <f>+IF(I71&lt;=59%,"INSUFICIENTE",IF(I71&gt;=60%,IF(I71&lt;=79%,"ADECUADO",IF(I71&gt;=80%,"SATISFACTORIO"))))</f>
        <v>SATISFACTORIO</v>
      </c>
    </row>
    <row r="72" spans="1:10" ht="78.75" x14ac:dyDescent="0.25">
      <c r="A72" s="427" t="s">
        <v>68</v>
      </c>
      <c r="B72" s="427" t="s">
        <v>69</v>
      </c>
      <c r="C72" s="275"/>
      <c r="D72" s="218" t="s">
        <v>225</v>
      </c>
      <c r="E72" s="179">
        <f>+[1]BIOMEDICA!$G$20</f>
        <v>0.7</v>
      </c>
      <c r="F72" s="138" t="str">
        <f t="shared" si="5"/>
        <v>ADECUADO</v>
      </c>
      <c r="G72" s="424"/>
      <c r="H72" s="257"/>
      <c r="I72" s="424"/>
      <c r="J72" s="257"/>
    </row>
    <row r="73" spans="1:10" ht="78.75" x14ac:dyDescent="0.25">
      <c r="A73" s="427"/>
      <c r="B73" s="427"/>
      <c r="C73" s="429" t="s">
        <v>231</v>
      </c>
      <c r="D73" s="218" t="s">
        <v>224</v>
      </c>
      <c r="E73" s="179">
        <f>+[1]FINANCIERA!$G$11</f>
        <v>1</v>
      </c>
      <c r="F73" s="131" t="str">
        <f t="shared" si="5"/>
        <v>SATISFACTORIO</v>
      </c>
      <c r="G73" s="400">
        <f>+AVERAGE(E73:E74)</f>
        <v>0.85</v>
      </c>
      <c r="H73" s="399" t="str">
        <f>+IF(G73&lt;=59%,"INSUFICIENTE",IF(G73&gt;=60%,IF(G73&lt;=79%,"ADECUADO",IF(G73&gt;=80%,"SATISFACTORIO"))))</f>
        <v>SATISFACTORIO</v>
      </c>
      <c r="I73" s="400">
        <f>+G73</f>
        <v>0.85</v>
      </c>
      <c r="J73" s="399" t="str">
        <f>+IF(I73&lt;=59%,"INSUFICIENTE",IF(I73&gt;=60%,IF(I73&lt;=79%,"ADECUADO",IF(I73&gt;=80%,"SATISFACTORIO"))))</f>
        <v>SATISFACTORIO</v>
      </c>
    </row>
    <row r="74" spans="1:10" ht="78.75" x14ac:dyDescent="0.25">
      <c r="A74" s="427"/>
      <c r="B74" s="427"/>
      <c r="C74" s="429"/>
      <c r="D74" s="218" t="s">
        <v>225</v>
      </c>
      <c r="E74" s="179">
        <f>+[1]FINANCIERA!$G$12</f>
        <v>0.7</v>
      </c>
      <c r="F74" s="131" t="str">
        <f t="shared" si="5"/>
        <v>ADECUADO</v>
      </c>
      <c r="G74" s="400"/>
      <c r="H74" s="399"/>
      <c r="I74" s="400"/>
      <c r="J74" s="399"/>
    </row>
    <row r="75" spans="1:10" ht="78.75" x14ac:dyDescent="0.25">
      <c r="A75" s="427"/>
      <c r="B75" s="427"/>
      <c r="C75" s="409" t="s">
        <v>86</v>
      </c>
      <c r="D75" s="218" t="s">
        <v>224</v>
      </c>
      <c r="E75" s="179">
        <f>+[1]SISTEMAS!$G$11</f>
        <v>1</v>
      </c>
      <c r="F75" s="131" t="str">
        <f t="shared" si="5"/>
        <v>SATISFACTORIO</v>
      </c>
      <c r="G75" s="400">
        <f>+AVERAGE(E75:E76)</f>
        <v>0.85</v>
      </c>
      <c r="H75" s="399" t="str">
        <f>+IF(G75&lt;=59%,"INSUFICIENTE",IF(G75&gt;=60%,IF(G75&lt;=79%,"ADECUADO",IF(G75&gt;=80%,"SATISFACTORIO"))))</f>
        <v>SATISFACTORIO</v>
      </c>
      <c r="I75" s="400">
        <f>+G75</f>
        <v>0.85</v>
      </c>
      <c r="J75" s="399" t="str">
        <f>+IF(I75&lt;=59%,"INSUFICIENTE",IF(I75&gt;=60%,IF(I75&lt;=79%,"ADECUADO",IF(I75&gt;=80%,"SATISFACTORIO"))))</f>
        <v>SATISFACTORIO</v>
      </c>
    </row>
    <row r="76" spans="1:10" ht="78.75" x14ac:dyDescent="0.25">
      <c r="A76" s="427"/>
      <c r="B76" s="427"/>
      <c r="C76" s="409"/>
      <c r="D76" s="218" t="s">
        <v>225</v>
      </c>
      <c r="E76" s="179">
        <f>+[1]SISTEMAS!$G$12</f>
        <v>0.7</v>
      </c>
      <c r="F76" s="131" t="str">
        <f t="shared" si="5"/>
        <v>ADECUADO</v>
      </c>
      <c r="G76" s="400"/>
      <c r="H76" s="399"/>
      <c r="I76" s="400"/>
      <c r="J76" s="399"/>
    </row>
    <row r="77" spans="1:10" ht="78.75" x14ac:dyDescent="0.25">
      <c r="A77" s="427"/>
      <c r="B77" s="427"/>
      <c r="C77" s="431" t="s">
        <v>144</v>
      </c>
      <c r="D77" s="218" t="s">
        <v>224</v>
      </c>
      <c r="E77" s="179">
        <f>+'[1]RECURSO FISICOS'!$G$17</f>
        <v>1</v>
      </c>
      <c r="F77" s="131" t="str">
        <f t="shared" si="5"/>
        <v>SATISFACTORIO</v>
      </c>
      <c r="G77" s="400">
        <f>+AVERAGE(E77:E78)</f>
        <v>0.85</v>
      </c>
      <c r="H77" s="399" t="str">
        <f>+IF(G77&lt;=59%,"INSUFICIENTE",IF(G77&gt;=60%,IF(G77&lt;=79%,"ADECUADO",IF(G77&gt;=80%,"SATISFACTORIO"))))</f>
        <v>SATISFACTORIO</v>
      </c>
      <c r="I77" s="400">
        <f>+G77</f>
        <v>0.85</v>
      </c>
      <c r="J77" s="399" t="str">
        <f>+IF(I77&lt;=59%,"INSUFICIENTE",IF(I77&gt;=60%,IF(I77&lt;=79%,"ADECUADO",IF(I77&gt;=80%,"SATISFACTORIO"))))</f>
        <v>SATISFACTORIO</v>
      </c>
    </row>
    <row r="78" spans="1:10" ht="78.75" x14ac:dyDescent="0.25">
      <c r="A78" s="427"/>
      <c r="B78" s="427"/>
      <c r="C78" s="431"/>
      <c r="D78" s="218" t="s">
        <v>225</v>
      </c>
      <c r="E78" s="179">
        <f>+'[1]RECURSO FISICOS'!$G$18</f>
        <v>0.7</v>
      </c>
      <c r="F78" s="131" t="str">
        <f t="shared" si="5"/>
        <v>ADECUADO</v>
      </c>
      <c r="G78" s="400"/>
      <c r="H78" s="399"/>
      <c r="I78" s="400"/>
      <c r="J78" s="399"/>
    </row>
    <row r="79" spans="1:10" ht="78.75" x14ac:dyDescent="0.25">
      <c r="A79" s="427"/>
      <c r="B79" s="427"/>
      <c r="C79" s="428" t="s">
        <v>51</v>
      </c>
      <c r="D79" s="218" t="s">
        <v>224</v>
      </c>
      <c r="E79" s="179">
        <f>+[1]FARMACIA!$G$20</f>
        <v>0.6</v>
      </c>
      <c r="F79" s="131" t="str">
        <f t="shared" si="5"/>
        <v>ADECUADO</v>
      </c>
      <c r="G79" s="400">
        <f>+AVERAGE(E79:E80)</f>
        <v>0.64999999999999991</v>
      </c>
      <c r="H79" s="399" t="str">
        <f>+IF(G79&lt;=59%,"INSUFICIENTE",IF(G79&gt;=60%,IF(G79&lt;=79%,"ADECUADO",IF(G79&gt;=80%,"SATISFACTORIO"))))</f>
        <v>ADECUADO</v>
      </c>
      <c r="I79" s="400">
        <f>+G79</f>
        <v>0.64999999999999991</v>
      </c>
      <c r="J79" s="401" t="str">
        <f>+IF(I79&lt;=59%,"INSUFICIENTE",IF(I79&gt;=60%,IF(I79&lt;=79%,"ADECUADO",IF(I79&gt;=80%,"SATISFACTORIO"))))</f>
        <v>ADECUADO</v>
      </c>
    </row>
    <row r="80" spans="1:10" ht="78.75" x14ac:dyDescent="0.25">
      <c r="A80" s="427"/>
      <c r="B80" s="427"/>
      <c r="C80" s="428"/>
      <c r="D80" s="218" t="s">
        <v>225</v>
      </c>
      <c r="E80" s="179">
        <f>+[1]FARMACIA!$G$21</f>
        <v>0.7</v>
      </c>
      <c r="F80" s="131" t="str">
        <f t="shared" si="5"/>
        <v>ADECUADO</v>
      </c>
      <c r="G80" s="400"/>
      <c r="H80" s="399"/>
      <c r="I80" s="400"/>
      <c r="J80" s="401"/>
    </row>
    <row r="81" spans="1:10" ht="78.75" x14ac:dyDescent="0.25">
      <c r="A81" s="427"/>
      <c r="B81" s="427"/>
      <c r="C81" s="409" t="s">
        <v>64</v>
      </c>
      <c r="D81" s="220" t="s">
        <v>224</v>
      </c>
      <c r="E81" s="179">
        <f>+[1]FACTURACION!$G$12</f>
        <v>0.65</v>
      </c>
      <c r="F81" s="131" t="str">
        <f t="shared" si="5"/>
        <v>ADECUADO</v>
      </c>
      <c r="G81" s="400">
        <f>+AVERAGE(E81:E82)</f>
        <v>0.82499999999999996</v>
      </c>
      <c r="H81" s="399" t="str">
        <f>+IF(G81&lt;=59%,"INSUFICIENTE",IF(G81&gt;=60%,IF(G81&lt;=79%,"ADECUADO",IF(G81&gt;=80%,"SATISFACTORIO"))))</f>
        <v>SATISFACTORIO</v>
      </c>
      <c r="I81" s="400">
        <f>+G81</f>
        <v>0.82499999999999996</v>
      </c>
      <c r="J81" s="401" t="str">
        <f>+IF(I81&lt;=59%,"INSUFICIENTE",IF(I81&gt;=60%,IF(I81&lt;=79%,"ADECUADO",IF(I81&gt;=80%,"SATISFACTORIO"))))</f>
        <v>SATISFACTORIO</v>
      </c>
    </row>
    <row r="82" spans="1:10" ht="78.75" x14ac:dyDescent="0.25">
      <c r="A82" s="427"/>
      <c r="B82" s="427"/>
      <c r="C82" s="409"/>
      <c r="D82" s="218" t="s">
        <v>225</v>
      </c>
      <c r="E82" s="179">
        <f>+[1]FACTURACION!$G$13</f>
        <v>1</v>
      </c>
      <c r="F82" s="131" t="str">
        <f t="shared" si="5"/>
        <v>SATISFACTORIO</v>
      </c>
      <c r="G82" s="400"/>
      <c r="H82" s="399"/>
      <c r="I82" s="400"/>
      <c r="J82" s="401"/>
    </row>
    <row r="83" spans="1:10" ht="78.75" x14ac:dyDescent="0.25">
      <c r="A83" s="427"/>
      <c r="B83" s="427"/>
      <c r="C83" s="431" t="s">
        <v>136</v>
      </c>
      <c r="D83" s="218" t="s">
        <v>224</v>
      </c>
      <c r="E83" s="179">
        <f>+[1]CARTERA!$G$11</f>
        <v>1</v>
      </c>
      <c r="F83" s="131" t="str">
        <f t="shared" si="5"/>
        <v>SATISFACTORIO</v>
      </c>
      <c r="G83" s="400">
        <f>+AVERAGE(E83:E84)</f>
        <v>1</v>
      </c>
      <c r="H83" s="399" t="str">
        <f>+IF(G83&lt;=59%,"INSUFICIENTE",IF(G83&gt;=60%,IF(G83&lt;=79%,"ADECUADO",IF(G83&gt;=80%,"SATISFACTORIO"))))</f>
        <v>SATISFACTORIO</v>
      </c>
      <c r="I83" s="400">
        <f>+G83</f>
        <v>1</v>
      </c>
      <c r="J83" s="401" t="str">
        <f t="shared" ref="J83:J85" si="6">+IF(I83&lt;=59%,"INSUFICIENTE",IF(I83&gt;=60%,IF(I83&lt;=79%,"ADECUADO",IF(I83&gt;=80%,"SATISFACTORIO"))))</f>
        <v>SATISFACTORIO</v>
      </c>
    </row>
    <row r="84" spans="1:10" ht="78.75" x14ac:dyDescent="0.25">
      <c r="A84" s="427"/>
      <c r="B84" s="427"/>
      <c r="C84" s="431"/>
      <c r="D84" s="218" t="s">
        <v>225</v>
      </c>
      <c r="E84" s="179">
        <f>+[1]CARTERA!$G$12</f>
        <v>1</v>
      </c>
      <c r="F84" s="131" t="str">
        <f t="shared" si="5"/>
        <v>SATISFACTORIO</v>
      </c>
      <c r="G84" s="400"/>
      <c r="H84" s="399"/>
      <c r="I84" s="400"/>
      <c r="J84" s="401"/>
    </row>
    <row r="85" spans="1:10" ht="78.75" x14ac:dyDescent="0.25">
      <c r="A85" s="427"/>
      <c r="B85" s="427"/>
      <c r="C85" s="405" t="s">
        <v>41</v>
      </c>
      <c r="D85" s="218" t="s">
        <v>224</v>
      </c>
      <c r="E85" s="198">
        <f>+[1]IMAGENOLOGI!$G$15</f>
        <v>1</v>
      </c>
      <c r="F85" s="219" t="str">
        <f t="shared" si="5"/>
        <v>SATISFACTORIO</v>
      </c>
      <c r="G85" s="402">
        <f>+AVERAGE(E85:E86)</f>
        <v>0.85</v>
      </c>
      <c r="H85" s="403" t="str">
        <f>+IF(G85&lt;=59%,"INSUFICIENTE",IF(G85&gt;=60%,IF(G85&lt;=79%,"ADECUADO",IF(G85&gt;=80%,"SATISFACTORIO"))))</f>
        <v>SATISFACTORIO</v>
      </c>
      <c r="I85" s="402">
        <f>+G85</f>
        <v>0.85</v>
      </c>
      <c r="J85" s="404" t="str">
        <f t="shared" si="6"/>
        <v>SATISFACTORIO</v>
      </c>
    </row>
    <row r="86" spans="1:10" ht="78.75" x14ac:dyDescent="0.25">
      <c r="A86" s="427"/>
      <c r="B86" s="427"/>
      <c r="C86" s="405"/>
      <c r="D86" s="218" t="s">
        <v>225</v>
      </c>
      <c r="E86" s="198">
        <f>+[1]IMAGENOLOGI!$G$16</f>
        <v>0.7</v>
      </c>
      <c r="F86" s="219" t="str">
        <f t="shared" si="5"/>
        <v>ADECUADO</v>
      </c>
      <c r="G86" s="402"/>
      <c r="H86" s="403"/>
      <c r="I86" s="402"/>
      <c r="J86" s="404"/>
    </row>
    <row r="103" spans="6:6" x14ac:dyDescent="0.25">
      <c r="F103" s="56"/>
    </row>
  </sheetData>
  <mergeCells count="201">
    <mergeCell ref="H62:H63"/>
    <mergeCell ref="I62:I63"/>
    <mergeCell ref="J62:J63"/>
    <mergeCell ref="C64:C65"/>
    <mergeCell ref="G64:G65"/>
    <mergeCell ref="H64:H65"/>
    <mergeCell ref="I64:I65"/>
    <mergeCell ref="J64:J65"/>
    <mergeCell ref="C52:C53"/>
    <mergeCell ref="G52:G53"/>
    <mergeCell ref="H52:H53"/>
    <mergeCell ref="I52:I53"/>
    <mergeCell ref="J52:J53"/>
    <mergeCell ref="C59:C61"/>
    <mergeCell ref="G59:G61"/>
    <mergeCell ref="H59:H61"/>
    <mergeCell ref="I59:I61"/>
    <mergeCell ref="J59:J61"/>
    <mergeCell ref="C50:C51"/>
    <mergeCell ref="G50:G51"/>
    <mergeCell ref="H50:H51"/>
    <mergeCell ref="I50:I51"/>
    <mergeCell ref="J50:J51"/>
    <mergeCell ref="C47:C49"/>
    <mergeCell ref="H47:H49"/>
    <mergeCell ref="G47:G49"/>
    <mergeCell ref="I47:I49"/>
    <mergeCell ref="J47:J49"/>
    <mergeCell ref="C43:C44"/>
    <mergeCell ref="G43:G44"/>
    <mergeCell ref="H43:H44"/>
    <mergeCell ref="I43:I44"/>
    <mergeCell ref="J43:J44"/>
    <mergeCell ref="C45:C46"/>
    <mergeCell ref="G45:G46"/>
    <mergeCell ref="H45:H46"/>
    <mergeCell ref="I45:I46"/>
    <mergeCell ref="J45:J46"/>
    <mergeCell ref="C39:C40"/>
    <mergeCell ref="G39:G40"/>
    <mergeCell ref="H39:H40"/>
    <mergeCell ref="I39:I40"/>
    <mergeCell ref="J39:J40"/>
    <mergeCell ref="C41:C42"/>
    <mergeCell ref="G41:G42"/>
    <mergeCell ref="H41:H42"/>
    <mergeCell ref="I41:I42"/>
    <mergeCell ref="J41:J42"/>
    <mergeCell ref="C35:C36"/>
    <mergeCell ref="G35:G36"/>
    <mergeCell ref="C37:C38"/>
    <mergeCell ref="G37:G38"/>
    <mergeCell ref="H35:H36"/>
    <mergeCell ref="J35:J36"/>
    <mergeCell ref="I35:I36"/>
    <mergeCell ref="H37:H38"/>
    <mergeCell ref="J37:J38"/>
    <mergeCell ref="I37:I38"/>
    <mergeCell ref="C31:C32"/>
    <mergeCell ref="G31:G32"/>
    <mergeCell ref="H31:H32"/>
    <mergeCell ref="I31:I32"/>
    <mergeCell ref="J31:J32"/>
    <mergeCell ref="C33:C34"/>
    <mergeCell ref="G33:G34"/>
    <mergeCell ref="H33:H34"/>
    <mergeCell ref="I33:I34"/>
    <mergeCell ref="J33:J34"/>
    <mergeCell ref="C27:C28"/>
    <mergeCell ref="C29:C30"/>
    <mergeCell ref="G27:G28"/>
    <mergeCell ref="H27:H28"/>
    <mergeCell ref="I27:I28"/>
    <mergeCell ref="J27:J28"/>
    <mergeCell ref="G29:G30"/>
    <mergeCell ref="H29:H30"/>
    <mergeCell ref="I29:I30"/>
    <mergeCell ref="J29:J30"/>
    <mergeCell ref="H21:H22"/>
    <mergeCell ref="I21:I22"/>
    <mergeCell ref="J21:J22"/>
    <mergeCell ref="C23:C24"/>
    <mergeCell ref="G23:G24"/>
    <mergeCell ref="H23:H24"/>
    <mergeCell ref="I23:I24"/>
    <mergeCell ref="J23:J24"/>
    <mergeCell ref="C25:C26"/>
    <mergeCell ref="G25:G26"/>
    <mergeCell ref="H25:H26"/>
    <mergeCell ref="I25:I26"/>
    <mergeCell ref="J25:J26"/>
    <mergeCell ref="H81:H82"/>
    <mergeCell ref="I81:I82"/>
    <mergeCell ref="H79:H80"/>
    <mergeCell ref="I79:I80"/>
    <mergeCell ref="J79:J80"/>
    <mergeCell ref="J81:J82"/>
    <mergeCell ref="I11:I12"/>
    <mergeCell ref="J11:J12"/>
    <mergeCell ref="C13:C14"/>
    <mergeCell ref="G13:G14"/>
    <mergeCell ref="H13:H14"/>
    <mergeCell ref="I13:I14"/>
    <mergeCell ref="J13:J14"/>
    <mergeCell ref="C15:C16"/>
    <mergeCell ref="G15:G16"/>
    <mergeCell ref="H15:H16"/>
    <mergeCell ref="I15:I16"/>
    <mergeCell ref="J15:J16"/>
    <mergeCell ref="C17:C18"/>
    <mergeCell ref="G17:G18"/>
    <mergeCell ref="H17:H18"/>
    <mergeCell ref="I17:I18"/>
    <mergeCell ref="J17:J18"/>
    <mergeCell ref="C19:C20"/>
    <mergeCell ref="A72:A78"/>
    <mergeCell ref="B72:B78"/>
    <mergeCell ref="C79:C80"/>
    <mergeCell ref="G79:G80"/>
    <mergeCell ref="C73:C74"/>
    <mergeCell ref="G73:G74"/>
    <mergeCell ref="A59:A71"/>
    <mergeCell ref="C77:C78"/>
    <mergeCell ref="G77:G78"/>
    <mergeCell ref="B79:B86"/>
    <mergeCell ref="A79:A86"/>
    <mergeCell ref="C71:C72"/>
    <mergeCell ref="G71:G72"/>
    <mergeCell ref="C83:C84"/>
    <mergeCell ref="G83:G84"/>
    <mergeCell ref="C81:C82"/>
    <mergeCell ref="G81:G82"/>
    <mergeCell ref="G62:G63"/>
    <mergeCell ref="H66:H67"/>
    <mergeCell ref="I66:I67"/>
    <mergeCell ref="C68:C70"/>
    <mergeCell ref="G68:G70"/>
    <mergeCell ref="H68:H70"/>
    <mergeCell ref="I68:I70"/>
    <mergeCell ref="J68:J70"/>
    <mergeCell ref="H71:H72"/>
    <mergeCell ref="I71:I72"/>
    <mergeCell ref="J71:J72"/>
    <mergeCell ref="J66:J67"/>
    <mergeCell ref="A7:J7"/>
    <mergeCell ref="A1:C4"/>
    <mergeCell ref="D1:H1"/>
    <mergeCell ref="I1:J1"/>
    <mergeCell ref="D2:H2"/>
    <mergeCell ref="I2:J2"/>
    <mergeCell ref="D3:H4"/>
    <mergeCell ref="I3:J3"/>
    <mergeCell ref="I4:J4"/>
    <mergeCell ref="A9:A27"/>
    <mergeCell ref="B47:B58"/>
    <mergeCell ref="A47:A58"/>
    <mergeCell ref="B31:B45"/>
    <mergeCell ref="A31:A45"/>
    <mergeCell ref="I54:I58"/>
    <mergeCell ref="J54:J58"/>
    <mergeCell ref="C54:C58"/>
    <mergeCell ref="G54:G58"/>
    <mergeCell ref="H54:H58"/>
    <mergeCell ref="C9:C10"/>
    <mergeCell ref="G9:G10"/>
    <mergeCell ref="H9:H10"/>
    <mergeCell ref="I9:I10"/>
    <mergeCell ref="J9:J10"/>
    <mergeCell ref="C11:C12"/>
    <mergeCell ref="G11:G12"/>
    <mergeCell ref="H11:H12"/>
    <mergeCell ref="G19:G20"/>
    <mergeCell ref="H19:H20"/>
    <mergeCell ref="I19:I20"/>
    <mergeCell ref="J19:J20"/>
    <mergeCell ref="C21:C22"/>
    <mergeCell ref="G21:G22"/>
    <mergeCell ref="H83:H84"/>
    <mergeCell ref="I83:I84"/>
    <mergeCell ref="J83:J84"/>
    <mergeCell ref="G85:G86"/>
    <mergeCell ref="H85:H86"/>
    <mergeCell ref="I85:I86"/>
    <mergeCell ref="J85:J86"/>
    <mergeCell ref="C85:C86"/>
    <mergeCell ref="B9:B27"/>
    <mergeCell ref="H77:H78"/>
    <mergeCell ref="I77:I78"/>
    <mergeCell ref="J77:J78"/>
    <mergeCell ref="B59:B71"/>
    <mergeCell ref="J75:J76"/>
    <mergeCell ref="C75:C76"/>
    <mergeCell ref="H73:H74"/>
    <mergeCell ref="I73:I74"/>
    <mergeCell ref="J73:J74"/>
    <mergeCell ref="G75:G76"/>
    <mergeCell ref="H75:H76"/>
    <mergeCell ref="I75:I76"/>
    <mergeCell ref="C62:C63"/>
    <mergeCell ref="C66:C67"/>
    <mergeCell ref="G66:G67"/>
  </mergeCells>
  <conditionalFormatting sqref="H85 J85 H83 J83 H75 H77 H79:H81 J75 J77 J79:J81 H73 J73 H68 H71 J71 J68 H66 J66 H64 J64 H62 J62 H59 J59 H54 J54 H47 J47 H52 H50 J50 J52 H45 J45 H37:H43 J37:J43 H29:H31 J29:J31 H35 H33 J33 J35 H9 J9 H11 J11 H13 J13 H15 J15 H17 J17 H19 J19 H21 J21 H23 J23 H25 J25 H27 J27 F9:F86">
    <cfRule type="cellIs" dxfId="32" priority="7" stopIfTrue="1" operator="equal">
      <formula>"INSUFICIENTE"</formula>
    </cfRule>
    <cfRule type="cellIs" dxfId="31" priority="8" stopIfTrue="1" operator="equal">
      <formula>"ADECUADO"</formula>
    </cfRule>
    <cfRule type="cellIs" dxfId="30" priority="9" stopIfTrue="1" operator="equal">
      <formula>"SATISFACTORIO"</formula>
    </cfRule>
  </conditionalFormatting>
  <pageMargins left="0.51181102362204722" right="0.51181102362204722" top="0.55118110236220474" bottom="0.55118110236220474" header="0.31496062992125984" footer="0.11811023622047245"/>
  <pageSetup paperSize="9" scale="80" orientation="landscape"/>
  <ignoredErrors>
    <ignoredError sqref="G23 I17 I15 I21" formula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J55"/>
  <sheetViews>
    <sheetView topLeftCell="A28" workbookViewId="0">
      <selection activeCell="F32" sqref="F32"/>
    </sheetView>
  </sheetViews>
  <sheetFormatPr baseColWidth="10" defaultRowHeight="15" x14ac:dyDescent="0.25"/>
  <cols>
    <col min="1" max="1" width="15" customWidth="1"/>
    <col min="2" max="2" width="18.42578125" customWidth="1"/>
    <col min="3" max="3" width="19.28515625" customWidth="1"/>
    <col min="4" max="4" width="22.85546875" customWidth="1"/>
    <col min="5" max="5" width="13.7109375" customWidth="1"/>
    <col min="6" max="6" width="15.42578125" customWidth="1"/>
    <col min="7" max="7" width="14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294"/>
      <c r="B1" s="294"/>
      <c r="C1" s="294"/>
      <c r="D1" s="299" t="s">
        <v>0</v>
      </c>
      <c r="E1" s="300"/>
      <c r="F1" s="300"/>
      <c r="G1" s="300"/>
      <c r="H1" s="300"/>
      <c r="I1" s="288" t="s">
        <v>1</v>
      </c>
      <c r="J1" s="289"/>
    </row>
    <row r="2" spans="1:10" ht="15.75" x14ac:dyDescent="0.25">
      <c r="A2" s="294"/>
      <c r="B2" s="294"/>
      <c r="C2" s="294"/>
      <c r="D2" s="299" t="s">
        <v>2</v>
      </c>
      <c r="E2" s="300"/>
      <c r="F2" s="300"/>
      <c r="G2" s="300"/>
      <c r="H2" s="300"/>
      <c r="I2" s="288" t="s">
        <v>3</v>
      </c>
      <c r="J2" s="289"/>
    </row>
    <row r="3" spans="1:10" ht="18" customHeight="1" x14ac:dyDescent="0.25">
      <c r="A3" s="294"/>
      <c r="B3" s="294"/>
      <c r="C3" s="294"/>
      <c r="D3" s="295" t="s">
        <v>4</v>
      </c>
      <c r="E3" s="296"/>
      <c r="F3" s="296"/>
      <c r="G3" s="296"/>
      <c r="H3" s="296"/>
      <c r="I3" s="288" t="s">
        <v>5</v>
      </c>
      <c r="J3" s="289"/>
    </row>
    <row r="4" spans="1:10" ht="17.25" customHeight="1" x14ac:dyDescent="0.25">
      <c r="A4" s="294"/>
      <c r="B4" s="294"/>
      <c r="C4" s="294"/>
      <c r="D4" s="297"/>
      <c r="E4" s="298"/>
      <c r="F4" s="298"/>
      <c r="G4" s="298"/>
      <c r="H4" s="298"/>
      <c r="I4" s="288" t="s">
        <v>6</v>
      </c>
      <c r="J4" s="289"/>
    </row>
    <row r="7" spans="1:10" x14ac:dyDescent="0.25">
      <c r="A7" s="301" t="s">
        <v>11</v>
      </c>
      <c r="B7" s="302"/>
      <c r="C7" s="302"/>
      <c r="D7" s="302"/>
      <c r="E7" s="302"/>
      <c r="F7" s="302"/>
      <c r="G7" s="302"/>
      <c r="H7" s="302"/>
      <c r="I7" s="302"/>
      <c r="J7" s="302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90" customHeight="1" x14ac:dyDescent="0.25">
      <c r="A9" s="463" t="s">
        <v>75</v>
      </c>
      <c r="B9" s="462" t="s">
        <v>87</v>
      </c>
      <c r="C9" s="183" t="s">
        <v>71</v>
      </c>
      <c r="D9" s="228" t="s">
        <v>232</v>
      </c>
      <c r="E9" s="34">
        <f>+[1]URGENCIAS!$G$22</f>
        <v>0.65</v>
      </c>
      <c r="F9" s="35" t="str">
        <f t="shared" ref="F9:F22" si="0">+IF(E9&lt;=59%,"INSUFICIENTE",IF(E9&gt;=60%,IF(E9&lt;=79%,"ADECUADO",IF(E9&gt;=80%,"SATISFACTORIO"))))</f>
        <v>ADECUADO</v>
      </c>
      <c r="G9" s="185">
        <f>+AVERAGE(E9:E9)</f>
        <v>0.65</v>
      </c>
      <c r="H9" s="182" t="str">
        <f t="shared" ref="H9:H22" si="1">+IF(G9&lt;=59%,"INSUFICIENTE",IF(G9&gt;=60%,IF(G9&lt;=79%,"ADECUADO",IF(G9&gt;=80%,"SATISFACTORIO"))))</f>
        <v>ADECUADO</v>
      </c>
      <c r="I9" s="181">
        <f t="shared" ref="I9:I22" si="2">+G9</f>
        <v>0.65</v>
      </c>
      <c r="J9" s="182" t="str">
        <f t="shared" ref="J9:J22" si="3">+IF(I9&lt;=59%,"INSUFICIENTE",IF(I9&gt;=60%,IF(I9&lt;=79%,"ADECUADO",IF(I9&gt;=80%,"SATISFACTORIO"))))</f>
        <v>ADECUADO</v>
      </c>
    </row>
    <row r="10" spans="1:10" ht="96" customHeight="1" x14ac:dyDescent="0.25">
      <c r="A10" s="318"/>
      <c r="B10" s="356"/>
      <c r="C10" s="184" t="s">
        <v>159</v>
      </c>
      <c r="D10" s="229" t="s">
        <v>232</v>
      </c>
      <c r="E10" s="36">
        <f>+'[1]INTERNACION HOSPITALARIA'!$G$21</f>
        <v>0.48</v>
      </c>
      <c r="F10" s="35" t="str">
        <f t="shared" si="0"/>
        <v>INSUFICIENTE</v>
      </c>
      <c r="G10" s="181">
        <f>+AVERAGE(E10:E10)</f>
        <v>0.48</v>
      </c>
      <c r="H10" s="182" t="str">
        <f t="shared" si="1"/>
        <v>INSUFICIENTE</v>
      </c>
      <c r="I10" s="181">
        <f t="shared" si="2"/>
        <v>0.48</v>
      </c>
      <c r="J10" s="182" t="str">
        <f t="shared" si="3"/>
        <v>INSUFICIENTE</v>
      </c>
    </row>
    <row r="11" spans="1:10" ht="81" customHeight="1" x14ac:dyDescent="0.25">
      <c r="A11" s="318"/>
      <c r="B11" s="356"/>
      <c r="C11" s="184" t="s">
        <v>112</v>
      </c>
      <c r="D11" s="228" t="s">
        <v>232</v>
      </c>
      <c r="E11" s="36">
        <f>+'[1]UCI ADULTOS'!$G$22</f>
        <v>0.5</v>
      </c>
      <c r="F11" s="35" t="str">
        <f t="shared" si="0"/>
        <v>INSUFICIENTE</v>
      </c>
      <c r="G11" s="181">
        <f>+AVERAGE(E11:E11)</f>
        <v>0.5</v>
      </c>
      <c r="H11" s="182" t="str">
        <f t="shared" si="1"/>
        <v>INSUFICIENTE</v>
      </c>
      <c r="I11" s="181">
        <f t="shared" si="2"/>
        <v>0.5</v>
      </c>
      <c r="J11" s="182" t="str">
        <f t="shared" si="3"/>
        <v>INSUFICIENTE</v>
      </c>
    </row>
    <row r="12" spans="1:10" ht="73.5" customHeight="1" x14ac:dyDescent="0.25">
      <c r="A12" s="318"/>
      <c r="B12" s="356"/>
      <c r="C12" s="226" t="s">
        <v>72</v>
      </c>
      <c r="D12" s="228" t="s">
        <v>232</v>
      </c>
      <c r="E12" s="132">
        <f>+'[1]UCI INTERMEDIO'!$G$20</f>
        <v>0.8</v>
      </c>
      <c r="F12" s="121" t="str">
        <f t="shared" si="0"/>
        <v>SATISFACTORIO</v>
      </c>
      <c r="G12" s="120">
        <f>+E12</f>
        <v>0.8</v>
      </c>
      <c r="H12" s="121" t="str">
        <f>+IF(G12&lt;=59%,"INSUFICIENTE",IF(G12&gt;=60%,IF(G12&lt;=79%,"ADECUADO",IF(G12&gt;=80%,"SATISFACTORIO"))))</f>
        <v>SATISFACTORIO</v>
      </c>
      <c r="I12" s="120">
        <f>+G12</f>
        <v>0.8</v>
      </c>
      <c r="J12" s="121" t="str">
        <f>+IF(I12&lt;=59%,"INSUFICIENTE",IF(I12&gt;=60%,IF(I12&lt;=79%,"ADECUADO",IF(I12&gt;=80%,"SATISFACTORIO"))))</f>
        <v>SATISFACTORIO</v>
      </c>
    </row>
    <row r="13" spans="1:10" ht="55.5" customHeight="1" x14ac:dyDescent="0.25">
      <c r="A13" s="318"/>
      <c r="B13" s="356"/>
      <c r="C13" s="207" t="s">
        <v>31</v>
      </c>
      <c r="D13" s="229" t="s">
        <v>232</v>
      </c>
      <c r="E13" s="36">
        <f>+'[1]CONSULTA EXTERNA'!$G$18</f>
        <v>0.21</v>
      </c>
      <c r="F13" s="35" t="str">
        <f t="shared" si="0"/>
        <v>INSUFICIENTE</v>
      </c>
      <c r="G13" s="205">
        <f>+AVERAGE(E13:E13)</f>
        <v>0.21</v>
      </c>
      <c r="H13" s="206" t="str">
        <f t="shared" si="1"/>
        <v>INSUFICIENTE</v>
      </c>
      <c r="I13" s="205">
        <f t="shared" si="2"/>
        <v>0.21</v>
      </c>
      <c r="J13" s="206" t="str">
        <f t="shared" si="3"/>
        <v>INSUFICIENTE</v>
      </c>
    </row>
    <row r="14" spans="1:10" ht="55.5" customHeight="1" x14ac:dyDescent="0.25">
      <c r="A14" s="318"/>
      <c r="B14" s="356"/>
      <c r="C14" s="207" t="s">
        <v>89</v>
      </c>
      <c r="D14" s="228" t="s">
        <v>232</v>
      </c>
      <c r="E14" s="132">
        <f>+[1]Quirofanos!$G$18</f>
        <v>1</v>
      </c>
      <c r="F14" s="121" t="str">
        <f t="shared" si="0"/>
        <v>SATISFACTORIO</v>
      </c>
      <c r="G14" s="242">
        <f>+AVERAGE(E14:E15)</f>
        <v>1</v>
      </c>
      <c r="H14" s="243" t="str">
        <f>+IF(G14&lt;=59%,"INSUFICIENTE",IF(G14&gt;=60%,IF(G14&lt;=79%,"ADECUADO",IF(G14&gt;=80%,"SATISFACTORIO"))))</f>
        <v>SATISFACTORIO</v>
      </c>
      <c r="I14" s="242">
        <f>+G14</f>
        <v>1</v>
      </c>
      <c r="J14" s="243" t="str">
        <f>+IF(I14&lt;=59%,"INSUFICIENTE",IF(I14&gt;=60%,IF(I14&lt;=79%,"ADECUADO",IF(I14&gt;=80%,"SATISFACTORIO"))))</f>
        <v>SATISFACTORIO</v>
      </c>
    </row>
    <row r="15" spans="1:10" ht="55.5" customHeight="1" x14ac:dyDescent="0.25">
      <c r="A15" s="318"/>
      <c r="B15" s="356"/>
      <c r="C15" s="207" t="s">
        <v>337</v>
      </c>
      <c r="D15" s="134" t="s">
        <v>149</v>
      </c>
      <c r="E15" s="132">
        <f>+[1]MATERNIDAD!$G$18</f>
        <v>1</v>
      </c>
      <c r="F15" s="121" t="str">
        <f t="shared" si="0"/>
        <v>SATISFACTORIO</v>
      </c>
      <c r="G15" s="123">
        <f>+E15</f>
        <v>1</v>
      </c>
      <c r="H15" s="243" t="str">
        <f>+IF(G15&lt;=59%,"INSUFICIENTE",IF(G15&gt;=60%,IF(G15&lt;=79%,"ADECUADO",IF(G15&gt;=80%,"SATISFACTORIO"))))</f>
        <v>SATISFACTORIO</v>
      </c>
      <c r="I15" s="242">
        <f>+G15</f>
        <v>1</v>
      </c>
      <c r="J15" s="243" t="str">
        <f>+IF(I15&lt;=59%,"INSUFICIENTE",IF(I15&gt;=60%,IF(I15&lt;=79%,"ADECUADO",IF(I15&gt;=80%,"SATISFACTORIO"))))</f>
        <v>SATISFACTORIO</v>
      </c>
    </row>
    <row r="16" spans="1:10" ht="53.25" customHeight="1" x14ac:dyDescent="0.25">
      <c r="A16" s="318"/>
      <c r="B16" s="356"/>
      <c r="C16" s="208" t="s">
        <v>167</v>
      </c>
      <c r="D16" s="229" t="s">
        <v>232</v>
      </c>
      <c r="E16" s="36">
        <f>+'[1]TRASLADO ASISTENCIAL'!$G$19</f>
        <v>0.81</v>
      </c>
      <c r="F16" s="35" t="str">
        <f t="shared" si="0"/>
        <v>SATISFACTORIO</v>
      </c>
      <c r="G16" s="36">
        <f t="shared" ref="G16:G22" si="4">+E16</f>
        <v>0.81</v>
      </c>
      <c r="H16" s="35" t="str">
        <f t="shared" si="1"/>
        <v>SATISFACTORIO</v>
      </c>
      <c r="I16" s="36">
        <f t="shared" si="2"/>
        <v>0.81</v>
      </c>
      <c r="J16" s="35" t="str">
        <f t="shared" si="3"/>
        <v>SATISFACTORIO</v>
      </c>
    </row>
    <row r="17" spans="1:10" ht="67.5" customHeight="1" x14ac:dyDescent="0.25">
      <c r="A17" s="318"/>
      <c r="B17" s="356"/>
      <c r="C17" s="62" t="s">
        <v>31</v>
      </c>
      <c r="D17" s="46" t="s">
        <v>88</v>
      </c>
      <c r="E17" s="60">
        <f>+'[2]CONSULTA EXTERNA'!$G$26</f>
        <v>0.3</v>
      </c>
      <c r="F17" s="59" t="str">
        <f t="shared" si="0"/>
        <v>INSUFICIENTE</v>
      </c>
      <c r="G17" s="60">
        <f>+E17</f>
        <v>0.3</v>
      </c>
      <c r="H17" s="61" t="str">
        <f t="shared" si="1"/>
        <v>INSUFICIENTE</v>
      </c>
      <c r="I17" s="60">
        <f t="shared" si="2"/>
        <v>0.3</v>
      </c>
      <c r="J17" s="61" t="str">
        <f t="shared" si="3"/>
        <v>INSUFICIENTE</v>
      </c>
    </row>
    <row r="18" spans="1:10" ht="54.75" customHeight="1" x14ac:dyDescent="0.25">
      <c r="A18" s="318"/>
      <c r="B18" s="356"/>
      <c r="C18" s="445" t="s">
        <v>38</v>
      </c>
      <c r="D18" s="218" t="s">
        <v>90</v>
      </c>
      <c r="E18" s="36">
        <f>+'[1]BANCO DE SANGRE'!$G$23</f>
        <v>1</v>
      </c>
      <c r="F18" s="35" t="str">
        <f t="shared" si="0"/>
        <v>SATISFACTORIO</v>
      </c>
      <c r="G18" s="442">
        <f>+AVERAGE(E18:E19)</f>
        <v>1</v>
      </c>
      <c r="H18" s="443" t="str">
        <f t="shared" si="1"/>
        <v>SATISFACTORIO</v>
      </c>
      <c r="I18" s="442">
        <f t="shared" si="2"/>
        <v>1</v>
      </c>
      <c r="J18" s="443" t="str">
        <f t="shared" si="3"/>
        <v>SATISFACTORIO</v>
      </c>
    </row>
    <row r="19" spans="1:10" ht="71.25" customHeight="1" x14ac:dyDescent="0.25">
      <c r="A19" s="318"/>
      <c r="B19" s="356"/>
      <c r="C19" s="446"/>
      <c r="D19" s="218" t="s">
        <v>91</v>
      </c>
      <c r="E19" s="133">
        <f>+'[1]BANCO DE SANGRE'!$G$24</f>
        <v>1</v>
      </c>
      <c r="F19" s="121" t="str">
        <f t="shared" si="0"/>
        <v>SATISFACTORIO</v>
      </c>
      <c r="G19" s="250"/>
      <c r="H19" s="252"/>
      <c r="I19" s="250"/>
      <c r="J19" s="252"/>
    </row>
    <row r="20" spans="1:10" ht="62.25" customHeight="1" x14ac:dyDescent="0.25">
      <c r="A20" s="318"/>
      <c r="B20" s="356"/>
      <c r="C20" s="460" t="s">
        <v>43</v>
      </c>
      <c r="D20" s="218" t="s">
        <v>92</v>
      </c>
      <c r="E20" s="133">
        <f>+[1]LABORATORIO!$G$17</f>
        <v>0.85</v>
      </c>
      <c r="F20" s="121" t="str">
        <f t="shared" si="0"/>
        <v>SATISFACTORIO</v>
      </c>
      <c r="G20" s="440">
        <f>+AVERAGE(E20:E21)</f>
        <v>0.92500000000000004</v>
      </c>
      <c r="H20" s="439" t="str">
        <f>+IF(G20&lt;=59%,"INSUFICIENTE",IF(G20&gt;=60%,IF(G20&lt;=79%,"ADECUADO",IF(G20&gt;=80%,"SATISFACTORIO"))))</f>
        <v>SATISFACTORIO</v>
      </c>
      <c r="I20" s="440">
        <f>+G20</f>
        <v>0.92500000000000004</v>
      </c>
      <c r="J20" s="439" t="str">
        <f>+H20</f>
        <v>SATISFACTORIO</v>
      </c>
    </row>
    <row r="21" spans="1:10" ht="62.25" customHeight="1" x14ac:dyDescent="0.25">
      <c r="A21" s="318"/>
      <c r="B21" s="356"/>
      <c r="C21" s="461"/>
      <c r="D21" s="218" t="s">
        <v>93</v>
      </c>
      <c r="E21" s="221">
        <f>+[1]LABORATORIO!$G$18</f>
        <v>1</v>
      </c>
      <c r="F21" s="203" t="str">
        <f t="shared" si="0"/>
        <v>SATISFACTORIO</v>
      </c>
      <c r="G21" s="250"/>
      <c r="H21" s="252"/>
      <c r="I21" s="250"/>
      <c r="J21" s="252"/>
    </row>
    <row r="22" spans="1:10" ht="73.5" customHeight="1" x14ac:dyDescent="0.25">
      <c r="A22" s="318"/>
      <c r="B22" s="356"/>
      <c r="C22" s="37" t="s">
        <v>34</v>
      </c>
      <c r="D22" s="229" t="s">
        <v>233</v>
      </c>
      <c r="E22" s="38">
        <f>+[1]ESTERILIZACION!$G$15</f>
        <v>1</v>
      </c>
      <c r="F22" s="39" t="str">
        <f t="shared" si="0"/>
        <v>SATISFACTORIO</v>
      </c>
      <c r="G22" s="38">
        <f t="shared" si="4"/>
        <v>1</v>
      </c>
      <c r="H22" s="39" t="str">
        <f t="shared" si="1"/>
        <v>SATISFACTORIO</v>
      </c>
      <c r="I22" s="38">
        <f t="shared" si="2"/>
        <v>1</v>
      </c>
      <c r="J22" s="39" t="str">
        <f t="shared" si="3"/>
        <v>SATISFACTORIO</v>
      </c>
    </row>
    <row r="23" spans="1:10" ht="67.5" x14ac:dyDescent="0.25">
      <c r="A23" s="318"/>
      <c r="B23" s="356"/>
      <c r="C23" s="450" t="s">
        <v>51</v>
      </c>
      <c r="D23" s="218" t="s">
        <v>234</v>
      </c>
      <c r="E23" s="41">
        <f>+[1]FARMACIA!$G$22</f>
        <v>0.75</v>
      </c>
      <c r="F23" s="40" t="str">
        <f t="shared" ref="F23:F55" si="5">+IF(E23&lt;=59%,"INSUFICIENTE",IF(E23&gt;=60%,IF(E23&lt;=79%,"ADECUADO",IF(E23&gt;=80%,"SATISFACTORIO"))))</f>
        <v>ADECUADO</v>
      </c>
      <c r="G23" s="447">
        <f>+AVERAGE(E23:E25)</f>
        <v>0.72499999999999998</v>
      </c>
      <c r="H23" s="448" t="str">
        <f>+IF(G23&lt;=59%,"INSUFICIENTE",IF(G23&gt;=60%,IF(G23&lt;=79%,"ADECUADO",IF(G23&gt;=80%,"SATISFACTORIO"))))</f>
        <v>ADECUADO</v>
      </c>
      <c r="I23" s="457">
        <f>+G23</f>
        <v>0.72499999999999998</v>
      </c>
      <c r="J23" s="448" t="str">
        <f>+IF(I23&lt;=59%,"INSUFICIENTE",IF(I23&gt;=60%,IF(I23&lt;=79%,"ADECUADO",IF(I23&gt;=80%,"SATISFACTORIO"))))</f>
        <v>ADECUADO</v>
      </c>
    </row>
    <row r="24" spans="1:10" ht="56.25" x14ac:dyDescent="0.25">
      <c r="A24" s="318"/>
      <c r="B24" s="356"/>
      <c r="C24" s="451"/>
      <c r="D24" s="218" t="s">
        <v>235</v>
      </c>
      <c r="E24" s="41" t="str">
        <f>+[1]FARMACIA!$G$23</f>
        <v>N.A.</v>
      </c>
      <c r="F24" s="40" t="str">
        <f t="shared" si="5"/>
        <v>SATISFACTORIO</v>
      </c>
      <c r="G24" s="447"/>
      <c r="H24" s="448"/>
      <c r="I24" s="457"/>
      <c r="J24" s="448"/>
    </row>
    <row r="25" spans="1:10" ht="78.75" x14ac:dyDescent="0.25">
      <c r="A25" s="318"/>
      <c r="B25" s="356"/>
      <c r="C25" s="446"/>
      <c r="D25" s="218" t="s">
        <v>236</v>
      </c>
      <c r="E25" s="132">
        <f>+[1]FARMACIA!$G$24</f>
        <v>0.7</v>
      </c>
      <c r="F25" s="121" t="str">
        <f t="shared" si="5"/>
        <v>ADECUADO</v>
      </c>
      <c r="G25" s="400"/>
      <c r="H25" s="399"/>
      <c r="I25" s="458"/>
      <c r="J25" s="399"/>
    </row>
    <row r="26" spans="1:10" ht="69.75" customHeight="1" x14ac:dyDescent="0.25">
      <c r="A26" s="318"/>
      <c r="B26" s="356"/>
      <c r="C26" s="449" t="s">
        <v>73</v>
      </c>
      <c r="D26" s="218" t="s">
        <v>237</v>
      </c>
      <c r="E26" s="41">
        <f>+[1]ENFERMERIA!$G$18</f>
        <v>1</v>
      </c>
      <c r="F26" s="40" t="str">
        <f t="shared" si="5"/>
        <v>SATISFACTORIO</v>
      </c>
      <c r="G26" s="442">
        <f>+E26</f>
        <v>1</v>
      </c>
      <c r="H26" s="443" t="str">
        <f>+IF(G26&lt;=59%,"INSUFICIENTE",IF(G26&gt;=60%,IF(G26&lt;=79%,"ADECUADO",IF(G26&gt;=80%,"SATISFACTORIO"))))</f>
        <v>SATISFACTORIO</v>
      </c>
      <c r="I26" s="442">
        <f>+G26</f>
        <v>1</v>
      </c>
      <c r="J26" s="443" t="str">
        <f>+IF(I26&lt;=59%,"INSUFICIENTE",IF(I26&gt;=60%,IF(I26&lt;=79%,"ADECUADO",IF(I26&gt;=80%,"SATISFACTORIO"))))</f>
        <v>SATISFACTORIO</v>
      </c>
    </row>
    <row r="27" spans="1:10" ht="54" customHeight="1" x14ac:dyDescent="0.25">
      <c r="A27" s="318"/>
      <c r="B27" s="356"/>
      <c r="C27" s="318"/>
      <c r="D27" s="459" t="s">
        <v>238</v>
      </c>
      <c r="E27" s="41">
        <f>+[1]ENFERMERIA!$G$19</f>
        <v>1</v>
      </c>
      <c r="F27" s="40" t="str">
        <f t="shared" si="5"/>
        <v>SATISFACTORIO</v>
      </c>
      <c r="G27" s="259"/>
      <c r="H27" s="257"/>
      <c r="I27" s="259"/>
      <c r="J27" s="257"/>
    </row>
    <row r="28" spans="1:10" ht="72.75" customHeight="1" x14ac:dyDescent="0.25">
      <c r="A28" s="318"/>
      <c r="B28" s="356"/>
      <c r="C28" s="319"/>
      <c r="D28" s="273"/>
      <c r="E28" s="132">
        <f>+[1]ENFERMERIA!$G$20</f>
        <v>1</v>
      </c>
      <c r="F28" s="121" t="str">
        <f t="shared" si="5"/>
        <v>SATISFACTORIO</v>
      </c>
      <c r="G28" s="250"/>
      <c r="H28" s="252"/>
      <c r="I28" s="250"/>
      <c r="J28" s="252"/>
    </row>
    <row r="29" spans="1:10" ht="72.75" customHeight="1" x14ac:dyDescent="0.25">
      <c r="A29" s="318"/>
      <c r="B29" s="356"/>
      <c r="C29" s="197" t="s">
        <v>28</v>
      </c>
      <c r="D29" s="33" t="s">
        <v>239</v>
      </c>
      <c r="E29" s="132">
        <f>+'[1]UCI NEONATAL'!$G$19</f>
        <v>0.65</v>
      </c>
      <c r="F29" s="121" t="str">
        <f t="shared" si="5"/>
        <v>ADECUADO</v>
      </c>
      <c r="G29" s="120">
        <f>+E29</f>
        <v>0.65</v>
      </c>
      <c r="H29" s="121" t="str">
        <f>+IF(G29&lt;=59%,"INSUFICIENTE",IF(G29&gt;=60%,IF(G29&lt;=79%,"ADECUADO",IF(G29&gt;=80%,"SATISFACTORIO"))))</f>
        <v>ADECUADO</v>
      </c>
      <c r="I29" s="120">
        <f>+G29</f>
        <v>0.65</v>
      </c>
      <c r="J29" s="121" t="str">
        <f>+IF(I29&lt;=59%,"INSUFICIENTE",IF(I29&gt;=60%,IF(I29&lt;=79%,"ADECUADO",IF(I29&gt;=80%,"SATISFACTORIO"))))</f>
        <v>ADECUADO</v>
      </c>
    </row>
    <row r="30" spans="1:10" ht="101.25" customHeight="1" x14ac:dyDescent="0.25">
      <c r="A30" s="449" t="s">
        <v>75</v>
      </c>
      <c r="B30" s="449" t="s">
        <v>87</v>
      </c>
      <c r="C30" s="197" t="s">
        <v>221</v>
      </c>
      <c r="D30" s="33" t="s">
        <v>240</v>
      </c>
      <c r="E30" s="130">
        <f>+[1]COMUNICACIONES!$G$13</f>
        <v>1</v>
      </c>
      <c r="F30" s="43" t="str">
        <f t="shared" si="5"/>
        <v>SATISFACTORIO</v>
      </c>
      <c r="G30" s="242">
        <f>+AVERAGE(E30:E35)</f>
        <v>1</v>
      </c>
      <c r="H30" s="243" t="str">
        <f>+IF(G30&lt;=59%,"INSUFICIENTE",IF(G30&gt;=60%,IF(G30&lt;=79%,"ADECUADO",IF(G30&gt;=80%,"SATISFACTORIO"))))</f>
        <v>SATISFACTORIO</v>
      </c>
      <c r="I30" s="242">
        <f>+G30</f>
        <v>1</v>
      </c>
      <c r="J30" s="243" t="str">
        <f>+IF(I30&lt;=59%,"INSUFICIENTE",IF(I30&gt;=60%,IF(I30&lt;=79%,"ADECUADO",IF(I30&gt;=80%,"SATISFACTORIO"))))</f>
        <v>SATISFACTORIO</v>
      </c>
    </row>
    <row r="31" spans="1:10" ht="67.5" x14ac:dyDescent="0.25">
      <c r="A31" s="318"/>
      <c r="B31" s="318"/>
      <c r="C31" s="413" t="s">
        <v>67</v>
      </c>
      <c r="D31" s="218" t="s">
        <v>241</v>
      </c>
      <c r="E31" s="130">
        <f>+[1]AMBIENTAL!$G$18</f>
        <v>1</v>
      </c>
      <c r="F31" s="43" t="str">
        <f t="shared" si="5"/>
        <v>SATISFACTORIO</v>
      </c>
      <c r="G31" s="259">
        <f>+AVERAGE(E31:E32)</f>
        <v>1</v>
      </c>
      <c r="H31" s="439" t="str">
        <f>+IF(G31&lt;=59%,"INSUFICIENTE",IF(G31&gt;=60%,IF(G31&lt;=79%,"ADECUADO",IF(G31&gt;=80%,"SATISFACTORIO"))))</f>
        <v>SATISFACTORIO</v>
      </c>
      <c r="I31" s="259">
        <f>+G31</f>
        <v>1</v>
      </c>
      <c r="J31" s="439" t="str">
        <f>+IF(I31&lt;=59%,"INSUFICIENTE",IF(I31&gt;=60%,IF(I31&lt;=79%,"ADECUADO",IF(I31&gt;=80%,"SATISFACTORIO"))))</f>
        <v>SATISFACTORIO</v>
      </c>
    </row>
    <row r="32" spans="1:10" ht="67.5" x14ac:dyDescent="0.25">
      <c r="A32" s="318"/>
      <c r="B32" s="318"/>
      <c r="C32" s="413"/>
      <c r="D32" s="218" t="s">
        <v>242</v>
      </c>
      <c r="E32" s="135">
        <f>+[1]AMBIENTAL!$G$19</f>
        <v>1</v>
      </c>
      <c r="F32" s="129" t="str">
        <f t="shared" si="5"/>
        <v>SATISFACTORIO</v>
      </c>
      <c r="G32" s="259"/>
      <c r="H32" s="257"/>
      <c r="I32" s="259"/>
      <c r="J32" s="257"/>
    </row>
    <row r="33" spans="1:10" ht="56.25" x14ac:dyDescent="0.25">
      <c r="A33" s="318"/>
      <c r="B33" s="318"/>
      <c r="C33" s="413" t="s">
        <v>245</v>
      </c>
      <c r="D33" s="233" t="s">
        <v>243</v>
      </c>
      <c r="E33" s="130">
        <f>+[1]GIU!$G$20</f>
        <v>1</v>
      </c>
      <c r="F33" s="43" t="str">
        <f t="shared" si="5"/>
        <v>SATISFACTORIO</v>
      </c>
      <c r="G33" s="259">
        <f>+AVERAGE(E33:E34)</f>
        <v>1</v>
      </c>
      <c r="H33" s="439" t="str">
        <f>+IF(G33&lt;=59%,"INSUFICIENTE",IF(G33&gt;=60%,IF(G33&lt;=79%,"ADECUADO",IF(G33&gt;=80%,"SATISFACTORIO"))))</f>
        <v>SATISFACTORIO</v>
      </c>
      <c r="I33" s="259">
        <f>+G33</f>
        <v>1</v>
      </c>
      <c r="J33" s="439" t="str">
        <f>+IF(I33&lt;=59%,"INSUFICIENTE",IF(I33&gt;=60%,IF(I33&lt;=79%,"ADECUADO",IF(I33&gt;=80%,"SATISFACTORIO"))))</f>
        <v>SATISFACTORIO</v>
      </c>
    </row>
    <row r="34" spans="1:10" ht="53.25" customHeight="1" x14ac:dyDescent="0.25">
      <c r="A34" s="318"/>
      <c r="B34" s="318"/>
      <c r="C34" s="413"/>
      <c r="D34" s="234" t="s">
        <v>244</v>
      </c>
      <c r="E34" s="135">
        <f>+[1]GIU!$G$21</f>
        <v>1</v>
      </c>
      <c r="F34" s="129" t="str">
        <f t="shared" si="5"/>
        <v>SATISFACTORIO</v>
      </c>
      <c r="G34" s="259"/>
      <c r="H34" s="257"/>
      <c r="I34" s="259"/>
      <c r="J34" s="257"/>
    </row>
    <row r="35" spans="1:10" ht="74.25" customHeight="1" x14ac:dyDescent="0.25">
      <c r="A35" s="318"/>
      <c r="B35" s="318"/>
      <c r="C35" s="204" t="s">
        <v>135</v>
      </c>
      <c r="D35" s="233" t="s">
        <v>246</v>
      </c>
      <c r="E35" s="130">
        <f>+[1]TESORERIA!$G$13</f>
        <v>1</v>
      </c>
      <c r="F35" s="43" t="str">
        <f t="shared" si="5"/>
        <v>SATISFACTORIO</v>
      </c>
      <c r="G35" s="123">
        <f>+E35</f>
        <v>1</v>
      </c>
      <c r="H35" s="45" t="str">
        <f>+IF(G35&lt;=59%,"INSUFICIENTE",IF(G35&gt;=60%,IF(G35&lt;=79%,"ADECUADO",IF(G35&gt;=80%,"SATISFACTORIO"))))</f>
        <v>SATISFACTORIO</v>
      </c>
      <c r="I35" s="123">
        <f>+G35</f>
        <v>1</v>
      </c>
      <c r="J35" s="45" t="str">
        <f>+IF(I35&lt;=59%,"INSUFICIENTE",IF(I35&gt;=60%,IF(I35&lt;=79%,"ADECUADO",IF(I35&gt;=80%,"SATISFACTORIO"))))</f>
        <v>SATISFACTORIO</v>
      </c>
    </row>
    <row r="36" spans="1:10" ht="63.75" customHeight="1" x14ac:dyDescent="0.25">
      <c r="A36" s="318"/>
      <c r="B36" s="318"/>
      <c r="C36" s="204" t="s">
        <v>85</v>
      </c>
      <c r="D36" s="233" t="s">
        <v>99</v>
      </c>
      <c r="E36" s="44">
        <f>+[1]ARCHIVO!$G$13</f>
        <v>1</v>
      </c>
      <c r="F36" s="43" t="str">
        <f t="shared" si="5"/>
        <v>SATISFACTORIO</v>
      </c>
      <c r="G36" s="44">
        <f>+E36</f>
        <v>1</v>
      </c>
      <c r="H36" s="45" t="str">
        <f>+IF(G36&lt;=59%,"INSUFICIENTE",IF(G36&gt;=60%,IF(G36&lt;=79%,"ADECUADO",IF(G36&gt;=80%,"SATISFACTORIO"))))</f>
        <v>SATISFACTORIO</v>
      </c>
      <c r="I36" s="44">
        <f>+G36</f>
        <v>1</v>
      </c>
      <c r="J36" s="45" t="str">
        <f>+IF(I36&lt;=59%,"INSUFICIENTE",IF(I36&gt;=60%,IF(I36&lt;=79%,"ADECUADO",IF(I36&gt;=80%,"SATISFACTORIO"))))</f>
        <v>SATISFACTORIO</v>
      </c>
    </row>
    <row r="37" spans="1:10" ht="65.25" customHeight="1" x14ac:dyDescent="0.25">
      <c r="A37" s="319"/>
      <c r="B37" s="319"/>
      <c r="C37" s="449" t="s">
        <v>76</v>
      </c>
      <c r="D37" s="233" t="s">
        <v>247</v>
      </c>
      <c r="E37" s="44">
        <f>+'[1]SALUD OCUPACIONAL'!$G$13</f>
        <v>0</v>
      </c>
      <c r="F37" s="43" t="str">
        <f t="shared" si="5"/>
        <v>INSUFICIENTE</v>
      </c>
      <c r="G37" s="440">
        <f>AVERAGE(E37:E39)</f>
        <v>0.66666666666666663</v>
      </c>
      <c r="H37" s="439" t="str">
        <f>+IF(G37&lt;=59%,"INSUFICIENTE",IF(G37&gt;=60%,IF(G37&lt;=79%,"ADECUADO",IF(G37&gt;=80%,"SATISFACTORIO"))))</f>
        <v>ADECUADO</v>
      </c>
      <c r="I37" s="440">
        <f>+G37</f>
        <v>0.66666666666666663</v>
      </c>
      <c r="J37" s="439" t="str">
        <f>+IF(I37&lt;=59%,"INSUFICIENTE",IF(I37&gt;=60%,IF(I37&lt;=79%,"ADECUADO",IF(I37&gt;=80%,"SATISFACTORIO"))))</f>
        <v>ADECUADO</v>
      </c>
    </row>
    <row r="38" spans="1:10" ht="69" customHeight="1" x14ac:dyDescent="0.25">
      <c r="A38" s="137"/>
      <c r="B38" s="137"/>
      <c r="C38" s="318"/>
      <c r="D38" s="233" t="s">
        <v>95</v>
      </c>
      <c r="E38" s="135">
        <f>+'[1]SALUD OCUPACIONAL'!$G$14</f>
        <v>1</v>
      </c>
      <c r="F38" s="129" t="str">
        <f t="shared" si="5"/>
        <v>SATISFACTORIO</v>
      </c>
      <c r="G38" s="259"/>
      <c r="H38" s="257"/>
      <c r="I38" s="259"/>
      <c r="J38" s="257"/>
    </row>
    <row r="39" spans="1:10" ht="51" customHeight="1" x14ac:dyDescent="0.25">
      <c r="A39" s="232"/>
      <c r="B39" s="232"/>
      <c r="C39" s="319"/>
      <c r="D39" s="233" t="s">
        <v>96</v>
      </c>
      <c r="E39" s="224">
        <f>+'[1]SALUD OCUPACIONAL'!$G$15</f>
        <v>1</v>
      </c>
      <c r="F39" s="203" t="str">
        <f t="shared" si="5"/>
        <v>SATISFACTORIO</v>
      </c>
      <c r="G39" s="250"/>
      <c r="H39" s="252"/>
      <c r="I39" s="250"/>
      <c r="J39" s="252"/>
    </row>
    <row r="40" spans="1:10" ht="93.75" customHeight="1" x14ac:dyDescent="0.25">
      <c r="A40" s="452" t="s">
        <v>75</v>
      </c>
      <c r="B40" s="452" t="s">
        <v>87</v>
      </c>
      <c r="C40" s="453" t="s">
        <v>75</v>
      </c>
      <c r="D40" s="218" t="s">
        <v>248</v>
      </c>
      <c r="E40" s="44">
        <f>+'[1]TALENTO HUMANO'!$G$13</f>
        <v>0.8</v>
      </c>
      <c r="F40" s="43" t="str">
        <f t="shared" si="5"/>
        <v>SATISFACTORIO</v>
      </c>
      <c r="G40" s="455">
        <f>+AVERAGE(E40:E46)</f>
        <v>0.90833333333333333</v>
      </c>
      <c r="H40" s="466" t="str">
        <f>+IF(G40&lt;=59%,"INSUFICIENTE",IF(G40&gt;=60%,IF(G40&lt;=79%,"ADECUADO",IF(G40&gt;=80%,"SATISFACTORIO"))))</f>
        <v>SATISFACTORIO</v>
      </c>
      <c r="I40" s="465">
        <f>+G40</f>
        <v>0.90833333333333333</v>
      </c>
      <c r="J40" s="466" t="str">
        <f>+IF(I40&lt;=59%,"INSUFICIENTE",IF(I40&gt;=60%,IF(I40&lt;=79%,"ADECUADO",IF(I40&gt;=80%,"SATISFACTORIO"))))</f>
        <v>SATISFACTORIO</v>
      </c>
    </row>
    <row r="41" spans="1:10" ht="54.75" customHeight="1" x14ac:dyDescent="0.25">
      <c r="A41" s="318"/>
      <c r="B41" s="318"/>
      <c r="C41" s="454"/>
      <c r="D41" s="218" t="s">
        <v>249</v>
      </c>
      <c r="E41" s="44">
        <f>+'[1]TALENTO HUMANO'!$G$14</f>
        <v>1</v>
      </c>
      <c r="F41" s="43" t="str">
        <f t="shared" si="5"/>
        <v>SATISFACTORIO</v>
      </c>
      <c r="G41" s="259"/>
      <c r="H41" s="257"/>
      <c r="I41" s="424"/>
      <c r="J41" s="257"/>
    </row>
    <row r="42" spans="1:10" ht="65.25" customHeight="1" x14ac:dyDescent="0.25">
      <c r="A42" s="318"/>
      <c r="B42" s="318"/>
      <c r="C42" s="454"/>
      <c r="D42" s="218" t="s">
        <v>250</v>
      </c>
      <c r="E42" s="44">
        <f>+'[1]TALENTO HUMANO'!$G$15</f>
        <v>1</v>
      </c>
      <c r="F42" s="43" t="str">
        <f t="shared" si="5"/>
        <v>SATISFACTORIO</v>
      </c>
      <c r="G42" s="259"/>
      <c r="H42" s="257"/>
      <c r="I42" s="424"/>
      <c r="J42" s="257"/>
    </row>
    <row r="43" spans="1:10" ht="87" customHeight="1" x14ac:dyDescent="0.25">
      <c r="A43" s="318"/>
      <c r="B43" s="318"/>
      <c r="C43" s="454"/>
      <c r="D43" s="218" t="s">
        <v>251</v>
      </c>
      <c r="E43" s="135">
        <f>+'[1]TALENTO HUMANO'!$G$16</f>
        <v>1</v>
      </c>
      <c r="F43" s="129" t="str">
        <f t="shared" si="5"/>
        <v>SATISFACTORIO</v>
      </c>
      <c r="G43" s="259"/>
      <c r="H43" s="257"/>
      <c r="I43" s="424"/>
      <c r="J43" s="257"/>
    </row>
    <row r="44" spans="1:10" ht="61.5" customHeight="1" x14ac:dyDescent="0.25">
      <c r="A44" s="318"/>
      <c r="B44" s="318"/>
      <c r="C44" s="454"/>
      <c r="D44" s="218" t="s">
        <v>252</v>
      </c>
      <c r="E44" s="44" t="str">
        <f>+'[1]TALENTO HUMANO'!$G$17</f>
        <v>N.A.</v>
      </c>
      <c r="F44" s="43" t="str">
        <f t="shared" si="5"/>
        <v>SATISFACTORIO</v>
      </c>
      <c r="G44" s="259"/>
      <c r="H44" s="257"/>
      <c r="I44" s="424"/>
      <c r="J44" s="257"/>
    </row>
    <row r="45" spans="1:10" ht="58.5" customHeight="1" x14ac:dyDescent="0.25">
      <c r="A45" s="318"/>
      <c r="B45" s="318"/>
      <c r="C45" s="454"/>
      <c r="D45" s="218" t="s">
        <v>253</v>
      </c>
      <c r="E45" s="135">
        <f>+'[1]TALENTO HUMANO'!$G$18</f>
        <v>1</v>
      </c>
      <c r="F45" s="129" t="str">
        <f t="shared" si="5"/>
        <v>SATISFACTORIO</v>
      </c>
      <c r="G45" s="259"/>
      <c r="H45" s="257"/>
      <c r="I45" s="424"/>
      <c r="J45" s="257"/>
    </row>
    <row r="46" spans="1:10" ht="84" customHeight="1" x14ac:dyDescent="0.25">
      <c r="A46" s="318"/>
      <c r="B46" s="318"/>
      <c r="C46" s="454"/>
      <c r="D46" s="218" t="s">
        <v>254</v>
      </c>
      <c r="E46" s="135">
        <f>+'[1]TALENTO HUMANO'!$G$19</f>
        <v>0.65</v>
      </c>
      <c r="F46" s="129" t="str">
        <f t="shared" si="5"/>
        <v>ADECUADO</v>
      </c>
      <c r="G46" s="259"/>
      <c r="H46" s="257"/>
      <c r="I46" s="424"/>
      <c r="J46" s="257"/>
    </row>
    <row r="47" spans="1:10" ht="72" customHeight="1" x14ac:dyDescent="0.25">
      <c r="A47" s="318"/>
      <c r="B47" s="318"/>
      <c r="C47" s="456" t="s">
        <v>53</v>
      </c>
      <c r="D47" s="218" t="s">
        <v>255</v>
      </c>
      <c r="E47" s="199">
        <f>+'[1]Control Interno'!$G$17</f>
        <v>1</v>
      </c>
      <c r="F47" s="43" t="str">
        <f t="shared" si="5"/>
        <v>SATISFACTORIO</v>
      </c>
      <c r="G47" s="447">
        <f>+AVERAGE(E47:E48)</f>
        <v>1</v>
      </c>
      <c r="H47" s="448" t="str">
        <f>+IF(G47&lt;=59%,"INSUFICIENTE",IF(G47&gt;=60%,IF(G47&lt;=79%,"ADECUADO",IF(G47&gt;=80%,"SATISFACTORIO"))))</f>
        <v>SATISFACTORIO</v>
      </c>
      <c r="I47" s="447">
        <f>+G47</f>
        <v>1</v>
      </c>
      <c r="J47" s="448" t="str">
        <f>+IF(I47&lt;=59%,"INSUFICIENTE",IF(I47&gt;=60%,IF(I47&lt;=79%,"ADECUADO",IF(I47&gt;=80%,"SATISFACTORIO"))))</f>
        <v>SATISFACTORIO</v>
      </c>
    </row>
    <row r="48" spans="1:10" ht="55.5" customHeight="1" x14ac:dyDescent="0.25">
      <c r="A48" s="318"/>
      <c r="B48" s="318"/>
      <c r="C48" s="456"/>
      <c r="D48" s="218" t="s">
        <v>256</v>
      </c>
      <c r="E48" s="199">
        <f>+'[1]Control Interno'!$G$18</f>
        <v>1</v>
      </c>
      <c r="F48" s="43" t="str">
        <f t="shared" si="5"/>
        <v>SATISFACTORIO</v>
      </c>
      <c r="G48" s="447"/>
      <c r="H48" s="448"/>
      <c r="I48" s="447"/>
      <c r="J48" s="448"/>
    </row>
    <row r="49" spans="1:10" ht="72.75" customHeight="1" x14ac:dyDescent="0.25">
      <c r="A49" s="444" t="s">
        <v>75</v>
      </c>
      <c r="B49" s="444" t="s">
        <v>87</v>
      </c>
      <c r="C49" s="201" t="s">
        <v>60</v>
      </c>
      <c r="D49" s="220" t="s">
        <v>94</v>
      </c>
      <c r="E49" s="42">
        <f>+[1]JURIDICA!$G$21</f>
        <v>1</v>
      </c>
      <c r="F49" s="43" t="str">
        <f t="shared" si="5"/>
        <v>SATISFACTORIO</v>
      </c>
      <c r="G49" s="202">
        <f>+AVERAGE(E49:E49)</f>
        <v>1</v>
      </c>
      <c r="H49" s="200" t="str">
        <f>+IF(G49&lt;=59%,"INSUFICIENTE",IF(G49&gt;=60%,IF(G49&lt;=79%,"ADECUADO",IF(G49&gt;=80%,"SATISFACTORIO"))))</f>
        <v>SATISFACTORIO</v>
      </c>
      <c r="I49" s="202">
        <f>+G49</f>
        <v>1</v>
      </c>
      <c r="J49" s="200" t="str">
        <f>+IF(I49&lt;=59%,"INSUFICIENTE",IF(I49&gt;=60%,IF(I49&lt;=79%,"ADECUADO",IF(I49&gt;=80%,"SATISFACTORIO"))))</f>
        <v>SATISFACTORIO</v>
      </c>
    </row>
    <row r="50" spans="1:10" ht="54" customHeight="1" x14ac:dyDescent="0.25">
      <c r="A50" s="444"/>
      <c r="B50" s="444"/>
      <c r="C50" s="449" t="s">
        <v>81</v>
      </c>
      <c r="D50" s="218" t="s">
        <v>257</v>
      </c>
      <c r="E50" s="42">
        <f>+'[1]GESTION DE CALIDAD'!$G$15</f>
        <v>1</v>
      </c>
      <c r="F50" s="43" t="str">
        <f t="shared" si="5"/>
        <v>SATISFACTORIO</v>
      </c>
      <c r="G50" s="447">
        <f>+AVERAGE(E50:E51)</f>
        <v>1</v>
      </c>
      <c r="H50" s="448" t="str">
        <f>+IF(G50&lt;=59%,"INSUFICIENTE",IF(G50&gt;=60%,IF(G50&lt;=79%,"ADECUADO",IF(G50&gt;=80%,"SATISFACTORIO"))))</f>
        <v>SATISFACTORIO</v>
      </c>
      <c r="I50" s="447">
        <f>+G50</f>
        <v>1</v>
      </c>
      <c r="J50" s="448" t="str">
        <f>+IF(I50&lt;=59%,"INSUFICIENTE",IF(I50&gt;=60%,IF(I50&lt;=79%,"ADECUADO",IF(I50&gt;=80%,"SATISFACTORIO"))))</f>
        <v>SATISFACTORIO</v>
      </c>
    </row>
    <row r="51" spans="1:10" ht="56.25" x14ac:dyDescent="0.25">
      <c r="A51" s="444"/>
      <c r="B51" s="444"/>
      <c r="C51" s="319"/>
      <c r="D51" s="234" t="s">
        <v>98</v>
      </c>
      <c r="E51" s="42">
        <f>+'[1]GESTION DE CALIDAD'!$G$16</f>
        <v>1</v>
      </c>
      <c r="F51" s="43" t="str">
        <f t="shared" si="5"/>
        <v>SATISFACTORIO</v>
      </c>
      <c r="G51" s="447"/>
      <c r="H51" s="448"/>
      <c r="I51" s="447"/>
      <c r="J51" s="448"/>
    </row>
    <row r="52" spans="1:10" ht="90" x14ac:dyDescent="0.25">
      <c r="A52" s="444"/>
      <c r="B52" s="444"/>
      <c r="C52" s="449" t="s">
        <v>86</v>
      </c>
      <c r="D52" s="218" t="s">
        <v>258</v>
      </c>
      <c r="E52" s="44">
        <f>+[1]SISTEMAS!$G$13</f>
        <v>0.65</v>
      </c>
      <c r="F52" s="43" t="str">
        <f t="shared" si="5"/>
        <v>ADECUADO</v>
      </c>
      <c r="G52" s="440">
        <f>+E52</f>
        <v>0.65</v>
      </c>
      <c r="H52" s="439" t="str">
        <f>+IF(G52&lt;=59%,"INSUFICIENTE",IF(G52&gt;=60%,IF(G52&lt;=79%,"ADECUADO",IF(G52&gt;=80%,"SATISFACTORIO"))))</f>
        <v>ADECUADO</v>
      </c>
      <c r="I52" s="440">
        <f>+G52</f>
        <v>0.65</v>
      </c>
      <c r="J52" s="439" t="str">
        <f>+IF(I52&lt;=59%,"INSUFICIENTE",IF(I52&gt;=60%,IF(I52&lt;=79%,"ADECUADO",IF(I52&gt;=80%,"SATISFACTORIO"))))</f>
        <v>ADECUADO</v>
      </c>
    </row>
    <row r="53" spans="1:10" ht="146.25" x14ac:dyDescent="0.25">
      <c r="A53" s="444"/>
      <c r="B53" s="444"/>
      <c r="C53" s="319"/>
      <c r="D53" s="218" t="s">
        <v>259</v>
      </c>
      <c r="E53" s="44">
        <f>+[1]SISTEMAS!$G$14</f>
        <v>0.65</v>
      </c>
      <c r="F53" s="43" t="str">
        <f t="shared" si="5"/>
        <v>ADECUADO</v>
      </c>
      <c r="G53" s="250"/>
      <c r="H53" s="252"/>
      <c r="I53" s="250"/>
      <c r="J53" s="252"/>
    </row>
    <row r="54" spans="1:10" ht="82.5" customHeight="1" x14ac:dyDescent="0.25">
      <c r="A54" s="464" t="s">
        <v>75</v>
      </c>
      <c r="B54" s="464" t="s">
        <v>87</v>
      </c>
      <c r="C54" s="232" t="s">
        <v>64</v>
      </c>
      <c r="D54" s="218" t="s">
        <v>260</v>
      </c>
      <c r="E54" s="135">
        <f>+[1]FACTURACION!$G$16</f>
        <v>1</v>
      </c>
      <c r="F54" s="136" t="str">
        <f t="shared" si="5"/>
        <v>SATISFACTORIO</v>
      </c>
      <c r="G54" s="242">
        <f>+AVERAGE(E54:E55)</f>
        <v>1</v>
      </c>
      <c r="H54" s="243" t="str">
        <f>+IF(G54&lt;=59%,"INSUFICIENTE",IF(G54&gt;=60%,IF(G54&lt;=79%,"ADECUADO",IF(G54&gt;=80%,"SATISFACTORIO"))))</f>
        <v>SATISFACTORIO</v>
      </c>
      <c r="I54" s="242">
        <f>+G54</f>
        <v>1</v>
      </c>
      <c r="J54" s="243" t="str">
        <f>+IF(I54&lt;=59%,"INSUFICIENTE",IF(I54&gt;=60%,IF(I54&lt;=79%,"ADECUADO",IF(I54&gt;=80%,"SATISFACTORIO"))))</f>
        <v>SATISFACTORIO</v>
      </c>
    </row>
    <row r="55" spans="1:10" ht="82.5" customHeight="1" x14ac:dyDescent="0.25">
      <c r="A55" s="464"/>
      <c r="B55" s="464"/>
      <c r="C55" s="235" t="s">
        <v>78</v>
      </c>
      <c r="D55" s="218" t="s">
        <v>261</v>
      </c>
      <c r="E55" s="135">
        <f>+'[1]ADMISION AL USUARIO'!$G$14</f>
        <v>1</v>
      </c>
      <c r="F55" s="136" t="str">
        <f t="shared" si="5"/>
        <v>SATISFACTORIO</v>
      </c>
      <c r="G55" s="123">
        <f>+E55</f>
        <v>1</v>
      </c>
      <c r="H55" s="243" t="str">
        <f>+IF(G55&lt;=59%,"INSUFICIENTE",IF(G55&gt;=60%,IF(G55&lt;=79%,"ADECUADO",IF(G55&gt;=80%,"SATISFACTORIO"))))</f>
        <v>SATISFACTORIO</v>
      </c>
      <c r="I55" s="123">
        <f>+G55</f>
        <v>1</v>
      </c>
      <c r="J55" s="243" t="str">
        <f>+IF(I55&lt;=59%,"INSUFICIENTE",IF(I55&gt;=60%,IF(I55&lt;=79%,"ADECUADO",IF(I55&gt;=80%,"SATISFACTORIO"))))</f>
        <v>SATISFACTORIO</v>
      </c>
    </row>
  </sheetData>
  <mergeCells count="77">
    <mergeCell ref="B54:B55"/>
    <mergeCell ref="A54:A55"/>
    <mergeCell ref="I40:I46"/>
    <mergeCell ref="J40:J46"/>
    <mergeCell ref="G50:G51"/>
    <mergeCell ref="H50:H51"/>
    <mergeCell ref="I50:I51"/>
    <mergeCell ref="J50:J51"/>
    <mergeCell ref="C50:C51"/>
    <mergeCell ref="C52:C53"/>
    <mergeCell ref="G52:G53"/>
    <mergeCell ref="H52:H53"/>
    <mergeCell ref="I52:I53"/>
    <mergeCell ref="J52:J53"/>
    <mergeCell ref="H40:H46"/>
    <mergeCell ref="I47:I48"/>
    <mergeCell ref="C20:C21"/>
    <mergeCell ref="G20:G21"/>
    <mergeCell ref="H20:H21"/>
    <mergeCell ref="A7:J7"/>
    <mergeCell ref="A1:C4"/>
    <mergeCell ref="D1:H1"/>
    <mergeCell ref="I1:J1"/>
    <mergeCell ref="D2:H2"/>
    <mergeCell ref="I2:J2"/>
    <mergeCell ref="D3:H4"/>
    <mergeCell ref="I3:J3"/>
    <mergeCell ref="I4:J4"/>
    <mergeCell ref="B9:B22"/>
    <mergeCell ref="A9:A22"/>
    <mergeCell ref="J18:J19"/>
    <mergeCell ref="J47:J48"/>
    <mergeCell ref="C47:C48"/>
    <mergeCell ref="G23:G25"/>
    <mergeCell ref="H23:H25"/>
    <mergeCell ref="I23:I25"/>
    <mergeCell ref="J23:J25"/>
    <mergeCell ref="H37:H39"/>
    <mergeCell ref="I37:I39"/>
    <mergeCell ref="J37:J39"/>
    <mergeCell ref="D27:D28"/>
    <mergeCell ref="C31:C32"/>
    <mergeCell ref="C33:C34"/>
    <mergeCell ref="C37:C39"/>
    <mergeCell ref="G37:G39"/>
    <mergeCell ref="J33:J34"/>
    <mergeCell ref="H31:H32"/>
    <mergeCell ref="A23:A29"/>
    <mergeCell ref="B30:B37"/>
    <mergeCell ref="A30:A37"/>
    <mergeCell ref="C40:C46"/>
    <mergeCell ref="G40:G46"/>
    <mergeCell ref="G31:G32"/>
    <mergeCell ref="B49:B53"/>
    <mergeCell ref="A49:A53"/>
    <mergeCell ref="C18:C19"/>
    <mergeCell ref="G18:G19"/>
    <mergeCell ref="H18:H19"/>
    <mergeCell ref="G33:G34"/>
    <mergeCell ref="H33:H34"/>
    <mergeCell ref="G47:G48"/>
    <mergeCell ref="H47:H48"/>
    <mergeCell ref="C26:C28"/>
    <mergeCell ref="G26:G28"/>
    <mergeCell ref="H26:H28"/>
    <mergeCell ref="C23:C25"/>
    <mergeCell ref="A40:A48"/>
    <mergeCell ref="B40:B48"/>
    <mergeCell ref="B23:B29"/>
    <mergeCell ref="I31:I32"/>
    <mergeCell ref="J31:J32"/>
    <mergeCell ref="I26:I28"/>
    <mergeCell ref="I18:I19"/>
    <mergeCell ref="I33:I34"/>
    <mergeCell ref="I20:I21"/>
    <mergeCell ref="J20:J21"/>
    <mergeCell ref="J26:J28"/>
  </mergeCells>
  <conditionalFormatting sqref="H49:H50 J49:J50 H47 J47 H40 H36:H37 J36:J37 J40 H26 J26 H22:H23 H20 J20 J22:J23 F9:F55 H9:H18 J9:J18 H29:H31 J29:J31 H33 J33 H52:H55 J52:J55">
    <cfRule type="cellIs" dxfId="29" priority="43" stopIfTrue="1" operator="equal">
      <formula>"INSUFICIENTE"</formula>
    </cfRule>
    <cfRule type="cellIs" dxfId="28" priority="44" stopIfTrue="1" operator="equal">
      <formula>"ADECUADO"</formula>
    </cfRule>
    <cfRule type="cellIs" dxfId="27" priority="45" stopIfTrue="1" operator="equal">
      <formula>"SATISFACTORIO"</formula>
    </cfRule>
  </conditionalFormatting>
  <conditionalFormatting sqref="H35">
    <cfRule type="cellIs" dxfId="26" priority="4" stopIfTrue="1" operator="equal">
      <formula>"INSUFICIENTE"</formula>
    </cfRule>
    <cfRule type="cellIs" dxfId="25" priority="5" stopIfTrue="1" operator="equal">
      <formula>"ADECUADO"</formula>
    </cfRule>
    <cfRule type="cellIs" dxfId="24" priority="6" stopIfTrue="1" operator="equal">
      <formula>"SATISFACTORIO"</formula>
    </cfRule>
  </conditionalFormatting>
  <conditionalFormatting sqref="J35">
    <cfRule type="cellIs" dxfId="23" priority="1" stopIfTrue="1" operator="equal">
      <formula>"INSUFICIENTE"</formula>
    </cfRule>
    <cfRule type="cellIs" dxfId="22" priority="2" stopIfTrue="1" operator="equal">
      <formula>"ADECUADO"</formula>
    </cfRule>
    <cfRule type="cellIs" dxfId="21" priority="3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31496062992125984"/>
  <pageSetup paperSize="9" scale="80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theme="6"/>
  </sheetPr>
  <dimension ref="A1:K55"/>
  <sheetViews>
    <sheetView topLeftCell="A7" workbookViewId="0">
      <selection activeCell="G12" sqref="G12:G18"/>
    </sheetView>
  </sheetViews>
  <sheetFormatPr baseColWidth="10" defaultRowHeight="15" x14ac:dyDescent="0.25"/>
  <cols>
    <col min="1" max="1" width="15" customWidth="1"/>
    <col min="2" max="2" width="21.28515625" customWidth="1"/>
    <col min="3" max="3" width="18.85546875" customWidth="1"/>
    <col min="4" max="4" width="22.85546875" customWidth="1"/>
    <col min="5" max="5" width="12.7109375" customWidth="1"/>
    <col min="6" max="6" width="15.42578125" customWidth="1"/>
    <col min="7" max="7" width="13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294"/>
      <c r="B1" s="294"/>
      <c r="C1" s="294"/>
      <c r="D1" s="299" t="s">
        <v>0</v>
      </c>
      <c r="E1" s="300"/>
      <c r="F1" s="300"/>
      <c r="G1" s="300"/>
      <c r="H1" s="300"/>
      <c r="I1" s="288" t="s">
        <v>1</v>
      </c>
      <c r="J1" s="289"/>
    </row>
    <row r="2" spans="1:10" ht="15.75" x14ac:dyDescent="0.25">
      <c r="A2" s="294"/>
      <c r="B2" s="294"/>
      <c r="C2" s="294"/>
      <c r="D2" s="299" t="s">
        <v>2</v>
      </c>
      <c r="E2" s="300"/>
      <c r="F2" s="300"/>
      <c r="G2" s="300"/>
      <c r="H2" s="300"/>
      <c r="I2" s="288" t="s">
        <v>3</v>
      </c>
      <c r="J2" s="289"/>
    </row>
    <row r="3" spans="1:10" x14ac:dyDescent="0.25">
      <c r="A3" s="294"/>
      <c r="B3" s="294"/>
      <c r="C3" s="294"/>
      <c r="D3" s="295" t="s">
        <v>4</v>
      </c>
      <c r="E3" s="296"/>
      <c r="F3" s="296"/>
      <c r="G3" s="296"/>
      <c r="H3" s="296"/>
      <c r="I3" s="288" t="s">
        <v>5</v>
      </c>
      <c r="J3" s="289"/>
    </row>
    <row r="4" spans="1:10" x14ac:dyDescent="0.25">
      <c r="A4" s="294"/>
      <c r="B4" s="294"/>
      <c r="C4" s="294"/>
      <c r="D4" s="297"/>
      <c r="E4" s="298"/>
      <c r="F4" s="298"/>
      <c r="G4" s="298"/>
      <c r="H4" s="298"/>
      <c r="I4" s="288" t="s">
        <v>6</v>
      </c>
      <c r="J4" s="289"/>
    </row>
    <row r="7" spans="1:10" x14ac:dyDescent="0.25">
      <c r="A7" s="301" t="s">
        <v>11</v>
      </c>
      <c r="B7" s="302"/>
      <c r="C7" s="302"/>
      <c r="D7" s="302"/>
      <c r="E7" s="302"/>
      <c r="F7" s="302"/>
      <c r="G7" s="302"/>
      <c r="H7" s="302"/>
      <c r="I7" s="302"/>
      <c r="J7" s="302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112.5" customHeight="1" x14ac:dyDescent="0.25">
      <c r="A9" s="482" t="s">
        <v>100</v>
      </c>
      <c r="B9" s="481" t="s">
        <v>101</v>
      </c>
      <c r="C9" s="480" t="s">
        <v>60</v>
      </c>
      <c r="D9" s="218" t="s">
        <v>262</v>
      </c>
      <c r="E9" s="48">
        <f>+[1]JURIDICA!$G$22</f>
        <v>1</v>
      </c>
      <c r="F9" s="47" t="str">
        <f t="shared" ref="F9:F55" si="0">+IF(E9&lt;=59%,"INSUFICIENTE",IF(E9&gt;=60%,IF(E9&lt;=79%,"ADECUADO",IF(E9&gt;=80%,"SATISFACTORIO"))))</f>
        <v>SATISFACTORIO</v>
      </c>
      <c r="G9" s="477">
        <f>+AVERAGE(E9:E11)</f>
        <v>1</v>
      </c>
      <c r="H9" s="479" t="str">
        <f>+IF(G9&lt;=59%,"INSUFICIENTE",IF(G9&gt;=60%,IF(G9&lt;=79%,"ADECUADO",IF(G9&gt;=80%,"SATISFACTORIO"))))</f>
        <v>SATISFACTORIO</v>
      </c>
      <c r="I9" s="477">
        <f>+G9</f>
        <v>1</v>
      </c>
      <c r="J9" s="479" t="str">
        <f t="shared" ref="J9" si="1">+IF(I9&lt;=59%,"INSUFICIENTE",IF(I9&gt;=60%,IF(I9&lt;=79%,"ADECUADO",IF(I9&gt;=80%,"SATISFACTORIO"))))</f>
        <v>SATISFACTORIO</v>
      </c>
    </row>
    <row r="10" spans="1:10" ht="101.25" x14ac:dyDescent="0.25">
      <c r="A10" s="318"/>
      <c r="B10" s="356"/>
      <c r="C10" s="480"/>
      <c r="D10" s="218" t="s">
        <v>263</v>
      </c>
      <c r="E10" s="48">
        <f>+[1]JURIDICA!$G$23</f>
        <v>1</v>
      </c>
      <c r="F10" s="47" t="str">
        <f t="shared" si="0"/>
        <v>SATISFACTORIO</v>
      </c>
      <c r="G10" s="477"/>
      <c r="H10" s="479"/>
      <c r="I10" s="477"/>
      <c r="J10" s="479"/>
    </row>
    <row r="11" spans="1:10" ht="45" x14ac:dyDescent="0.25">
      <c r="A11" s="318"/>
      <c r="B11" s="356"/>
      <c r="C11" s="480"/>
      <c r="D11" s="218" t="s">
        <v>264</v>
      </c>
      <c r="E11" s="48">
        <f>+[1]JURIDICA!$G$24</f>
        <v>1</v>
      </c>
      <c r="F11" s="47" t="str">
        <f t="shared" si="0"/>
        <v>SATISFACTORIO</v>
      </c>
      <c r="G11" s="477"/>
      <c r="H11" s="479"/>
      <c r="I11" s="477"/>
      <c r="J11" s="479"/>
    </row>
    <row r="12" spans="1:10" ht="72.75" customHeight="1" x14ac:dyDescent="0.25">
      <c r="A12" s="482" t="s">
        <v>100</v>
      </c>
      <c r="B12" s="482" t="s">
        <v>101</v>
      </c>
      <c r="C12" s="480" t="s">
        <v>64</v>
      </c>
      <c r="D12" s="236" t="s">
        <v>265</v>
      </c>
      <c r="E12" s="48">
        <f>+[1]FACTURACION!$G$17</f>
        <v>0.3</v>
      </c>
      <c r="F12" s="47" t="str">
        <f t="shared" si="0"/>
        <v>INSUFICIENTE</v>
      </c>
      <c r="G12" s="477">
        <f>+AVERAGE(E12:E18)</f>
        <v>0.7142857142857143</v>
      </c>
      <c r="H12" s="479" t="str">
        <f>+IF(G12&lt;=59%,"INSUFICIENTE",IF(G12&gt;=60%,IF(G12&lt;=79%,"ADECUADO",IF(G12&gt;=80%,"SATISFACTORIO"))))</f>
        <v>ADECUADO</v>
      </c>
      <c r="I12" s="477">
        <f>+G12</f>
        <v>0.7142857142857143</v>
      </c>
      <c r="J12" s="479" t="str">
        <f t="shared" ref="J12" si="2">+IF(I12&lt;=59%,"INSUFICIENTE",IF(I12&gt;=60%,IF(I12&lt;=79%,"ADECUADO",IF(I12&gt;=80%,"SATISFACTORIO"))))</f>
        <v>ADECUADO</v>
      </c>
    </row>
    <row r="13" spans="1:10" ht="90" x14ac:dyDescent="0.25">
      <c r="A13" s="318"/>
      <c r="B13" s="318"/>
      <c r="C13" s="480"/>
      <c r="D13" s="218" t="s">
        <v>266</v>
      </c>
      <c r="E13" s="48">
        <f>+[1]FACTURACION!$G$18</f>
        <v>0.5</v>
      </c>
      <c r="F13" s="47" t="str">
        <f t="shared" si="0"/>
        <v>INSUFICIENTE</v>
      </c>
      <c r="G13" s="477"/>
      <c r="H13" s="479"/>
      <c r="I13" s="477"/>
      <c r="J13" s="479"/>
    </row>
    <row r="14" spans="1:10" ht="73.5" customHeight="1" x14ac:dyDescent="0.25">
      <c r="A14" s="318"/>
      <c r="B14" s="318"/>
      <c r="C14" s="480"/>
      <c r="D14" s="218" t="s">
        <v>267</v>
      </c>
      <c r="E14" s="48">
        <f>+[1]FACTURACION!$G$19</f>
        <v>0.9</v>
      </c>
      <c r="F14" s="47" t="str">
        <f t="shared" si="0"/>
        <v>SATISFACTORIO</v>
      </c>
      <c r="G14" s="477"/>
      <c r="H14" s="479"/>
      <c r="I14" s="477"/>
      <c r="J14" s="479"/>
    </row>
    <row r="15" spans="1:10" ht="54.75" customHeight="1" x14ac:dyDescent="0.25">
      <c r="A15" s="318"/>
      <c r="B15" s="318"/>
      <c r="C15" s="480"/>
      <c r="D15" s="218" t="s">
        <v>268</v>
      </c>
      <c r="E15" s="48">
        <f>+[1]FACTURACION!$G$20</f>
        <v>0.7</v>
      </c>
      <c r="F15" s="47" t="str">
        <f t="shared" si="0"/>
        <v>ADECUADO</v>
      </c>
      <c r="G15" s="477"/>
      <c r="H15" s="479"/>
      <c r="I15" s="477"/>
      <c r="J15" s="479"/>
    </row>
    <row r="16" spans="1:10" ht="66.75" customHeight="1" x14ac:dyDescent="0.25">
      <c r="A16" s="318"/>
      <c r="B16" s="318"/>
      <c r="C16" s="480"/>
      <c r="D16" s="218" t="s">
        <v>269</v>
      </c>
      <c r="E16" s="48">
        <f>+[1]FACTURACION!$G$22</f>
        <v>0.6</v>
      </c>
      <c r="F16" s="47" t="str">
        <f t="shared" si="0"/>
        <v>ADECUADO</v>
      </c>
      <c r="G16" s="477"/>
      <c r="H16" s="479"/>
      <c r="I16" s="477"/>
      <c r="J16" s="479"/>
    </row>
    <row r="17" spans="1:10" ht="57.75" customHeight="1" x14ac:dyDescent="0.25">
      <c r="A17" s="318"/>
      <c r="B17" s="318"/>
      <c r="C17" s="480"/>
      <c r="D17" s="218" t="s">
        <v>270</v>
      </c>
      <c r="E17" s="48">
        <f>+[1]FACTURACION!$G$23</f>
        <v>1</v>
      </c>
      <c r="F17" s="47" t="str">
        <f t="shared" si="0"/>
        <v>SATISFACTORIO</v>
      </c>
      <c r="G17" s="477"/>
      <c r="H17" s="479"/>
      <c r="I17" s="477"/>
      <c r="J17" s="479"/>
    </row>
    <row r="18" spans="1:10" ht="79.5" customHeight="1" x14ac:dyDescent="0.25">
      <c r="A18" s="318"/>
      <c r="B18" s="318"/>
      <c r="C18" s="480"/>
      <c r="D18" s="218" t="s">
        <v>271</v>
      </c>
      <c r="E18" s="48">
        <f>+[2]FACTURACION!$G$25</f>
        <v>1</v>
      </c>
      <c r="F18" s="47" t="str">
        <f t="shared" si="0"/>
        <v>SATISFACTORIO</v>
      </c>
      <c r="G18" s="477"/>
      <c r="H18" s="479"/>
      <c r="I18" s="477"/>
      <c r="J18" s="479"/>
    </row>
    <row r="19" spans="1:10" ht="45" customHeight="1" x14ac:dyDescent="0.25">
      <c r="A19" s="318"/>
      <c r="B19" s="318"/>
      <c r="C19" s="460" t="s">
        <v>80</v>
      </c>
      <c r="D19" s="220" t="s">
        <v>272</v>
      </c>
      <c r="E19" s="48">
        <f>+[1]PRESUPUESTO!$G$13</f>
        <v>1</v>
      </c>
      <c r="F19" s="47" t="str">
        <f t="shared" si="0"/>
        <v>SATISFACTORIO</v>
      </c>
      <c r="G19" s="440">
        <f>+AVERAGE(E19:E25)</f>
        <v>0.95714285714285718</v>
      </c>
      <c r="H19" s="439" t="str">
        <f>+IF(G19&lt;=59%,"INSUFICIENTE",IF(G19&gt;=60%,IF(G19&lt;=79%,"ADECUADO",IF(G19&gt;=80%,"SATISFACTORIO"))))</f>
        <v>SATISFACTORIO</v>
      </c>
      <c r="I19" s="440">
        <f>+G19</f>
        <v>0.95714285714285718</v>
      </c>
      <c r="J19" s="439" t="str">
        <f t="shared" ref="J19" si="3">+IF(I19&lt;=59%,"INSUFICIENTE",IF(I19&gt;=60%,IF(I19&lt;=79%,"ADECUADO",IF(I19&gt;=80%,"SATISFACTORIO"))))</f>
        <v>SATISFACTORIO</v>
      </c>
    </row>
    <row r="20" spans="1:10" ht="26.25" customHeight="1" x14ac:dyDescent="0.25">
      <c r="A20" s="318"/>
      <c r="B20" s="318"/>
      <c r="C20" s="478"/>
      <c r="D20" s="220" t="s">
        <v>273</v>
      </c>
      <c r="E20" s="48">
        <f>+[1]PRESUPUESTO!$G$14</f>
        <v>1</v>
      </c>
      <c r="F20" s="47" t="str">
        <f t="shared" si="0"/>
        <v>SATISFACTORIO</v>
      </c>
      <c r="G20" s="259"/>
      <c r="H20" s="257"/>
      <c r="I20" s="259"/>
      <c r="J20" s="257"/>
    </row>
    <row r="21" spans="1:10" ht="24" customHeight="1" x14ac:dyDescent="0.25">
      <c r="A21" s="318"/>
      <c r="B21" s="318"/>
      <c r="C21" s="478"/>
      <c r="D21" s="220" t="s">
        <v>274</v>
      </c>
      <c r="E21" s="48">
        <f>+[1]PRESUPUESTO!$G$15</f>
        <v>1</v>
      </c>
      <c r="F21" s="47" t="str">
        <f t="shared" si="0"/>
        <v>SATISFACTORIO</v>
      </c>
      <c r="G21" s="259"/>
      <c r="H21" s="257"/>
      <c r="I21" s="259"/>
      <c r="J21" s="257"/>
    </row>
    <row r="22" spans="1:10" ht="27" customHeight="1" x14ac:dyDescent="0.25">
      <c r="A22" s="318"/>
      <c r="B22" s="318"/>
      <c r="C22" s="478"/>
      <c r="D22" s="220" t="s">
        <v>275</v>
      </c>
      <c r="E22" s="48">
        <f>+[1]PRESUPUESTO!$G$16</f>
        <v>1</v>
      </c>
      <c r="F22" s="47" t="str">
        <f t="shared" si="0"/>
        <v>SATISFACTORIO</v>
      </c>
      <c r="G22" s="259"/>
      <c r="H22" s="257"/>
      <c r="I22" s="259"/>
      <c r="J22" s="257"/>
    </row>
    <row r="23" spans="1:10" ht="36" customHeight="1" x14ac:dyDescent="0.25">
      <c r="A23" s="318"/>
      <c r="B23" s="318"/>
      <c r="C23" s="478"/>
      <c r="D23" s="220" t="s">
        <v>276</v>
      </c>
      <c r="E23" s="224">
        <f>+[1]PRESUPUESTO!$G$17</f>
        <v>1</v>
      </c>
      <c r="F23" s="210" t="str">
        <f t="shared" si="0"/>
        <v>SATISFACTORIO</v>
      </c>
      <c r="G23" s="259"/>
      <c r="H23" s="257"/>
      <c r="I23" s="259"/>
      <c r="J23" s="257"/>
    </row>
    <row r="24" spans="1:10" ht="46.5" customHeight="1" x14ac:dyDescent="0.25">
      <c r="A24" s="318"/>
      <c r="B24" s="318"/>
      <c r="C24" s="478"/>
      <c r="D24" s="220" t="s">
        <v>277</v>
      </c>
      <c r="E24" s="224">
        <f>+[1]PRESUPUESTO!$G$18</f>
        <v>1</v>
      </c>
      <c r="F24" s="210" t="str">
        <f t="shared" si="0"/>
        <v>SATISFACTORIO</v>
      </c>
      <c r="G24" s="259"/>
      <c r="H24" s="257"/>
      <c r="I24" s="259"/>
      <c r="J24" s="257"/>
    </row>
    <row r="25" spans="1:10" ht="108" customHeight="1" x14ac:dyDescent="0.25">
      <c r="A25" s="318"/>
      <c r="B25" s="318"/>
      <c r="C25" s="461"/>
      <c r="D25" s="218" t="s">
        <v>278</v>
      </c>
      <c r="E25" s="224">
        <f>+[1]PRESUPUESTO!$G$19</f>
        <v>0.7</v>
      </c>
      <c r="F25" s="210" t="str">
        <f t="shared" si="0"/>
        <v>ADECUADO</v>
      </c>
      <c r="G25" s="250"/>
      <c r="H25" s="252"/>
      <c r="I25" s="250"/>
      <c r="J25" s="252"/>
    </row>
    <row r="26" spans="1:10" ht="101.25" x14ac:dyDescent="0.25">
      <c r="A26" s="318"/>
      <c r="B26" s="318"/>
      <c r="C26" s="201" t="s">
        <v>79</v>
      </c>
      <c r="D26" s="218" t="s">
        <v>279</v>
      </c>
      <c r="E26" s="48">
        <f>+[1]COSTOS!$G$14</f>
        <v>0.85</v>
      </c>
      <c r="F26" s="47" t="str">
        <f t="shared" si="0"/>
        <v>SATISFACTORIO</v>
      </c>
      <c r="G26" s="202">
        <f>+AVERAGE(E26:E26)</f>
        <v>0.85</v>
      </c>
      <c r="H26" s="200" t="str">
        <f>+IF(G26&lt;=59%,"INSUFICIENTE",IF(G26&gt;=60%,IF(G26&lt;=79%,"ADECUADO",IF(G26&gt;=80%,"SATISFACTORIO"))))</f>
        <v>SATISFACTORIO</v>
      </c>
      <c r="I26" s="202">
        <f>+G26</f>
        <v>0.85</v>
      </c>
      <c r="J26" s="200" t="str">
        <f t="shared" ref="J26:J28" si="4">+IF(I26&lt;=59%,"INSUFICIENTE",IF(I26&gt;=60%,IF(I26&lt;=79%,"ADECUADO",IF(I26&gt;=80%,"SATISFACTORIO"))))</f>
        <v>SATISFACTORIO</v>
      </c>
    </row>
    <row r="27" spans="1:10" ht="106.5" customHeight="1" x14ac:dyDescent="0.25">
      <c r="A27" s="469" t="s">
        <v>100</v>
      </c>
      <c r="B27" s="469" t="s">
        <v>101</v>
      </c>
      <c r="C27" s="67" t="s">
        <v>86</v>
      </c>
      <c r="D27" s="218" t="s">
        <v>102</v>
      </c>
      <c r="E27" s="68">
        <f>+[1]SISTEMAS!$G$15</f>
        <v>1</v>
      </c>
      <c r="F27" s="69" t="str">
        <f t="shared" si="0"/>
        <v>SATISFACTORIO</v>
      </c>
      <c r="G27" s="68">
        <f>+E27</f>
        <v>1</v>
      </c>
      <c r="H27" s="70" t="str">
        <f>+IF(G27&lt;=59%,"INSUFICIENTE",IF(G27&gt;=60%,IF(G27&lt;=79%,"ADECUADO",IF(G27&gt;=80%,"SATISFACTORIO"))))</f>
        <v>SATISFACTORIO</v>
      </c>
      <c r="I27" s="68">
        <f>+G27</f>
        <v>1</v>
      </c>
      <c r="J27" s="70" t="str">
        <f t="shared" si="4"/>
        <v>SATISFACTORIO</v>
      </c>
    </row>
    <row r="28" spans="1:10" ht="78" customHeight="1" x14ac:dyDescent="0.25">
      <c r="A28" s="318"/>
      <c r="B28" s="318"/>
      <c r="C28" s="444" t="s">
        <v>66</v>
      </c>
      <c r="D28" s="233" t="s">
        <v>103</v>
      </c>
      <c r="E28" s="68">
        <f>+'[1]COMPRAS Y SUM'!$G$15</f>
        <v>1</v>
      </c>
      <c r="F28" s="69" t="str">
        <f t="shared" si="0"/>
        <v>SATISFACTORIO</v>
      </c>
      <c r="G28" s="473">
        <f>+AVERAGE(E28:E32)</f>
        <v>1</v>
      </c>
      <c r="H28" s="475" t="str">
        <f>+IF(G28&lt;=59%,"INSUFICIENTE",IF(G28&gt;=60%,IF(G28&lt;=79%,"ADECUADO",IF(G28&gt;=80%,"SATISFACTORIO"))))</f>
        <v>SATISFACTORIO</v>
      </c>
      <c r="I28" s="473">
        <f>+G28</f>
        <v>1</v>
      </c>
      <c r="J28" s="475" t="str">
        <f t="shared" si="4"/>
        <v>SATISFACTORIO</v>
      </c>
    </row>
    <row r="29" spans="1:10" ht="67.5" x14ac:dyDescent="0.25">
      <c r="A29" s="318"/>
      <c r="B29" s="318"/>
      <c r="C29" s="444"/>
      <c r="D29" s="233" t="s">
        <v>280</v>
      </c>
      <c r="E29" s="68">
        <f>+'[1]COMPRAS Y SUM'!$G$16</f>
        <v>1</v>
      </c>
      <c r="F29" s="69" t="str">
        <f t="shared" si="0"/>
        <v>SATISFACTORIO</v>
      </c>
      <c r="G29" s="473"/>
      <c r="H29" s="475"/>
      <c r="I29" s="473"/>
      <c r="J29" s="475"/>
    </row>
    <row r="30" spans="1:10" ht="34.5" customHeight="1" x14ac:dyDescent="0.25">
      <c r="A30" s="318"/>
      <c r="B30" s="318"/>
      <c r="C30" s="444"/>
      <c r="D30" s="220" t="s">
        <v>104</v>
      </c>
      <c r="E30" s="68">
        <f>+'[1]COMPRAS Y SUM'!$G$17</f>
        <v>1</v>
      </c>
      <c r="F30" s="69" t="str">
        <f t="shared" si="0"/>
        <v>SATISFACTORIO</v>
      </c>
      <c r="G30" s="473"/>
      <c r="H30" s="475"/>
      <c r="I30" s="473"/>
      <c r="J30" s="475"/>
    </row>
    <row r="31" spans="1:10" ht="46.5" customHeight="1" x14ac:dyDescent="0.25">
      <c r="A31" s="318"/>
      <c r="B31" s="318"/>
      <c r="C31" s="444"/>
      <c r="D31" s="220" t="s">
        <v>105</v>
      </c>
      <c r="E31" s="68">
        <f>+'[2]COMPRAS Y SUMINISTROS'!$G$19</f>
        <v>1</v>
      </c>
      <c r="F31" s="69" t="str">
        <f t="shared" si="0"/>
        <v>SATISFACTORIO</v>
      </c>
      <c r="G31" s="473"/>
      <c r="H31" s="475"/>
      <c r="I31" s="473"/>
      <c r="J31" s="475"/>
    </row>
    <row r="32" spans="1:10" ht="51.75" customHeight="1" x14ac:dyDescent="0.25">
      <c r="A32" s="318"/>
      <c r="B32" s="318"/>
      <c r="C32" s="444"/>
      <c r="D32" s="220" t="s">
        <v>106</v>
      </c>
      <c r="E32" s="68">
        <f>+'[1]COMPRAS Y SUM'!$G$18</f>
        <v>1</v>
      </c>
      <c r="F32" s="69" t="str">
        <f t="shared" si="0"/>
        <v>SATISFACTORIO</v>
      </c>
      <c r="G32" s="473"/>
      <c r="H32" s="475"/>
      <c r="I32" s="473"/>
      <c r="J32" s="475"/>
    </row>
    <row r="33" spans="1:10" ht="67.5" x14ac:dyDescent="0.25">
      <c r="A33" s="318"/>
      <c r="B33" s="318"/>
      <c r="C33" s="483" t="s">
        <v>107</v>
      </c>
      <c r="D33" s="218" t="s">
        <v>281</v>
      </c>
      <c r="E33" s="212">
        <f>+[1]CONTABILIDAD!$G$13</f>
        <v>1</v>
      </c>
      <c r="F33" s="69" t="str">
        <f t="shared" si="0"/>
        <v>SATISFACTORIO</v>
      </c>
      <c r="G33" s="473">
        <f>+AVERAGE(E33:E36)</f>
        <v>0.86250000000000004</v>
      </c>
      <c r="H33" s="475" t="str">
        <f>+IF(G33&lt;=59%,"INSUFICIENTE",IF(G33&gt;=60%,IF(G33&lt;=79%,"ADECUADO",IF(G33&gt;=80%,"SATISFACTORIO"))))</f>
        <v>SATISFACTORIO</v>
      </c>
      <c r="I33" s="473">
        <f>+G33</f>
        <v>0.86250000000000004</v>
      </c>
      <c r="J33" s="475" t="str">
        <f t="shared" ref="J33" si="5">+IF(I33&lt;=59%,"INSUFICIENTE",IF(I33&gt;=60%,IF(I33&lt;=79%,"ADECUADO",IF(I33&gt;=80%,"SATISFACTORIO"))))</f>
        <v>SATISFACTORIO</v>
      </c>
    </row>
    <row r="34" spans="1:10" ht="45" x14ac:dyDescent="0.25">
      <c r="A34" s="318"/>
      <c r="B34" s="318"/>
      <c r="C34" s="484"/>
      <c r="D34" s="218" t="s">
        <v>282</v>
      </c>
      <c r="E34" s="212">
        <f>+[1]CONTABILIDAD!$G$14</f>
        <v>1</v>
      </c>
      <c r="F34" s="211" t="str">
        <f t="shared" si="0"/>
        <v>SATISFACTORIO</v>
      </c>
      <c r="G34" s="474"/>
      <c r="H34" s="476"/>
      <c r="I34" s="474"/>
      <c r="J34" s="476"/>
    </row>
    <row r="35" spans="1:10" ht="78.75" x14ac:dyDescent="0.25">
      <c r="A35" s="318"/>
      <c r="B35" s="318"/>
      <c r="C35" s="483"/>
      <c r="D35" s="218" t="s">
        <v>283</v>
      </c>
      <c r="E35" s="212">
        <f>+[1]CONTABILIDAD!$G$15</f>
        <v>0.7</v>
      </c>
      <c r="F35" s="69" t="str">
        <f t="shared" si="0"/>
        <v>ADECUADO</v>
      </c>
      <c r="G35" s="473"/>
      <c r="H35" s="475"/>
      <c r="I35" s="473"/>
      <c r="J35" s="475"/>
    </row>
    <row r="36" spans="1:10" ht="90" x14ac:dyDescent="0.25">
      <c r="A36" s="318"/>
      <c r="B36" s="318"/>
      <c r="C36" s="484"/>
      <c r="D36" s="218" t="s">
        <v>284</v>
      </c>
      <c r="E36" s="212">
        <f>+[1]CONTABILIDAD!$G$16</f>
        <v>0.75</v>
      </c>
      <c r="F36" s="211" t="str">
        <f t="shared" si="0"/>
        <v>ADECUADO</v>
      </c>
      <c r="G36" s="474"/>
      <c r="H36" s="476"/>
      <c r="I36" s="474"/>
      <c r="J36" s="476"/>
    </row>
    <row r="37" spans="1:10" ht="32.25" customHeight="1" x14ac:dyDescent="0.25">
      <c r="A37" s="430" t="s">
        <v>100</v>
      </c>
      <c r="B37" s="430" t="s">
        <v>101</v>
      </c>
      <c r="C37" s="470" t="s">
        <v>135</v>
      </c>
      <c r="D37" s="228" t="s">
        <v>285</v>
      </c>
      <c r="E37" s="212">
        <f>+[1]TESORERIA!$G$14</f>
        <v>0.95</v>
      </c>
      <c r="F37" s="140" t="str">
        <f t="shared" si="0"/>
        <v>SATISFACTORIO</v>
      </c>
      <c r="G37" s="471">
        <f>+AVERAGE(E37:E41)</f>
        <v>0.93</v>
      </c>
      <c r="H37" s="472" t="str">
        <f>+IF(G37&lt;=59%,"INSUFICIENTE",IF(G37&gt;=60%,IF(G37&lt;=79%,"ADECUADO",IF(G37&gt;=80%,"SATISFACTORIO"))))</f>
        <v>SATISFACTORIO</v>
      </c>
      <c r="I37" s="471">
        <f>+G37</f>
        <v>0.93</v>
      </c>
      <c r="J37" s="472" t="str">
        <f t="shared" ref="J37" si="6">+IF(I37&lt;=59%,"INSUFICIENTE",IF(I37&gt;=60%,IF(I37&lt;=79%,"ADECUADO",IF(I37&gt;=80%,"SATISFACTORIO"))))</f>
        <v>SATISFACTORIO</v>
      </c>
    </row>
    <row r="38" spans="1:10" ht="67.5" x14ac:dyDescent="0.25">
      <c r="A38" s="430"/>
      <c r="B38" s="430"/>
      <c r="C38" s="470"/>
      <c r="D38" s="228" t="s">
        <v>286</v>
      </c>
      <c r="E38" s="212">
        <f>+[1]TESORERIA!$G$15</f>
        <v>1</v>
      </c>
      <c r="F38" s="140" t="str">
        <f t="shared" si="0"/>
        <v>SATISFACTORIO</v>
      </c>
      <c r="G38" s="471"/>
      <c r="H38" s="472"/>
      <c r="I38" s="471"/>
      <c r="J38" s="472"/>
    </row>
    <row r="39" spans="1:10" ht="45" x14ac:dyDescent="0.25">
      <c r="A39" s="430"/>
      <c r="B39" s="430"/>
      <c r="C39" s="470"/>
      <c r="D39" s="228" t="s">
        <v>287</v>
      </c>
      <c r="E39" s="212">
        <f>+[1]TESORERIA!$G$17</f>
        <v>1</v>
      </c>
      <c r="F39" s="140" t="str">
        <f t="shared" si="0"/>
        <v>SATISFACTORIO</v>
      </c>
      <c r="G39" s="471"/>
      <c r="H39" s="472"/>
      <c r="I39" s="471"/>
      <c r="J39" s="472"/>
    </row>
    <row r="40" spans="1:10" ht="56.25" x14ac:dyDescent="0.25">
      <c r="A40" s="430"/>
      <c r="B40" s="430"/>
      <c r="C40" s="470"/>
      <c r="D40" s="228" t="s">
        <v>288</v>
      </c>
      <c r="E40" s="212">
        <f>+[1]TESORERIA!$G$17</f>
        <v>1</v>
      </c>
      <c r="F40" s="140" t="str">
        <f t="shared" si="0"/>
        <v>SATISFACTORIO</v>
      </c>
      <c r="G40" s="471"/>
      <c r="H40" s="472"/>
      <c r="I40" s="471"/>
      <c r="J40" s="472"/>
    </row>
    <row r="41" spans="1:10" ht="33.75" x14ac:dyDescent="0.25">
      <c r="A41" s="430"/>
      <c r="B41" s="430"/>
      <c r="C41" s="470"/>
      <c r="D41" s="228" t="s">
        <v>289</v>
      </c>
      <c r="E41" s="212">
        <f>+[1]TESORERIA!$G$18</f>
        <v>0.7</v>
      </c>
      <c r="F41" s="140" t="str">
        <f t="shared" si="0"/>
        <v>ADECUADO</v>
      </c>
      <c r="G41" s="471"/>
      <c r="H41" s="472"/>
      <c r="I41" s="471"/>
      <c r="J41" s="472"/>
    </row>
    <row r="42" spans="1:10" ht="78.75" x14ac:dyDescent="0.25">
      <c r="A42" s="430"/>
      <c r="B42" s="430"/>
      <c r="C42" s="470" t="s">
        <v>136</v>
      </c>
      <c r="D42" s="218" t="s">
        <v>290</v>
      </c>
      <c r="E42" s="212">
        <f>+[1]CARTERA!$G$13</f>
        <v>1</v>
      </c>
      <c r="F42" s="140" t="str">
        <f t="shared" si="0"/>
        <v>SATISFACTORIO</v>
      </c>
      <c r="G42" s="471">
        <f>+AVERAGE(E43:E50)</f>
        <v>0.86625000000000008</v>
      </c>
      <c r="H42" s="472" t="str">
        <f>+IF(G42&lt;=59%,"INSUFICIENTE",IF(G42&gt;=60%,IF(G42&lt;=79%,"ADECUADO",IF(G42&gt;=80%,"SATISFACTORIO"))))</f>
        <v>SATISFACTORIO</v>
      </c>
      <c r="I42" s="471">
        <f>+G42</f>
        <v>0.86625000000000008</v>
      </c>
      <c r="J42" s="472" t="str">
        <f t="shared" ref="J42" si="7">+IF(I42&lt;=59%,"INSUFICIENTE",IF(I42&gt;=60%,IF(I42&lt;=79%,"ADECUADO",IF(I42&gt;=80%,"SATISFACTORIO"))))</f>
        <v>SATISFACTORIO</v>
      </c>
    </row>
    <row r="43" spans="1:10" ht="56.25" x14ac:dyDescent="0.25">
      <c r="A43" s="430"/>
      <c r="B43" s="430"/>
      <c r="C43" s="470"/>
      <c r="D43" s="218" t="s">
        <v>291</v>
      </c>
      <c r="E43" s="212">
        <f>+[1]CARTERA!$G$14</f>
        <v>0.85</v>
      </c>
      <c r="F43" s="140" t="str">
        <f t="shared" si="0"/>
        <v>SATISFACTORIO</v>
      </c>
      <c r="G43" s="471"/>
      <c r="H43" s="472"/>
      <c r="I43" s="471"/>
      <c r="J43" s="472"/>
    </row>
    <row r="44" spans="1:10" ht="56.25" x14ac:dyDescent="0.25">
      <c r="A44" s="430"/>
      <c r="B44" s="430"/>
      <c r="C44" s="470"/>
      <c r="D44" s="218" t="s">
        <v>292</v>
      </c>
      <c r="E44" s="212">
        <f>+[1]CARTERA!$G$15</f>
        <v>0.78</v>
      </c>
      <c r="F44" s="140" t="str">
        <f t="shared" si="0"/>
        <v>ADECUADO</v>
      </c>
      <c r="G44" s="471"/>
      <c r="H44" s="472"/>
      <c r="I44" s="471"/>
      <c r="J44" s="472"/>
    </row>
    <row r="45" spans="1:10" ht="22.5" x14ac:dyDescent="0.25">
      <c r="A45" s="430"/>
      <c r="B45" s="430"/>
      <c r="C45" s="470"/>
      <c r="D45" s="218" t="s">
        <v>293</v>
      </c>
      <c r="E45" s="212">
        <f>+[1]CARTERA!$G$16</f>
        <v>1</v>
      </c>
      <c r="F45" s="140" t="str">
        <f t="shared" si="0"/>
        <v>SATISFACTORIO</v>
      </c>
      <c r="G45" s="471"/>
      <c r="H45" s="472"/>
      <c r="I45" s="471"/>
      <c r="J45" s="472"/>
    </row>
    <row r="46" spans="1:10" ht="67.5" x14ac:dyDescent="0.25">
      <c r="A46" s="430"/>
      <c r="B46" s="430"/>
      <c r="C46" s="470"/>
      <c r="D46" s="218" t="s">
        <v>294</v>
      </c>
      <c r="E46" s="212">
        <f>+[1]CARTERA!$G$17</f>
        <v>0.9</v>
      </c>
      <c r="F46" s="140" t="str">
        <f t="shared" si="0"/>
        <v>SATISFACTORIO</v>
      </c>
      <c r="G46" s="471"/>
      <c r="H46" s="472"/>
      <c r="I46" s="471"/>
      <c r="J46" s="472"/>
    </row>
    <row r="47" spans="1:10" ht="67.5" x14ac:dyDescent="0.25">
      <c r="A47" s="430"/>
      <c r="B47" s="430"/>
      <c r="C47" s="470"/>
      <c r="D47" s="218" t="s">
        <v>295</v>
      </c>
      <c r="E47" s="212">
        <f>+[1]CARTERA!$G$18</f>
        <v>0.6</v>
      </c>
      <c r="F47" s="140" t="str">
        <f t="shared" si="0"/>
        <v>ADECUADO</v>
      </c>
      <c r="G47" s="471"/>
      <c r="H47" s="472"/>
      <c r="I47" s="471"/>
      <c r="J47" s="472"/>
    </row>
    <row r="48" spans="1:10" ht="67.5" x14ac:dyDescent="0.25">
      <c r="A48" s="430"/>
      <c r="B48" s="430"/>
      <c r="C48" s="470"/>
      <c r="D48" s="218" t="s">
        <v>296</v>
      </c>
      <c r="E48" s="212">
        <f>+[1]CARTERA!$G$19</f>
        <v>1</v>
      </c>
      <c r="F48" s="140" t="str">
        <f t="shared" si="0"/>
        <v>SATISFACTORIO</v>
      </c>
      <c r="G48" s="471"/>
      <c r="H48" s="472"/>
      <c r="I48" s="471"/>
      <c r="J48" s="472"/>
    </row>
    <row r="49" spans="1:11" ht="45" x14ac:dyDescent="0.25">
      <c r="A49" s="430"/>
      <c r="B49" s="430"/>
      <c r="C49" s="470"/>
      <c r="D49" s="196" t="s">
        <v>297</v>
      </c>
      <c r="E49" s="212">
        <f>+[1]CARTERA!$G$20</f>
        <v>0.9</v>
      </c>
      <c r="F49" s="140" t="str">
        <f t="shared" si="0"/>
        <v>SATISFACTORIO</v>
      </c>
      <c r="G49" s="471"/>
      <c r="H49" s="472"/>
      <c r="I49" s="471"/>
      <c r="J49" s="472"/>
    </row>
    <row r="50" spans="1:11" ht="67.5" x14ac:dyDescent="0.25">
      <c r="A50" s="430"/>
      <c r="B50" s="430"/>
      <c r="C50" s="470"/>
      <c r="D50" s="218" t="s">
        <v>298</v>
      </c>
      <c r="E50" s="212">
        <f>+[1]CARTERA!$G$21</f>
        <v>0.9</v>
      </c>
      <c r="F50" s="140" t="str">
        <f t="shared" si="0"/>
        <v>SATISFACTORIO</v>
      </c>
      <c r="G50" s="471"/>
      <c r="H50" s="472"/>
      <c r="I50" s="471"/>
      <c r="J50" s="472"/>
    </row>
    <row r="51" spans="1:11" ht="53.25" customHeight="1" x14ac:dyDescent="0.25">
      <c r="A51" s="413" t="s">
        <v>100</v>
      </c>
      <c r="B51" s="485" t="s">
        <v>101</v>
      </c>
      <c r="C51" s="468" t="s">
        <v>53</v>
      </c>
      <c r="D51" s="218" t="s">
        <v>299</v>
      </c>
      <c r="E51" s="224">
        <f>+'[1]Control Interno'!$G$19</f>
        <v>1</v>
      </c>
      <c r="F51" s="225" t="str">
        <f t="shared" si="0"/>
        <v>SATISFACTORIO</v>
      </c>
      <c r="G51" s="402">
        <f>+AVERAGE(E51:E52)</f>
        <v>1</v>
      </c>
      <c r="H51" s="403" t="str">
        <f>+IF(G51&lt;=59%,"INSUFICIENTE",IF(G51&gt;=60%,IF(G51&lt;=79%,"ADECUADO",IF(G51&gt;=80%,"SATISFACTORIO"))))</f>
        <v>SATISFACTORIO</v>
      </c>
      <c r="I51" s="402">
        <f>+G51</f>
        <v>1</v>
      </c>
      <c r="J51" s="403" t="str">
        <f t="shared" ref="J51:J54" si="8">+IF(I51&lt;=59%,"INSUFICIENTE",IF(I51&gt;=60%,IF(I51&lt;=79%,"ADECUADO",IF(I51&gt;=80%,"SATISFACTORIO"))))</f>
        <v>SATISFACTORIO</v>
      </c>
    </row>
    <row r="52" spans="1:11" ht="75.75" customHeight="1" x14ac:dyDescent="0.25">
      <c r="A52" s="413"/>
      <c r="B52" s="485"/>
      <c r="C52" s="486"/>
      <c r="D52" s="218" t="s">
        <v>300</v>
      </c>
      <c r="E52" s="224">
        <f>+'[1]Control Interno'!$G$20</f>
        <v>1</v>
      </c>
      <c r="F52" s="225" t="str">
        <f t="shared" si="0"/>
        <v>SATISFACTORIO</v>
      </c>
      <c r="G52" s="402"/>
      <c r="H52" s="403"/>
      <c r="I52" s="402"/>
      <c r="J52" s="403"/>
    </row>
    <row r="53" spans="1:11" ht="85.5" customHeight="1" x14ac:dyDescent="0.25">
      <c r="A53" s="413"/>
      <c r="B53" s="485"/>
      <c r="C53" s="226" t="s">
        <v>78</v>
      </c>
      <c r="D53" s="218" t="s">
        <v>301</v>
      </c>
      <c r="E53" s="224">
        <f>+'[1]ADMISION AL USUARIO'!$G$16</f>
        <v>0.9</v>
      </c>
      <c r="F53" s="225" t="str">
        <f t="shared" si="0"/>
        <v>SATISFACTORIO</v>
      </c>
      <c r="G53" s="239">
        <f>+AVERAGE(E53:E54)</f>
        <v>0.95</v>
      </c>
      <c r="H53" s="240" t="str">
        <f>+IF(G53&lt;=59%,"INSUFICIENTE",IF(G53&gt;=60%,IF(G53&lt;=79%,"ADECUADO",IF(G53&gt;=80%,"SATISFACTORIO"))))</f>
        <v>SATISFACTORIO</v>
      </c>
      <c r="I53" s="239">
        <f>+G53</f>
        <v>0.95</v>
      </c>
      <c r="J53" s="240" t="str">
        <f t="shared" si="8"/>
        <v>SATISFACTORIO</v>
      </c>
      <c r="K53" s="237"/>
    </row>
    <row r="54" spans="1:11" ht="56.25" x14ac:dyDescent="0.25">
      <c r="A54" s="238"/>
      <c r="B54" s="238"/>
      <c r="C54" s="468" t="s">
        <v>231</v>
      </c>
      <c r="D54" s="218" t="s">
        <v>342</v>
      </c>
      <c r="E54" s="230">
        <f>+[1]FINANCIERA!$G$13</f>
        <v>1</v>
      </c>
      <c r="F54" s="231" t="str">
        <f t="shared" si="0"/>
        <v>SATISFACTORIO</v>
      </c>
      <c r="G54" s="467">
        <f>+E54</f>
        <v>1</v>
      </c>
      <c r="H54" s="403" t="str">
        <f>+IF(G54&lt;=59%,"INSUFICIENTE",IF(G54&gt;=60%,IF(G54&lt;=79%,"ADECUADO",IF(G54&gt;=80%,"SATISFACTORIO"))))</f>
        <v>SATISFACTORIO</v>
      </c>
      <c r="I54" s="402">
        <f>+G54</f>
        <v>1</v>
      </c>
      <c r="J54" s="403" t="str">
        <f t="shared" si="8"/>
        <v>SATISFACTORIO</v>
      </c>
      <c r="K54" s="237"/>
    </row>
    <row r="55" spans="1:11" ht="45" customHeight="1" x14ac:dyDescent="0.25">
      <c r="A55" s="238"/>
      <c r="B55" s="238"/>
      <c r="C55" s="468"/>
      <c r="D55" s="218" t="s">
        <v>343</v>
      </c>
      <c r="E55" s="230">
        <f>+[1]FINANCIERA!$G$14</f>
        <v>1</v>
      </c>
      <c r="F55" s="231" t="str">
        <f t="shared" si="0"/>
        <v>SATISFACTORIO</v>
      </c>
      <c r="G55" s="467"/>
      <c r="H55" s="403"/>
      <c r="I55" s="402"/>
      <c r="J55" s="403"/>
    </row>
  </sheetData>
  <mergeCells count="64">
    <mergeCell ref="H19:H25"/>
    <mergeCell ref="I19:I25"/>
    <mergeCell ref="J19:J25"/>
    <mergeCell ref="A51:A53"/>
    <mergeCell ref="B51:B53"/>
    <mergeCell ref="I42:I50"/>
    <mergeCell ref="J42:J50"/>
    <mergeCell ref="C51:C52"/>
    <mergeCell ref="G51:G52"/>
    <mergeCell ref="H51:H52"/>
    <mergeCell ref="I51:I52"/>
    <mergeCell ref="J51:J52"/>
    <mergeCell ref="C42:C50"/>
    <mergeCell ref="B37:B50"/>
    <mergeCell ref="A37:A50"/>
    <mergeCell ref="G42:G50"/>
    <mergeCell ref="H42:H50"/>
    <mergeCell ref="J37:J41"/>
    <mergeCell ref="I37:I41"/>
    <mergeCell ref="J28:J32"/>
    <mergeCell ref="C28:C32"/>
    <mergeCell ref="G28:G32"/>
    <mergeCell ref="H28:H32"/>
    <mergeCell ref="I28:I32"/>
    <mergeCell ref="J33:J36"/>
    <mergeCell ref="C33:C36"/>
    <mergeCell ref="I33:I36"/>
    <mergeCell ref="C19:C25"/>
    <mergeCell ref="G19:G25"/>
    <mergeCell ref="J12:J18"/>
    <mergeCell ref="A7:J7"/>
    <mergeCell ref="C9:C11"/>
    <mergeCell ref="G9:G11"/>
    <mergeCell ref="H9:H11"/>
    <mergeCell ref="I9:I11"/>
    <mergeCell ref="J9:J11"/>
    <mergeCell ref="B9:B11"/>
    <mergeCell ref="A9:A11"/>
    <mergeCell ref="B12:B26"/>
    <mergeCell ref="A12:A26"/>
    <mergeCell ref="C12:C18"/>
    <mergeCell ref="G12:G18"/>
    <mergeCell ref="H12:H18"/>
    <mergeCell ref="I12:I18"/>
    <mergeCell ref="A1:C4"/>
    <mergeCell ref="D1:H1"/>
    <mergeCell ref="I1:J1"/>
    <mergeCell ref="D2:H2"/>
    <mergeCell ref="I2:J2"/>
    <mergeCell ref="D3:H4"/>
    <mergeCell ref="I3:J3"/>
    <mergeCell ref="I4:J4"/>
    <mergeCell ref="B27:B36"/>
    <mergeCell ref="A27:A36"/>
    <mergeCell ref="C37:C41"/>
    <mergeCell ref="G37:G41"/>
    <mergeCell ref="H37:H41"/>
    <mergeCell ref="G33:G36"/>
    <mergeCell ref="H33:H36"/>
    <mergeCell ref="G54:G55"/>
    <mergeCell ref="H54:H55"/>
    <mergeCell ref="I54:I55"/>
    <mergeCell ref="J54:J55"/>
    <mergeCell ref="C54:C55"/>
  </mergeCells>
  <conditionalFormatting sqref="H42 J42 H51 J51 H37 J37 H33:H34 J33:J34 H12 H19 H26:H28 J12 J19 J26:J28 H9 J9 F9:F55 H53:H54 J53:J54">
    <cfRule type="cellIs" dxfId="20" priority="7" stopIfTrue="1" operator="equal">
      <formula>"INSUFICIENTE"</formula>
    </cfRule>
    <cfRule type="cellIs" dxfId="19" priority="8" stopIfTrue="1" operator="equal">
      <formula>"ADECUADO"</formula>
    </cfRule>
    <cfRule type="cellIs" dxfId="18" priority="9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11811023622047245"/>
  <pageSetup paperSize="9" scale="80" orientation="landscape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theme="7"/>
  </sheetPr>
  <dimension ref="A1:J110"/>
  <sheetViews>
    <sheetView topLeftCell="A58" zoomScale="110" zoomScaleNormal="110" zoomScalePageLayoutView="110" workbookViewId="0">
      <selection activeCell="H62" sqref="H62:H63"/>
    </sheetView>
  </sheetViews>
  <sheetFormatPr baseColWidth="10" defaultRowHeight="15" x14ac:dyDescent="0.25"/>
  <cols>
    <col min="1" max="1" width="15.85546875" customWidth="1"/>
    <col min="2" max="3" width="20.42578125" customWidth="1"/>
    <col min="4" max="4" width="22.85546875" customWidth="1"/>
    <col min="5" max="5" width="12.7109375" customWidth="1"/>
    <col min="6" max="6" width="15.42578125" customWidth="1"/>
    <col min="7" max="7" width="13.42578125" customWidth="1"/>
    <col min="8" max="8" width="15" customWidth="1"/>
    <col min="9" max="9" width="12.42578125" customWidth="1"/>
    <col min="10" max="10" width="14.140625" customWidth="1"/>
  </cols>
  <sheetData>
    <row r="1" spans="1:10" ht="15.75" x14ac:dyDescent="0.25">
      <c r="A1" s="294"/>
      <c r="B1" s="294"/>
      <c r="C1" s="294"/>
      <c r="D1" s="299" t="s">
        <v>0</v>
      </c>
      <c r="E1" s="300"/>
      <c r="F1" s="300"/>
      <c r="G1" s="300"/>
      <c r="H1" s="300"/>
      <c r="I1" s="288" t="s">
        <v>1</v>
      </c>
      <c r="J1" s="289"/>
    </row>
    <row r="2" spans="1:10" ht="15.75" x14ac:dyDescent="0.25">
      <c r="A2" s="294"/>
      <c r="B2" s="294"/>
      <c r="C2" s="294"/>
      <c r="D2" s="299" t="s">
        <v>2</v>
      </c>
      <c r="E2" s="300"/>
      <c r="F2" s="300"/>
      <c r="G2" s="300"/>
      <c r="H2" s="300"/>
      <c r="I2" s="288" t="s">
        <v>3</v>
      </c>
      <c r="J2" s="289"/>
    </row>
    <row r="3" spans="1:10" x14ac:dyDescent="0.25">
      <c r="A3" s="294"/>
      <c r="B3" s="294"/>
      <c r="C3" s="294"/>
      <c r="D3" s="295" t="s">
        <v>4</v>
      </c>
      <c r="E3" s="296"/>
      <c r="F3" s="296"/>
      <c r="G3" s="296"/>
      <c r="H3" s="296"/>
      <c r="I3" s="288" t="s">
        <v>5</v>
      </c>
      <c r="J3" s="289"/>
    </row>
    <row r="4" spans="1:10" x14ac:dyDescent="0.25">
      <c r="A4" s="294"/>
      <c r="B4" s="294"/>
      <c r="C4" s="294"/>
      <c r="D4" s="297"/>
      <c r="E4" s="298"/>
      <c r="F4" s="298"/>
      <c r="G4" s="298"/>
      <c r="H4" s="298"/>
      <c r="I4" s="288" t="s">
        <v>6</v>
      </c>
      <c r="J4" s="289"/>
    </row>
    <row r="7" spans="1:10" x14ac:dyDescent="0.25">
      <c r="A7" s="301" t="s">
        <v>11</v>
      </c>
      <c r="B7" s="302"/>
      <c r="C7" s="302"/>
      <c r="D7" s="302"/>
      <c r="E7" s="302"/>
      <c r="F7" s="302"/>
      <c r="G7" s="302"/>
      <c r="H7" s="302"/>
      <c r="I7" s="302"/>
      <c r="J7" s="302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110.25" customHeight="1" x14ac:dyDescent="0.25">
      <c r="A9" s="488" t="s">
        <v>108</v>
      </c>
      <c r="B9" s="503" t="s">
        <v>109</v>
      </c>
      <c r="C9" s="216" t="s">
        <v>71</v>
      </c>
      <c r="D9" s="218" t="s">
        <v>302</v>
      </c>
      <c r="E9" s="49">
        <f>+[1]URGENCIAS!$G$23</f>
        <v>0.7</v>
      </c>
      <c r="F9" s="50" t="str">
        <f>+IF(E9&lt;=59%,"INSUFICIENTE",IF(E9&gt;=60%,IF(E9&lt;=79%,"ADECUADO",IF(E9&gt;=80%,"SATISFACTORIO"))))</f>
        <v>ADECUADO</v>
      </c>
      <c r="G9" s="217">
        <f>+AVERAGE(E9:E9)</f>
        <v>0.7</v>
      </c>
      <c r="H9" s="213" t="str">
        <f>+IF(G9&lt;=59%,"INSUFICIENTE",IF(G9&gt;=60%,IF(G9&lt;=79%,"ADECUADO",IF(G9&gt;=80%,"SATISFACTORIO"))))</f>
        <v>ADECUADO</v>
      </c>
      <c r="I9" s="215">
        <f>+G9</f>
        <v>0.7</v>
      </c>
      <c r="J9" s="213" t="str">
        <f>+IF(G9&lt;=59%,"INSUFICIENTE",IF(G9&gt;=60%,IF(G9&lt;=79%,"ADECUADO",IF(G9&gt;=80%,"SATISFACTORIO"))))</f>
        <v>ADECUADO</v>
      </c>
    </row>
    <row r="10" spans="1:10" ht="61.5" customHeight="1" x14ac:dyDescent="0.25">
      <c r="A10" s="488"/>
      <c r="B10" s="503"/>
      <c r="C10" s="488" t="s">
        <v>159</v>
      </c>
      <c r="D10" s="218" t="s">
        <v>303</v>
      </c>
      <c r="E10" s="49">
        <f>+'[1]INTERNACION HOSPITALARIA'!$G$22</f>
        <v>1</v>
      </c>
      <c r="F10" s="50" t="str">
        <f t="shared" ref="F10:F62" si="0">+IF(E10&lt;=59%,"INSUFICIENTE",IF(E10&gt;=60%,IF(E10&lt;=79%,"ADECUADO",IF(E10&gt;=80%,"SATISFACTORIO"))))</f>
        <v>SATISFACTORIO</v>
      </c>
      <c r="G10" s="489">
        <f>+AVERAGE(E10:E11)</f>
        <v>0.9</v>
      </c>
      <c r="H10" s="490" t="str">
        <f>+IF(G10&lt;=59%,"INSUFICIENTE",IF(G10&gt;=60%,IF(G10&lt;=79%,"ADECUADO",IF(G10&gt;=80%,"SATISFACTORIO"))))</f>
        <v>SATISFACTORIO</v>
      </c>
      <c r="I10" s="489">
        <f>+G10</f>
        <v>0.9</v>
      </c>
      <c r="J10" s="490" t="str">
        <f>+IF(G10&lt;=59%,"INSUFICIENTE",IF(G10&gt;=60%,IF(G10&lt;=79%,"ADECUADO",IF(G10&gt;=80%,"SATISFACTORIO"))))</f>
        <v>SATISFACTORIO</v>
      </c>
    </row>
    <row r="11" spans="1:10" ht="67.5" customHeight="1" x14ac:dyDescent="0.25">
      <c r="A11" s="488"/>
      <c r="B11" s="503"/>
      <c r="C11" s="488"/>
      <c r="D11" s="218" t="s">
        <v>304</v>
      </c>
      <c r="E11" s="49">
        <f>+'[1]INTERNACION HOSPITALARIA'!$G$23</f>
        <v>0.8</v>
      </c>
      <c r="F11" s="50" t="str">
        <f t="shared" si="0"/>
        <v>SATISFACTORIO</v>
      </c>
      <c r="G11" s="489"/>
      <c r="H11" s="490"/>
      <c r="I11" s="489"/>
      <c r="J11" s="490"/>
    </row>
    <row r="12" spans="1:10" ht="50.25" customHeight="1" x14ac:dyDescent="0.25">
      <c r="A12" s="488"/>
      <c r="B12" s="503"/>
      <c r="C12" s="488" t="s">
        <v>112</v>
      </c>
      <c r="D12" s="218" t="s">
        <v>110</v>
      </c>
      <c r="E12" s="49">
        <f>+'[1]UCI ADULTOS'!$G$23</f>
        <v>1</v>
      </c>
      <c r="F12" s="50" t="str">
        <f t="shared" si="0"/>
        <v>SATISFACTORIO</v>
      </c>
      <c r="G12" s="489">
        <f>+AVERAGE(E12:E13)</f>
        <v>1</v>
      </c>
      <c r="H12" s="490" t="str">
        <f>+IF(G12&lt;=59%,"INSUFICIENTE",IF(G12&gt;=60%,IF(G12&lt;=79%,"ADECUADO",IF(G12&gt;=80%,"SATISFACTORIO"))))</f>
        <v>SATISFACTORIO</v>
      </c>
      <c r="I12" s="489">
        <f>+G12</f>
        <v>1</v>
      </c>
      <c r="J12" s="490" t="str">
        <f>+IF(G12&lt;=59%,"INSUFICIENTE",IF(G12&gt;=60%,IF(G12&lt;=79%,"ADECUADO",IF(G12&gt;=80%,"SATISFACTORIO"))))</f>
        <v>SATISFACTORIO</v>
      </c>
    </row>
    <row r="13" spans="1:10" ht="56.25" x14ac:dyDescent="0.25">
      <c r="A13" s="488"/>
      <c r="B13" s="503"/>
      <c r="C13" s="488"/>
      <c r="D13" s="218" t="s">
        <v>111</v>
      </c>
      <c r="E13" s="49">
        <f>+'[1]UCI ADULTOS'!$G$24</f>
        <v>1</v>
      </c>
      <c r="F13" s="50" t="str">
        <f t="shared" si="0"/>
        <v>SATISFACTORIO</v>
      </c>
      <c r="G13" s="489"/>
      <c r="H13" s="490"/>
      <c r="I13" s="489"/>
      <c r="J13" s="490"/>
    </row>
    <row r="14" spans="1:10" ht="36.75" customHeight="1" x14ac:dyDescent="0.25">
      <c r="A14" s="488"/>
      <c r="B14" s="503"/>
      <c r="C14" s="488" t="s">
        <v>72</v>
      </c>
      <c r="D14" s="218" t="s">
        <v>110</v>
      </c>
      <c r="E14" s="49">
        <f>+'[1]UCI INTERMEDIO'!$G$21</f>
        <v>1</v>
      </c>
      <c r="F14" s="50" t="str">
        <f t="shared" si="0"/>
        <v>SATISFACTORIO</v>
      </c>
      <c r="G14" s="489">
        <f>+E14</f>
        <v>1</v>
      </c>
      <c r="H14" s="490" t="str">
        <f>+IF(G14&lt;=59%,"INSUFICIENTE",IF(G14&gt;=60%,IF(G14&lt;=79%,"ADECUADO",IF(G14&gt;=80%,"SATISFACTORIO"))))</f>
        <v>SATISFACTORIO</v>
      </c>
      <c r="I14" s="489">
        <f>+G14</f>
        <v>1</v>
      </c>
      <c r="J14" s="490" t="str">
        <f>+IF(G14&lt;=59%,"INSUFICIENTE",IF(G14&gt;=60%,IF(G14&lt;=79%,"ADECUADO",IF(G14&gt;=80%,"SATISFACTORIO"))))</f>
        <v>SATISFACTORIO</v>
      </c>
    </row>
    <row r="15" spans="1:10" ht="56.25" x14ac:dyDescent="0.25">
      <c r="A15" s="488"/>
      <c r="B15" s="503"/>
      <c r="C15" s="488"/>
      <c r="D15" s="218" t="s">
        <v>111</v>
      </c>
      <c r="E15" s="49">
        <f>+'[1]UCI INTERMEDIO'!$G$22</f>
        <v>0.8</v>
      </c>
      <c r="F15" s="50" t="str">
        <f t="shared" si="0"/>
        <v>SATISFACTORIO</v>
      </c>
      <c r="G15" s="489"/>
      <c r="H15" s="490"/>
      <c r="I15" s="489"/>
      <c r="J15" s="490"/>
    </row>
    <row r="16" spans="1:10" ht="47.25" customHeight="1" x14ac:dyDescent="0.25">
      <c r="A16" s="488" t="s">
        <v>108</v>
      </c>
      <c r="B16" s="503" t="s">
        <v>109</v>
      </c>
      <c r="C16" s="502" t="s">
        <v>28</v>
      </c>
      <c r="D16" s="218" t="s">
        <v>110</v>
      </c>
      <c r="E16" s="49">
        <f>+'[1]UCI NEONATAL'!$G$21</f>
        <v>1</v>
      </c>
      <c r="F16" s="50" t="str">
        <f t="shared" si="0"/>
        <v>SATISFACTORIO</v>
      </c>
      <c r="G16" s="489">
        <f>+AVERAGE(E16:E17)</f>
        <v>1</v>
      </c>
      <c r="H16" s="490" t="str">
        <f>+IF(G16&lt;=59%,"INSUFICIENTE",IF(G16&gt;=60%,IF(G16&lt;=79%,"ADECUADO",IF(G16&gt;=80%,"SATISFACTORIO"))))</f>
        <v>SATISFACTORIO</v>
      </c>
      <c r="I16" s="489">
        <f>+G16</f>
        <v>1</v>
      </c>
      <c r="J16" s="490" t="str">
        <f>+IF(G16&lt;=59%,"INSUFICIENTE",IF(G16&gt;=60%,IF(G16&lt;=79%,"ADECUADO",IF(G16&gt;=80%,"SATISFACTORIO"))))</f>
        <v>SATISFACTORIO</v>
      </c>
    </row>
    <row r="17" spans="1:10" ht="62.25" customHeight="1" x14ac:dyDescent="0.25">
      <c r="A17" s="488"/>
      <c r="B17" s="503"/>
      <c r="C17" s="502"/>
      <c r="D17" s="218" t="s">
        <v>111</v>
      </c>
      <c r="E17" s="49">
        <f>+'[1]UCI NEONATAL'!$G$22</f>
        <v>1</v>
      </c>
      <c r="F17" s="50" t="str">
        <f t="shared" si="0"/>
        <v>SATISFACTORIO</v>
      </c>
      <c r="G17" s="489"/>
      <c r="H17" s="490"/>
      <c r="I17" s="489"/>
      <c r="J17" s="490"/>
    </row>
    <row r="18" spans="1:10" ht="44.25" customHeight="1" x14ac:dyDescent="0.25">
      <c r="A18" s="488"/>
      <c r="B18" s="503"/>
      <c r="C18" s="502" t="s">
        <v>32</v>
      </c>
      <c r="D18" s="218" t="s">
        <v>110</v>
      </c>
      <c r="E18" s="49">
        <f>+[1]Quirofanos!$G$19</f>
        <v>1</v>
      </c>
      <c r="F18" s="50" t="str">
        <f t="shared" si="0"/>
        <v>SATISFACTORIO</v>
      </c>
      <c r="G18" s="489">
        <f>+AVERAGE(E18:E19)</f>
        <v>1</v>
      </c>
      <c r="H18" s="490" t="str">
        <f>+IF(G18&lt;=59%,"INSUFICIENTE",IF(G18&gt;=60%,IF(G18&lt;=79%,"ADECUADO",IF(G18&gt;=80%,"SATISFACTORIO"))))</f>
        <v>SATISFACTORIO</v>
      </c>
      <c r="I18" s="489">
        <f>+G18</f>
        <v>1</v>
      </c>
      <c r="J18" s="490" t="str">
        <f>+IF(G18&lt;=59%,"INSUFICIENTE",IF(G18&gt;=60%,IF(G18&lt;=79%,"ADECUADO",IF(G18&gt;=80%,"SATISFACTORIO"))))</f>
        <v>SATISFACTORIO</v>
      </c>
    </row>
    <row r="19" spans="1:10" ht="56.25" x14ac:dyDescent="0.25">
      <c r="A19" s="488"/>
      <c r="B19" s="503"/>
      <c r="C19" s="502"/>
      <c r="D19" s="218" t="s">
        <v>111</v>
      </c>
      <c r="E19" s="49">
        <f>+[1]Quirofanos!$G$20</f>
        <v>1</v>
      </c>
      <c r="F19" s="50" t="str">
        <f t="shared" si="0"/>
        <v>SATISFACTORIO</v>
      </c>
      <c r="G19" s="489"/>
      <c r="H19" s="490"/>
      <c r="I19" s="489"/>
      <c r="J19" s="490"/>
    </row>
    <row r="20" spans="1:10" ht="41.25" customHeight="1" x14ac:dyDescent="0.25">
      <c r="A20" s="488"/>
      <c r="B20" s="503"/>
      <c r="C20" s="502" t="s">
        <v>145</v>
      </c>
      <c r="D20" s="218" t="s">
        <v>110</v>
      </c>
      <c r="E20" s="49">
        <f>+[1]MATERNIDAD!$G$19</f>
        <v>1</v>
      </c>
      <c r="F20" s="50" t="str">
        <f t="shared" si="0"/>
        <v>SATISFACTORIO</v>
      </c>
      <c r="G20" s="489">
        <f>+AVERAGE(E20:E21)</f>
        <v>1</v>
      </c>
      <c r="H20" s="490" t="str">
        <f>+IF(G20&lt;=59%,"INSUFICIENTE",IF(G20&gt;=60%,IF(G20&lt;=79%,"ADECUADO",IF(G20&gt;=80%,"SATISFACTORIO"))))</f>
        <v>SATISFACTORIO</v>
      </c>
      <c r="I20" s="489">
        <f>+G20</f>
        <v>1</v>
      </c>
      <c r="J20" s="490" t="str">
        <f>+IF(G20&lt;=59%,"INSUFICIENTE",IF(G20&gt;=60%,IF(G20&lt;=79%,"ADECUADO",IF(G20&gt;=80%,"SATISFACTORIO"))))</f>
        <v>SATISFACTORIO</v>
      </c>
    </row>
    <row r="21" spans="1:10" ht="56.25" x14ac:dyDescent="0.25">
      <c r="A21" s="488"/>
      <c r="B21" s="503"/>
      <c r="C21" s="502"/>
      <c r="D21" s="218" t="s">
        <v>111</v>
      </c>
      <c r="E21" s="49">
        <f>+[1]MATERNIDAD!$G$20</f>
        <v>1</v>
      </c>
      <c r="F21" s="50" t="str">
        <f t="shared" si="0"/>
        <v>SATISFACTORIO</v>
      </c>
      <c r="G21" s="489"/>
      <c r="H21" s="490"/>
      <c r="I21" s="489"/>
      <c r="J21" s="490"/>
    </row>
    <row r="22" spans="1:10" ht="56.25" customHeight="1" x14ac:dyDescent="0.25">
      <c r="A22" s="488"/>
      <c r="B22" s="503"/>
      <c r="C22" s="488" t="s">
        <v>167</v>
      </c>
      <c r="D22" s="218" t="s">
        <v>305</v>
      </c>
      <c r="E22" s="49">
        <f>+'[1]TRASLADO ASISTENCIAL'!$G$20</f>
        <v>0.85</v>
      </c>
      <c r="F22" s="50" t="str">
        <f t="shared" si="0"/>
        <v>SATISFACTORIO</v>
      </c>
      <c r="G22" s="489">
        <f>+AVERAGE(E22:E23)</f>
        <v>0.92500000000000004</v>
      </c>
      <c r="H22" s="490" t="str">
        <f>+IF(G22&lt;=59%,"INSUFICIENTE",IF(G22&gt;=60%,IF(G22&lt;=79%,"ADECUADO",IF(G22&gt;=80%,"SATISFACTORIO"))))</f>
        <v>SATISFACTORIO</v>
      </c>
      <c r="I22" s="489">
        <f>+G22</f>
        <v>0.92500000000000004</v>
      </c>
      <c r="J22" s="490" t="str">
        <f>+IF(G22&lt;=59%,"INSUFICIENTE",IF(G22&gt;=60%,IF(G22&lt;=79%,"ADECUADO",IF(G22&gt;=80%,"SATISFACTORIO"))))</f>
        <v>SATISFACTORIO</v>
      </c>
    </row>
    <row r="23" spans="1:10" ht="66" customHeight="1" x14ac:dyDescent="0.25">
      <c r="A23" s="488"/>
      <c r="B23" s="503"/>
      <c r="C23" s="488"/>
      <c r="D23" s="218" t="s">
        <v>111</v>
      </c>
      <c r="E23" s="49">
        <f>+'[1]TRASLADO ASISTENCIAL'!$G$21</f>
        <v>1</v>
      </c>
      <c r="F23" s="50" t="str">
        <f t="shared" si="0"/>
        <v>SATISFACTORIO</v>
      </c>
      <c r="G23" s="489"/>
      <c r="H23" s="490"/>
      <c r="I23" s="489"/>
      <c r="J23" s="507"/>
    </row>
    <row r="24" spans="1:10" ht="40.5" customHeight="1" x14ac:dyDescent="0.25">
      <c r="A24" s="488"/>
      <c r="B24" s="503"/>
      <c r="C24" s="497" t="s">
        <v>31</v>
      </c>
      <c r="D24" s="218" t="s">
        <v>110</v>
      </c>
      <c r="E24" s="49">
        <f>+'[1]CONSULTA EXTERNA'!$G$19</f>
        <v>1</v>
      </c>
      <c r="F24" s="50" t="str">
        <f t="shared" si="0"/>
        <v>SATISFACTORIO</v>
      </c>
      <c r="G24" s="440">
        <f>+AVERAGE(E24:E26)</f>
        <v>0.91666666666666663</v>
      </c>
      <c r="H24" s="439" t="str">
        <f>+IF(G24&lt;=59%,"INSUFICIENTE",IF(G24&gt;=60%,IF(G24&lt;=79%,"ADECUADO",IF(G24&gt;=80%,"SATISFACTORIO"))))</f>
        <v>SATISFACTORIO</v>
      </c>
      <c r="I24" s="440">
        <f>+G24</f>
        <v>0.91666666666666663</v>
      </c>
      <c r="J24" s="506" t="str">
        <f>+IF(G24&lt;=59%,"INSUFICIENTE",IF(G24&gt;=60%,IF(G24&lt;=79%,"ADECUADO",IF(G24&gt;=80%,"SATISFACTORIO"))))</f>
        <v>SATISFACTORIO</v>
      </c>
    </row>
    <row r="25" spans="1:10" ht="69.75" customHeight="1" x14ac:dyDescent="0.25">
      <c r="A25" s="488"/>
      <c r="B25" s="503"/>
      <c r="C25" s="454"/>
      <c r="D25" s="218" t="s">
        <v>111</v>
      </c>
      <c r="E25" s="49">
        <f>+'[1]CONSULTA EXTERNA'!$G$20</f>
        <v>0.75</v>
      </c>
      <c r="F25" s="50" t="str">
        <f t="shared" si="0"/>
        <v>ADECUADO</v>
      </c>
      <c r="G25" s="259"/>
      <c r="H25" s="257"/>
      <c r="I25" s="259"/>
      <c r="J25" s="438"/>
    </row>
    <row r="26" spans="1:10" ht="60.75" customHeight="1" x14ac:dyDescent="0.25">
      <c r="A26" s="488"/>
      <c r="B26" s="503"/>
      <c r="C26" s="508"/>
      <c r="D26" s="234" t="s">
        <v>306</v>
      </c>
      <c r="E26" s="49">
        <f>+'[1]CONSULTA EXTERNA'!$G$21</f>
        <v>1</v>
      </c>
      <c r="F26" s="50" t="str">
        <f t="shared" si="0"/>
        <v>SATISFACTORIO</v>
      </c>
      <c r="G26" s="250"/>
      <c r="H26" s="252"/>
      <c r="I26" s="250"/>
      <c r="J26" s="421"/>
    </row>
    <row r="27" spans="1:10" ht="52.5" customHeight="1" x14ac:dyDescent="0.25">
      <c r="A27" s="488"/>
      <c r="B27" s="487"/>
      <c r="C27" s="502" t="s">
        <v>113</v>
      </c>
      <c r="D27" s="218" t="s">
        <v>110</v>
      </c>
      <c r="E27" s="49">
        <f>+[1]ESTERILIZACION!$G$16</f>
        <v>1</v>
      </c>
      <c r="F27" s="50" t="str">
        <f t="shared" si="0"/>
        <v>SATISFACTORIO</v>
      </c>
      <c r="G27" s="489">
        <f>+AVERAGE(E27:E28)</f>
        <v>1</v>
      </c>
      <c r="H27" s="490" t="str">
        <f>+IF(G27&lt;=59%,"INSUFICIENTE",IF(G27&gt;=60%,IF(G27&lt;=79%,"ADECUADO",IF(G27&gt;=80%,"SATISFACTORIO"))))</f>
        <v>SATISFACTORIO</v>
      </c>
      <c r="I27" s="489">
        <f>+G27</f>
        <v>1</v>
      </c>
      <c r="J27" s="505" t="str">
        <f>+IF(G27&lt;=59%,"INSUFICIENTE",IF(G27&gt;=60%,IF(G27&lt;=79%,"ADECUADO",IF(G27&gt;=80%,"SATISFACTORIO"))))</f>
        <v>SATISFACTORIO</v>
      </c>
    </row>
    <row r="28" spans="1:10" ht="64.5" customHeight="1" x14ac:dyDescent="0.25">
      <c r="A28" s="488"/>
      <c r="B28" s="487"/>
      <c r="C28" s="502"/>
      <c r="D28" s="218" t="s">
        <v>111</v>
      </c>
      <c r="E28" s="49">
        <f>+[1]ESTERILIZACION!$G$17</f>
        <v>1</v>
      </c>
      <c r="F28" s="50" t="str">
        <f t="shared" si="0"/>
        <v>SATISFACTORIO</v>
      </c>
      <c r="G28" s="489"/>
      <c r="H28" s="490"/>
      <c r="I28" s="489"/>
      <c r="J28" s="505"/>
    </row>
    <row r="29" spans="1:10" ht="44.25" customHeight="1" x14ac:dyDescent="0.25">
      <c r="A29" s="488"/>
      <c r="B29" s="487"/>
      <c r="C29" s="502" t="s">
        <v>37</v>
      </c>
      <c r="D29" s="218" t="s">
        <v>110</v>
      </c>
      <c r="E29" s="49">
        <f>+[1]REHABILITACION!$G$17</f>
        <v>1</v>
      </c>
      <c r="F29" s="50" t="str">
        <f t="shared" si="0"/>
        <v>SATISFACTORIO</v>
      </c>
      <c r="G29" s="489">
        <f>+AVERAGE(E29:E31)</f>
        <v>0.91666666666666663</v>
      </c>
      <c r="H29" s="490" t="str">
        <f>+IF(G29&lt;=59%,"INSUFICIENTE",IF(G29&gt;=60%,IF(G29&lt;=79%,"ADECUADO",IF(G29&gt;=80%,"SATISFACTORIO"))))</f>
        <v>SATISFACTORIO</v>
      </c>
      <c r="I29" s="489">
        <f>+G29</f>
        <v>0.91666666666666663</v>
      </c>
      <c r="J29" s="505" t="str">
        <f>+IF(G29&lt;=59%,"INSUFICIENTE",IF(G29&gt;=60%,IF(G29&lt;=79%,"ADECUADO",IF(G29&gt;=80%,"SATISFACTORIO"))))</f>
        <v>SATISFACTORIO</v>
      </c>
    </row>
    <row r="30" spans="1:10" ht="68.25" customHeight="1" x14ac:dyDescent="0.25">
      <c r="A30" s="488"/>
      <c r="B30" s="487"/>
      <c r="C30" s="502"/>
      <c r="D30" s="218" t="s">
        <v>111</v>
      </c>
      <c r="E30" s="49">
        <f>+[1]REHABILITACION!$G$18</f>
        <v>0.75</v>
      </c>
      <c r="F30" s="50" t="str">
        <f t="shared" si="0"/>
        <v>ADECUADO</v>
      </c>
      <c r="G30" s="489"/>
      <c r="H30" s="490"/>
      <c r="I30" s="489"/>
      <c r="J30" s="505"/>
    </row>
    <row r="31" spans="1:10" ht="104.25" customHeight="1" x14ac:dyDescent="0.25">
      <c r="A31" s="488"/>
      <c r="B31" s="487"/>
      <c r="C31" s="502"/>
      <c r="D31" s="218" t="s">
        <v>114</v>
      </c>
      <c r="E31" s="49">
        <f>+[1]REHABILITACION!$G$19</f>
        <v>1</v>
      </c>
      <c r="F31" s="50" t="str">
        <f t="shared" si="0"/>
        <v>SATISFACTORIO</v>
      </c>
      <c r="G31" s="489"/>
      <c r="H31" s="490"/>
      <c r="I31" s="489"/>
      <c r="J31" s="505"/>
    </row>
    <row r="32" spans="1:10" ht="51.75" customHeight="1" x14ac:dyDescent="0.25">
      <c r="A32" s="488"/>
      <c r="B32" s="487"/>
      <c r="C32" s="502" t="s">
        <v>38</v>
      </c>
      <c r="D32" s="218" t="s">
        <v>110</v>
      </c>
      <c r="E32" s="49">
        <f>+'[1]BANCO DE SANGRE'!$G$25</f>
        <v>1</v>
      </c>
      <c r="F32" s="50" t="str">
        <f t="shared" si="0"/>
        <v>SATISFACTORIO</v>
      </c>
      <c r="G32" s="489">
        <f>+AVERAGE(E32:E33)</f>
        <v>1</v>
      </c>
      <c r="H32" s="490" t="str">
        <f>+IF(G32&lt;=59%,"INSUFICIENTE",IF(G32&gt;=60%,IF(G32&lt;=79%,"ADECUADO",IF(G32&gt;=80%,"SATISFACTORIO"))))</f>
        <v>SATISFACTORIO</v>
      </c>
      <c r="I32" s="489">
        <f>+G32</f>
        <v>1</v>
      </c>
      <c r="J32" s="490" t="str">
        <f>+IF(G32&lt;=59%,"INSUFICIENTE",IF(G32&gt;=60%,IF(G32&lt;=79%,"ADECUADO",IF(G32&gt;=80%,"SATISFACTORIO"))))</f>
        <v>SATISFACTORIO</v>
      </c>
    </row>
    <row r="33" spans="1:10" ht="70.5" customHeight="1" x14ac:dyDescent="0.25">
      <c r="A33" s="488" t="s">
        <v>108</v>
      </c>
      <c r="B33" s="487" t="s">
        <v>109</v>
      </c>
      <c r="C33" s="502"/>
      <c r="D33" s="218" t="s">
        <v>111</v>
      </c>
      <c r="E33" s="49">
        <f>+'[1]BANCO DE SANGRE'!$G$26</f>
        <v>1</v>
      </c>
      <c r="F33" s="50" t="str">
        <f t="shared" si="0"/>
        <v>SATISFACTORIO</v>
      </c>
      <c r="G33" s="489"/>
      <c r="H33" s="490"/>
      <c r="I33" s="489"/>
      <c r="J33" s="490"/>
    </row>
    <row r="34" spans="1:10" ht="78.75" x14ac:dyDescent="0.25">
      <c r="A34" s="488"/>
      <c r="B34" s="487"/>
      <c r="C34" s="502" t="s">
        <v>41</v>
      </c>
      <c r="D34" s="218" t="s">
        <v>307</v>
      </c>
      <c r="E34" s="49">
        <f>+[1]IMAGENOLOGI!$G$17</f>
        <v>1</v>
      </c>
      <c r="F34" s="50" t="str">
        <f t="shared" si="0"/>
        <v>SATISFACTORIO</v>
      </c>
      <c r="G34" s="489">
        <f>+AVERAGE(E34:E35)</f>
        <v>0.875</v>
      </c>
      <c r="H34" s="490" t="str">
        <f>+IF(G34&lt;=59%,"INSUFICIENTE",IF(G34&gt;=60%,IF(G34&lt;=79%,"ADECUADO",IF(G34&gt;=80%,"SATISFACTORIO"))))</f>
        <v>SATISFACTORIO</v>
      </c>
      <c r="I34" s="489">
        <f>+G34</f>
        <v>0.875</v>
      </c>
      <c r="J34" s="490" t="str">
        <f>+IF(G34&lt;=59%,"INSUFICIENTE",IF(G34&gt;=60%,IF(G34&lt;=79%,"ADECUADO",IF(G34&gt;=80%,"SATISFACTORIO"))))</f>
        <v>SATISFACTORIO</v>
      </c>
    </row>
    <row r="35" spans="1:10" ht="48.75" customHeight="1" x14ac:dyDescent="0.25">
      <c r="A35" s="488"/>
      <c r="B35" s="487"/>
      <c r="C35" s="502"/>
      <c r="D35" s="218" t="s">
        <v>308</v>
      </c>
      <c r="E35" s="49">
        <f>+[1]IMAGENOLOGI!$G$18</f>
        <v>0.75</v>
      </c>
      <c r="F35" s="50" t="str">
        <f t="shared" si="0"/>
        <v>ADECUADO</v>
      </c>
      <c r="G35" s="489"/>
      <c r="H35" s="490"/>
      <c r="I35" s="489"/>
      <c r="J35" s="490"/>
    </row>
    <row r="36" spans="1:10" ht="76.5" customHeight="1" x14ac:dyDescent="0.25">
      <c r="A36" s="488"/>
      <c r="B36" s="487"/>
      <c r="C36" s="488" t="s">
        <v>43</v>
      </c>
      <c r="D36" s="218" t="s">
        <v>307</v>
      </c>
      <c r="E36" s="49">
        <f>+[1]LABORATORIO!$G$19</f>
        <v>1</v>
      </c>
      <c r="F36" s="50" t="str">
        <f t="shared" si="0"/>
        <v>SATISFACTORIO</v>
      </c>
      <c r="G36" s="489">
        <f>+AVERAGE(E36:E37)</f>
        <v>1</v>
      </c>
      <c r="H36" s="490" t="str">
        <f>+IF(G36&lt;=59%,"INSUFICIENTE",IF(G36&gt;=60%,IF(G36&lt;=79%,"ADECUADO",IF(G36&gt;=80%,"SATISFACTORIO"))))</f>
        <v>SATISFACTORIO</v>
      </c>
      <c r="I36" s="489">
        <f>+G36</f>
        <v>1</v>
      </c>
      <c r="J36" s="490" t="str">
        <f>+IF(G36&lt;=59%,"INSUFICIENTE",IF(G36&gt;=60%,IF(G36&lt;=79%,"ADECUADO",IF(G36&gt;=80%,"SATISFACTORIO"))))</f>
        <v>SATISFACTORIO</v>
      </c>
    </row>
    <row r="37" spans="1:10" ht="54" customHeight="1" x14ac:dyDescent="0.25">
      <c r="A37" s="488"/>
      <c r="B37" s="487"/>
      <c r="C37" s="488"/>
      <c r="D37" s="218" t="s">
        <v>308</v>
      </c>
      <c r="E37" s="49">
        <f>+[1]LABORATORIO!$G$20</f>
        <v>1</v>
      </c>
      <c r="F37" s="50" t="str">
        <f t="shared" si="0"/>
        <v>SATISFACTORIO</v>
      </c>
      <c r="G37" s="489"/>
      <c r="H37" s="490"/>
      <c r="I37" s="489"/>
      <c r="J37" s="490"/>
    </row>
    <row r="38" spans="1:10" ht="78.75" x14ac:dyDescent="0.25">
      <c r="A38" s="488"/>
      <c r="B38" s="487"/>
      <c r="C38" s="488" t="s">
        <v>50</v>
      </c>
      <c r="D38" s="218" t="s">
        <v>307</v>
      </c>
      <c r="E38" s="49">
        <f>+'[1]H. CLINICAS'!$G$16</f>
        <v>1</v>
      </c>
      <c r="F38" s="50" t="str">
        <f t="shared" si="0"/>
        <v>SATISFACTORIO</v>
      </c>
      <c r="G38" s="489">
        <f>+AVERAGE(E38:E41)</f>
        <v>1</v>
      </c>
      <c r="H38" s="490" t="str">
        <f>+IF(G38&lt;=59%,"INSUFICIENTE",IF(G38&gt;=60%,IF(G38&lt;=79%,"ADECUADO",IF(G38&gt;=80%,"SATISFACTORIO"))))</f>
        <v>SATISFACTORIO</v>
      </c>
      <c r="I38" s="489">
        <f>+G38</f>
        <v>1</v>
      </c>
      <c r="J38" s="490" t="str">
        <f>+IF(G38&lt;=59%,"INSUFICIENTE",IF(G38&gt;=60%,IF(G38&lt;=79%,"ADECUADO",IF(G38&gt;=80%,"SATISFACTORIO"))))</f>
        <v>SATISFACTORIO</v>
      </c>
    </row>
    <row r="39" spans="1:10" ht="78.75" x14ac:dyDescent="0.25">
      <c r="A39" s="488"/>
      <c r="B39" s="487"/>
      <c r="C39" s="488"/>
      <c r="D39" s="218" t="s">
        <v>309</v>
      </c>
      <c r="E39" s="49">
        <f>+'[1]H. CLINICAS'!$G$17</f>
        <v>1</v>
      </c>
      <c r="F39" s="50" t="str">
        <f t="shared" si="0"/>
        <v>SATISFACTORIO</v>
      </c>
      <c r="G39" s="489"/>
      <c r="H39" s="490"/>
      <c r="I39" s="489"/>
      <c r="J39" s="490"/>
    </row>
    <row r="40" spans="1:10" ht="119.25" customHeight="1" x14ac:dyDescent="0.25">
      <c r="A40" s="488"/>
      <c r="B40" s="487"/>
      <c r="C40" s="488"/>
      <c r="D40" s="218" t="s">
        <v>310</v>
      </c>
      <c r="E40" s="49">
        <f>+'[1]H. CLINICAS'!$G$18</f>
        <v>1</v>
      </c>
      <c r="F40" s="50" t="str">
        <f t="shared" si="0"/>
        <v>SATISFACTORIO</v>
      </c>
      <c r="G40" s="489"/>
      <c r="H40" s="490"/>
      <c r="I40" s="489"/>
      <c r="J40" s="490"/>
    </row>
    <row r="41" spans="1:10" ht="59.25" customHeight="1" x14ac:dyDescent="0.25">
      <c r="A41" s="488"/>
      <c r="B41" s="487"/>
      <c r="C41" s="488"/>
      <c r="D41" s="218" t="s">
        <v>308</v>
      </c>
      <c r="E41" s="49">
        <f>+'[1]H. CLINICAS'!$G$19</f>
        <v>1</v>
      </c>
      <c r="F41" s="50" t="str">
        <f t="shared" si="0"/>
        <v>SATISFACTORIO</v>
      </c>
      <c r="G41" s="489"/>
      <c r="H41" s="490"/>
      <c r="I41" s="489"/>
      <c r="J41" s="490"/>
    </row>
    <row r="42" spans="1:10" ht="55.5" customHeight="1" x14ac:dyDescent="0.25">
      <c r="A42" s="488"/>
      <c r="B42" s="503"/>
      <c r="C42" s="502" t="s">
        <v>73</v>
      </c>
      <c r="D42" s="218" t="s">
        <v>311</v>
      </c>
      <c r="E42" s="49">
        <f>+[1]ENFERMERIA!$G$21</f>
        <v>1</v>
      </c>
      <c r="F42" s="50" t="str">
        <f t="shared" si="0"/>
        <v>SATISFACTORIO</v>
      </c>
      <c r="G42" s="489">
        <f>+AVERAGE(E42:E43)</f>
        <v>1</v>
      </c>
      <c r="H42" s="490" t="str">
        <f>+IF(G42&lt;=59%,"INSUFICIENTE",IF(G42&gt;=60%,IF(G42&lt;=79%,"ADECUADO",IF(G42&gt;=80%,"SATISFACTORIO"))))</f>
        <v>SATISFACTORIO</v>
      </c>
      <c r="I42" s="489">
        <f>+G42</f>
        <v>1</v>
      </c>
      <c r="J42" s="490" t="str">
        <f>+IF(G42&lt;=59%,"INSUFICIENTE",IF(G42&gt;=60%,IF(G42&lt;=79%,"ADECUADO",IF(G42&gt;=80%,"SATISFACTORIO"))))</f>
        <v>SATISFACTORIO</v>
      </c>
    </row>
    <row r="43" spans="1:10" ht="58.5" customHeight="1" x14ac:dyDescent="0.25">
      <c r="A43" s="430"/>
      <c r="B43" s="504"/>
      <c r="C43" s="470"/>
      <c r="D43" s="218" t="s">
        <v>308</v>
      </c>
      <c r="E43" s="141">
        <f>+[1]ENFERMERIA!$G$22</f>
        <v>1</v>
      </c>
      <c r="F43" s="139" t="str">
        <f t="shared" si="0"/>
        <v>SATISFACTORIO</v>
      </c>
      <c r="G43" s="471"/>
      <c r="H43" s="472"/>
      <c r="I43" s="471"/>
      <c r="J43" s="472"/>
    </row>
    <row r="44" spans="1:10" ht="63.75" customHeight="1" x14ac:dyDescent="0.25">
      <c r="A44" s="488"/>
      <c r="B44" s="503"/>
      <c r="C44" s="502" t="s">
        <v>74</v>
      </c>
      <c r="D44" s="233" t="s">
        <v>116</v>
      </c>
      <c r="E44" s="49">
        <f>+[1]PATOLOGIA!$G$14</f>
        <v>0.85</v>
      </c>
      <c r="F44" s="50" t="str">
        <f t="shared" si="0"/>
        <v>SATISFACTORIO</v>
      </c>
      <c r="G44" s="489">
        <f>+AVERAGE(E44:E45)</f>
        <v>0.77499999999999991</v>
      </c>
      <c r="H44" s="490" t="str">
        <f>+IF(G44&lt;=59%,"INSUFICIENTE",IF(G44&gt;=60%,IF(G44&lt;=79%,"ADECUADO",IF(G44&gt;=80%,"SATISFACTORIO"))))</f>
        <v>ADECUADO</v>
      </c>
      <c r="I44" s="489">
        <f>+G44</f>
        <v>0.77499999999999991</v>
      </c>
      <c r="J44" s="490" t="str">
        <f>+IF(G44&lt;=59%,"INSUFICIENTE",IF(G44&gt;=60%,IF(G44&lt;=79%,"ADECUADO",IF(G44&gt;=80%,"SATISFACTORIO"))))</f>
        <v>ADECUADO</v>
      </c>
    </row>
    <row r="45" spans="1:10" ht="66" customHeight="1" x14ac:dyDescent="0.25">
      <c r="A45" s="488"/>
      <c r="B45" s="503"/>
      <c r="C45" s="502"/>
      <c r="D45" s="218" t="s">
        <v>111</v>
      </c>
      <c r="E45" s="49">
        <f>+[1]PATOLOGIA!$G$15</f>
        <v>0.7</v>
      </c>
      <c r="F45" s="50" t="str">
        <f t="shared" si="0"/>
        <v>ADECUADO</v>
      </c>
      <c r="G45" s="489"/>
      <c r="H45" s="490"/>
      <c r="I45" s="489"/>
      <c r="J45" s="490"/>
    </row>
    <row r="46" spans="1:10" ht="59.25" customHeight="1" x14ac:dyDescent="0.25">
      <c r="A46" s="488"/>
      <c r="B46" s="503"/>
      <c r="C46" s="502" t="s">
        <v>51</v>
      </c>
      <c r="D46" s="218" t="s">
        <v>312</v>
      </c>
      <c r="E46" s="49">
        <f>+[1]FARMACIA!$G$25</f>
        <v>1</v>
      </c>
      <c r="F46" s="50" t="str">
        <f t="shared" si="0"/>
        <v>SATISFACTORIO</v>
      </c>
      <c r="G46" s="489">
        <f>+AVERAGE(E46:E47)</f>
        <v>1</v>
      </c>
      <c r="H46" s="490" t="str">
        <f>+IF(G46&lt;=59%,"INSUFICIENTE",IF(G46&gt;=60%,IF(G46&lt;=79%,"ADECUADO",IF(G46&gt;=80%,"SATISFACTORIO"))))</f>
        <v>SATISFACTORIO</v>
      </c>
      <c r="I46" s="489">
        <f>+G46</f>
        <v>1</v>
      </c>
      <c r="J46" s="490" t="str">
        <f>+IF(G46&lt;=59%,"INSUFICIENTE",IF(G46&gt;=60%,IF(G46&lt;=79%,"ADECUADO",IF(G46&gt;=80%,"SATISFACTORIO"))))</f>
        <v>SATISFACTORIO</v>
      </c>
    </row>
    <row r="47" spans="1:10" ht="55.5" customHeight="1" x14ac:dyDescent="0.25">
      <c r="A47" s="488"/>
      <c r="B47" s="503"/>
      <c r="C47" s="502"/>
      <c r="D47" s="218" t="s">
        <v>313</v>
      </c>
      <c r="E47" s="49">
        <f>+[1]FARMACIA!$G$26</f>
        <v>1</v>
      </c>
      <c r="F47" s="50" t="str">
        <f t="shared" si="0"/>
        <v>SATISFACTORIO</v>
      </c>
      <c r="G47" s="489"/>
      <c r="H47" s="490"/>
      <c r="I47" s="489"/>
      <c r="J47" s="490"/>
    </row>
    <row r="48" spans="1:10" ht="67.5" x14ac:dyDescent="0.25">
      <c r="A48" s="488"/>
      <c r="B48" s="503"/>
      <c r="C48" s="502" t="s">
        <v>76</v>
      </c>
      <c r="D48" s="218" t="s">
        <v>314</v>
      </c>
      <c r="E48" s="49">
        <f>+'[1]SALUD OCUPACIONAL'!$G$16</f>
        <v>1</v>
      </c>
      <c r="F48" s="50" t="str">
        <f t="shared" si="0"/>
        <v>SATISFACTORIO</v>
      </c>
      <c r="G48" s="489">
        <f>+AVERAGE(E48:E49)</f>
        <v>1</v>
      </c>
      <c r="H48" s="490" t="str">
        <f>+IF(G48&lt;=59%,"INSUFICIENTE",IF(G48&gt;=60%,IF(G48&lt;=79%,"ADECUADO",IF(G48&gt;=80%,"SATISFACTORIO"))))</f>
        <v>SATISFACTORIO</v>
      </c>
      <c r="I48" s="489">
        <f>+G48</f>
        <v>1</v>
      </c>
      <c r="J48" s="490" t="str">
        <f>+IF(G48&lt;=59%,"INSUFICIENTE",IF(G48&gt;=60%,IF(G48&lt;=79%,"ADECUADO",IF(G48&gt;=80%,"SATISFACTORIO"))))</f>
        <v>SATISFACTORIO</v>
      </c>
    </row>
    <row r="49" spans="1:10" ht="74.25" customHeight="1" x14ac:dyDescent="0.25">
      <c r="A49" s="488" t="s">
        <v>108</v>
      </c>
      <c r="B49" s="499" t="s">
        <v>109</v>
      </c>
      <c r="C49" s="502"/>
      <c r="D49" s="218" t="s">
        <v>308</v>
      </c>
      <c r="E49" s="49">
        <f>+'[1]SALUD OCUPACIONAL'!$G$17</f>
        <v>1</v>
      </c>
      <c r="F49" s="50" t="str">
        <f t="shared" si="0"/>
        <v>SATISFACTORIO</v>
      </c>
      <c r="G49" s="489"/>
      <c r="H49" s="490"/>
      <c r="I49" s="489"/>
      <c r="J49" s="490"/>
    </row>
    <row r="50" spans="1:10" ht="67.5" x14ac:dyDescent="0.25">
      <c r="A50" s="488"/>
      <c r="B50" s="499"/>
      <c r="C50" s="497" t="s">
        <v>53</v>
      </c>
      <c r="D50" s="218" t="s">
        <v>315</v>
      </c>
      <c r="E50" s="49">
        <f>+'[1]Control Interno'!$G$21</f>
        <v>1</v>
      </c>
      <c r="F50" s="50" t="str">
        <f t="shared" si="0"/>
        <v>SATISFACTORIO</v>
      </c>
      <c r="G50" s="440">
        <f>+AVERAGE(E50:E52)</f>
        <v>1</v>
      </c>
      <c r="H50" s="439" t="str">
        <f>+IF(G50&lt;=59%,"INSUFICIENTE",IF(G50&gt;=60%,IF(G50&lt;=79%,"ADECUADO",IF(G50&gt;=80%,"SATISFACTORIO"))))</f>
        <v>SATISFACTORIO</v>
      </c>
      <c r="I50" s="440">
        <f>+G50</f>
        <v>1</v>
      </c>
      <c r="J50" s="439" t="str">
        <f>+IF(G50&lt;=59%,"INSUFICIENTE",IF(G50&gt;=60%,IF(G50&lt;=79%,"ADECUADO",IF(G50&gt;=80%,"SATISFACTORIO"))))</f>
        <v>SATISFACTORIO</v>
      </c>
    </row>
    <row r="51" spans="1:10" ht="37.5" customHeight="1" x14ac:dyDescent="0.25">
      <c r="A51" s="488"/>
      <c r="B51" s="499"/>
      <c r="C51" s="454"/>
      <c r="D51" s="218" t="s">
        <v>316</v>
      </c>
      <c r="E51" s="49">
        <f>+'[1]Control Interno'!$G$22</f>
        <v>1</v>
      </c>
      <c r="F51" s="50" t="str">
        <f t="shared" si="0"/>
        <v>SATISFACTORIO</v>
      </c>
      <c r="G51" s="259"/>
      <c r="H51" s="257"/>
      <c r="I51" s="259"/>
      <c r="J51" s="257"/>
    </row>
    <row r="52" spans="1:10" ht="58.5" customHeight="1" x14ac:dyDescent="0.25">
      <c r="A52" s="488"/>
      <c r="B52" s="499"/>
      <c r="C52" s="454"/>
      <c r="D52" s="218" t="s">
        <v>317</v>
      </c>
      <c r="E52" s="49">
        <f>+'[1]Control Interno'!$G$23</f>
        <v>1</v>
      </c>
      <c r="F52" s="50" t="str">
        <f t="shared" si="0"/>
        <v>SATISFACTORIO</v>
      </c>
      <c r="G52" s="259"/>
      <c r="H52" s="257"/>
      <c r="I52" s="259"/>
      <c r="J52" s="257"/>
    </row>
    <row r="53" spans="1:10" ht="19.5" customHeight="1" x14ac:dyDescent="0.25">
      <c r="A53" s="413"/>
      <c r="B53" s="501"/>
      <c r="C53" s="508"/>
      <c r="D53" s="218" t="s">
        <v>318</v>
      </c>
      <c r="E53" s="224">
        <f>+'[1]Control Interno'!$G$24</f>
        <v>1</v>
      </c>
      <c r="F53" s="213" t="str">
        <f t="shared" si="0"/>
        <v>SATISFACTORIO</v>
      </c>
      <c r="G53" s="250"/>
      <c r="H53" s="252"/>
      <c r="I53" s="250"/>
      <c r="J53" s="252"/>
    </row>
    <row r="54" spans="1:10" ht="67.5" x14ac:dyDescent="0.25">
      <c r="A54" s="488"/>
      <c r="B54" s="499"/>
      <c r="C54" s="502" t="s">
        <v>60</v>
      </c>
      <c r="D54" s="218" t="s">
        <v>314</v>
      </c>
      <c r="E54" s="49">
        <f>+[1]JURIDICA!$G$25</f>
        <v>0</v>
      </c>
      <c r="F54" s="50" t="str">
        <f t="shared" si="0"/>
        <v>INSUFICIENTE</v>
      </c>
      <c r="G54" s="489">
        <f>+AVERAGE(E54:E55)</f>
        <v>0.5</v>
      </c>
      <c r="H54" s="490" t="str">
        <f>+IF(G54&lt;=59%,"INSUFICIENTE",IF(G54&gt;=60%,IF(G54&lt;=79%,"ADECUADO",IF(G54&gt;=80%,"SATISFACTORIO"))))</f>
        <v>INSUFICIENTE</v>
      </c>
      <c r="I54" s="489">
        <f>+G54</f>
        <v>0.5</v>
      </c>
      <c r="J54" s="490" t="str">
        <f>+IF(G54&lt;=59%,"INSUFICIENTE",IF(G54&gt;=60%,IF(G54&lt;=79%,"ADECUADO",IF(G54&gt;=80%,"SATISFACTORIO"))))</f>
        <v>INSUFICIENTE</v>
      </c>
    </row>
    <row r="55" spans="1:10" ht="57.75" customHeight="1" x14ac:dyDescent="0.25">
      <c r="A55" s="488"/>
      <c r="B55" s="499"/>
      <c r="C55" s="502"/>
      <c r="D55" s="218" t="s">
        <v>308</v>
      </c>
      <c r="E55" s="49">
        <f>+[1]JURIDICA!$G$26</f>
        <v>1</v>
      </c>
      <c r="F55" s="50" t="str">
        <f t="shared" si="0"/>
        <v>SATISFACTORIO</v>
      </c>
      <c r="G55" s="489"/>
      <c r="H55" s="490"/>
      <c r="I55" s="489"/>
      <c r="J55" s="490"/>
    </row>
    <row r="56" spans="1:10" ht="56.25" x14ac:dyDescent="0.25">
      <c r="A56" s="488"/>
      <c r="B56" s="499"/>
      <c r="C56" s="488" t="s">
        <v>61</v>
      </c>
      <c r="D56" s="218" t="s">
        <v>303</v>
      </c>
      <c r="E56" s="49">
        <f>+[1]BIOMEDICA!$G$21</f>
        <v>1</v>
      </c>
      <c r="F56" s="50" t="str">
        <f t="shared" si="0"/>
        <v>SATISFACTORIO</v>
      </c>
      <c r="G56" s="489">
        <f>+AVERAGE(E56:E58)</f>
        <v>0.73333333333333339</v>
      </c>
      <c r="H56" s="490" t="str">
        <f>+IF(G56&lt;=59%,"INSUFICIENTE",IF(G56&gt;=60%,IF(G56&lt;=79%,"ADECUADO",IF(G56&gt;=80%,"SATISFACTORIO"))))</f>
        <v>ADECUADO</v>
      </c>
      <c r="I56" s="489">
        <f>+G56</f>
        <v>0.73333333333333339</v>
      </c>
      <c r="J56" s="509" t="str">
        <f>+IF(G56&lt;=59%,"INSUFICIENTE",IF(G56&gt;=60%,IF(G56&lt;=79%,"ADECUADO",IF(G56&gt;=80%,"SATISFACTORIO"))))</f>
        <v>ADECUADO</v>
      </c>
    </row>
    <row r="57" spans="1:10" ht="56.25" x14ac:dyDescent="0.25">
      <c r="A57" s="488"/>
      <c r="B57" s="499"/>
      <c r="C57" s="488"/>
      <c r="D57" s="218" t="s">
        <v>319</v>
      </c>
      <c r="E57" s="49">
        <f>+[1]BIOMEDICA!$G$22</f>
        <v>0.5</v>
      </c>
      <c r="F57" s="50" t="str">
        <f t="shared" si="0"/>
        <v>INSUFICIENTE</v>
      </c>
      <c r="G57" s="489"/>
      <c r="H57" s="490"/>
      <c r="I57" s="489"/>
      <c r="J57" s="257"/>
    </row>
    <row r="58" spans="1:10" ht="56.25" x14ac:dyDescent="0.25">
      <c r="A58" s="488"/>
      <c r="B58" s="499"/>
      <c r="C58" s="488"/>
      <c r="D58" s="218" t="s">
        <v>304</v>
      </c>
      <c r="E58" s="49">
        <f>+[1]BIOMEDICA!$G$23</f>
        <v>0.7</v>
      </c>
      <c r="F58" s="50" t="str">
        <f t="shared" si="0"/>
        <v>ADECUADO</v>
      </c>
      <c r="G58" s="489"/>
      <c r="H58" s="490"/>
      <c r="I58" s="489"/>
      <c r="J58" s="252"/>
    </row>
    <row r="59" spans="1:10" ht="78.75" x14ac:dyDescent="0.25">
      <c r="A59" s="488" t="s">
        <v>108</v>
      </c>
      <c r="B59" s="498" t="s">
        <v>109</v>
      </c>
      <c r="C59" s="214" t="s">
        <v>221</v>
      </c>
      <c r="D59" s="218" t="s">
        <v>307</v>
      </c>
      <c r="E59" s="49">
        <f>+[1]COMUNICACIONES!$G$14</f>
        <v>1</v>
      </c>
      <c r="F59" s="50" t="str">
        <f t="shared" si="0"/>
        <v>SATISFACTORIO</v>
      </c>
      <c r="G59" s="215">
        <f>+AVERAGE(E59:E59)</f>
        <v>1</v>
      </c>
      <c r="H59" s="213" t="str">
        <f>+IF(G59&lt;=59%,"INSUFICIENTE",IF(G59&gt;=60%,IF(G59&lt;=79%,"ADECUADO",IF(G59&gt;=80%,"SATISFACTORIO"))))</f>
        <v>SATISFACTORIO</v>
      </c>
      <c r="I59" s="215">
        <f>+G59</f>
        <v>1</v>
      </c>
      <c r="J59" s="213" t="str">
        <f>+IF(G59&lt;=59%,"INSUFICIENTE",IF(G59&gt;=60%,IF(G59&lt;=79%,"ADECUADO",IF(G59&gt;=80%,"SATISFACTORIO"))))</f>
        <v>SATISFACTORIO</v>
      </c>
    </row>
    <row r="60" spans="1:10" ht="67.5" x14ac:dyDescent="0.25">
      <c r="A60" s="488"/>
      <c r="B60" s="498"/>
      <c r="C60" s="502" t="s">
        <v>64</v>
      </c>
      <c r="D60" s="218" t="s">
        <v>315</v>
      </c>
      <c r="E60" s="49">
        <f>+[1]FACTURACION!$G$24</f>
        <v>1</v>
      </c>
      <c r="F60" s="50" t="str">
        <f t="shared" si="0"/>
        <v>SATISFACTORIO</v>
      </c>
      <c r="G60" s="489">
        <f>+AVERAGE(E60:E61)</f>
        <v>0.8</v>
      </c>
      <c r="H60" s="490" t="str">
        <f>+IF(G60&lt;=59%,"INSUFICIENTE",IF(G60&gt;=60%,IF(G60&lt;=79%,"ADECUADO",IF(G60&gt;=80%,"SATISFACTORIO"))))</f>
        <v>SATISFACTORIO</v>
      </c>
      <c r="I60" s="489">
        <f>+G60</f>
        <v>0.8</v>
      </c>
      <c r="J60" s="490" t="str">
        <f>+IF(G60&lt;=59%,"INSUFICIENTE",IF(G60&gt;=60%,IF(G60&lt;=79%,"ADECUADO",IF(G60&gt;=80%,"SATISFACTORIO"))))</f>
        <v>SATISFACTORIO</v>
      </c>
    </row>
    <row r="61" spans="1:10" ht="51" customHeight="1" x14ac:dyDescent="0.25">
      <c r="A61" s="488"/>
      <c r="B61" s="498"/>
      <c r="C61" s="502"/>
      <c r="D61" s="218" t="s">
        <v>320</v>
      </c>
      <c r="E61" s="49">
        <f>+[1]FACTURACION!$G$25</f>
        <v>0.6</v>
      </c>
      <c r="F61" s="50" t="str">
        <f t="shared" si="0"/>
        <v>ADECUADO</v>
      </c>
      <c r="G61" s="489"/>
      <c r="H61" s="490"/>
      <c r="I61" s="489"/>
      <c r="J61" s="490"/>
    </row>
    <row r="62" spans="1:10" ht="67.5" x14ac:dyDescent="0.25">
      <c r="A62" s="488"/>
      <c r="B62" s="498"/>
      <c r="C62" s="502" t="s">
        <v>75</v>
      </c>
      <c r="D62" s="218" t="s">
        <v>314</v>
      </c>
      <c r="E62" s="49">
        <f>+'[1]TALENTO HUMANO'!$G$20</f>
        <v>1</v>
      </c>
      <c r="F62" s="50" t="str">
        <f t="shared" si="0"/>
        <v>SATISFACTORIO</v>
      </c>
      <c r="G62" s="489">
        <f>+AVERAGE(E62:E63)</f>
        <v>1</v>
      </c>
      <c r="H62" s="490" t="str">
        <f>+IF(G62&lt;=59%,"INSUFICIENTE",IF(G62&gt;=60%,IF(G62&lt;=79%,"ADECUADO",IF(G62&gt;=80%,"SATISFACTORIO"))))</f>
        <v>SATISFACTORIO</v>
      </c>
      <c r="I62" s="489">
        <f>+G62</f>
        <v>1</v>
      </c>
      <c r="J62" s="490" t="str">
        <f>+IF(G62&lt;=59%,"INSUFICIENTE",IF(G62&gt;=60%,IF(G62&lt;=79%,"ADECUADO",IF(G62&gt;=80%,"SATISFACTORIO"))))</f>
        <v>SATISFACTORIO</v>
      </c>
    </row>
    <row r="63" spans="1:10" ht="54" customHeight="1" x14ac:dyDescent="0.25">
      <c r="A63" s="488"/>
      <c r="B63" s="498"/>
      <c r="C63" s="502"/>
      <c r="D63" s="218" t="s">
        <v>308</v>
      </c>
      <c r="E63" s="49">
        <f>+'[1]TALENTO HUMANO'!$G$21</f>
        <v>1</v>
      </c>
      <c r="F63" s="50" t="str">
        <f t="shared" ref="F63:F109" si="1">+IF(E63&lt;=59%,"INSUFICIENTE",IF(E63&gt;=60%,IF(E63&lt;=79%,"ADECUADO",IF(E63&gt;=80%,"SATISFACTORIO"))))</f>
        <v>SATISFACTORIO</v>
      </c>
      <c r="G63" s="489"/>
      <c r="H63" s="490"/>
      <c r="I63" s="489"/>
      <c r="J63" s="490"/>
    </row>
    <row r="64" spans="1:10" ht="78.75" x14ac:dyDescent="0.25">
      <c r="A64" s="488"/>
      <c r="B64" s="498"/>
      <c r="C64" s="488" t="s">
        <v>115</v>
      </c>
      <c r="D64" s="218" t="s">
        <v>307</v>
      </c>
      <c r="E64" s="49">
        <f>+[1]AMBIENTAL!$G$20</f>
        <v>1</v>
      </c>
      <c r="F64" s="50" t="str">
        <f t="shared" si="1"/>
        <v>SATISFACTORIO</v>
      </c>
      <c r="G64" s="489">
        <f>+AVERAGE(E64:E65)</f>
        <v>1</v>
      </c>
      <c r="H64" s="490" t="str">
        <f>+IF(G64&lt;=59%,"INSUFICIENTE",IF(G64&gt;=60%,IF(G64&lt;=79%,"ADECUADO",IF(G64&gt;=80%,"SATISFACTORIO"))))</f>
        <v>SATISFACTORIO</v>
      </c>
      <c r="I64" s="489">
        <f>+G64</f>
        <v>1</v>
      </c>
      <c r="J64" s="490" t="str">
        <f>+IF(G64&lt;=59%,"INSUFICIENTE",IF(G64&gt;=60%,IF(G64&lt;=79%,"ADECUADO",IF(G64&gt;=80%,"SATISFACTORIO"))))</f>
        <v>SATISFACTORIO</v>
      </c>
    </row>
    <row r="65" spans="1:10" ht="51.75" customHeight="1" x14ac:dyDescent="0.25">
      <c r="A65" s="488"/>
      <c r="B65" s="498"/>
      <c r="C65" s="488"/>
      <c r="D65" s="218" t="s">
        <v>308</v>
      </c>
      <c r="E65" s="49">
        <f>+[1]AMBIENTAL!$G$21</f>
        <v>1</v>
      </c>
      <c r="F65" s="50" t="str">
        <f t="shared" si="1"/>
        <v>SATISFACTORIO</v>
      </c>
      <c r="G65" s="489"/>
      <c r="H65" s="490"/>
      <c r="I65" s="489"/>
      <c r="J65" s="490"/>
    </row>
    <row r="66" spans="1:10" ht="48.75" customHeight="1" x14ac:dyDescent="0.25">
      <c r="A66" s="488"/>
      <c r="B66" s="498"/>
      <c r="C66" s="488" t="s">
        <v>78</v>
      </c>
      <c r="D66" s="233" t="s">
        <v>116</v>
      </c>
      <c r="E66" s="49">
        <f>+'[1]ADMISION AL USUARIO'!$G$17</f>
        <v>0.7</v>
      </c>
      <c r="F66" s="50" t="str">
        <f t="shared" si="1"/>
        <v>ADECUADO</v>
      </c>
      <c r="G66" s="489">
        <f>+AVERAGE(E66:E67)</f>
        <v>0.85</v>
      </c>
      <c r="H66" s="490" t="str">
        <f>+IF(G66&lt;=59%,"INSUFICIENTE",IF(G66&gt;=60%,IF(G66&lt;=79%,"ADECUADO",IF(G66&gt;=80%,"SATISFACTORIO"))))</f>
        <v>SATISFACTORIO</v>
      </c>
      <c r="I66" s="489">
        <f>+G66</f>
        <v>0.85</v>
      </c>
      <c r="J66" s="490" t="str">
        <f>+IF(G66&lt;=59%,"INSUFICIENTE",IF(G66&gt;=60%,IF(G66&lt;=79%,"ADECUADO",IF(G66&gt;=80%,"SATISFACTORIO"))))</f>
        <v>SATISFACTORIO</v>
      </c>
    </row>
    <row r="67" spans="1:10" ht="71.25" customHeight="1" x14ac:dyDescent="0.25">
      <c r="A67" s="488"/>
      <c r="B67" s="498"/>
      <c r="C67" s="488"/>
      <c r="D67" s="218" t="s">
        <v>111</v>
      </c>
      <c r="E67" s="49">
        <f>+'[1]ADMISION AL USUARIO'!$G$18</f>
        <v>1</v>
      </c>
      <c r="F67" s="50" t="str">
        <f t="shared" si="1"/>
        <v>SATISFACTORIO</v>
      </c>
      <c r="G67" s="489"/>
      <c r="H67" s="490"/>
      <c r="I67" s="489"/>
      <c r="J67" s="490"/>
    </row>
    <row r="68" spans="1:10" ht="90" x14ac:dyDescent="0.25">
      <c r="A68" s="488" t="s">
        <v>108</v>
      </c>
      <c r="B68" s="499" t="s">
        <v>109</v>
      </c>
      <c r="C68" s="502" t="s">
        <v>85</v>
      </c>
      <c r="D68" s="233" t="s">
        <v>117</v>
      </c>
      <c r="E68" s="49">
        <f>+[1]ARCHIVO!$G$14</f>
        <v>1</v>
      </c>
      <c r="F68" s="50" t="str">
        <f t="shared" si="1"/>
        <v>SATISFACTORIO</v>
      </c>
      <c r="G68" s="489">
        <f>+AVERAGE(E68:E71)</f>
        <v>1</v>
      </c>
      <c r="H68" s="490" t="str">
        <f>+IF(G68&lt;=59%,"INSUFICIENTE",IF(G68&gt;=60%,IF(G68&lt;=79%,"ADECUADO",IF(G68&gt;=80%,"SATISFACTORIO"))))</f>
        <v>SATISFACTORIO</v>
      </c>
      <c r="I68" s="489">
        <f>+G68</f>
        <v>1</v>
      </c>
      <c r="J68" s="490" t="str">
        <f>+IF(G68&lt;=59%,"INSUFICIENTE",IF(G68&gt;=60%,IF(G68&lt;=79%,"ADECUADO",IF(G68&gt;=80%,"SATISFACTORIO"))))</f>
        <v>SATISFACTORIO</v>
      </c>
    </row>
    <row r="69" spans="1:10" ht="49.5" customHeight="1" x14ac:dyDescent="0.25">
      <c r="A69" s="488"/>
      <c r="B69" s="499"/>
      <c r="C69" s="502"/>
      <c r="D69" s="233" t="s">
        <v>116</v>
      </c>
      <c r="E69" s="49">
        <f>+[1]ARCHIVO!$G$15</f>
        <v>1</v>
      </c>
      <c r="F69" s="50" t="str">
        <f t="shared" si="1"/>
        <v>SATISFACTORIO</v>
      </c>
      <c r="G69" s="489"/>
      <c r="H69" s="490"/>
      <c r="I69" s="489"/>
      <c r="J69" s="490"/>
    </row>
    <row r="70" spans="1:10" ht="49.5" customHeight="1" x14ac:dyDescent="0.25">
      <c r="A70" s="488"/>
      <c r="B70" s="499"/>
      <c r="C70" s="502"/>
      <c r="D70" s="233" t="s">
        <v>118</v>
      </c>
      <c r="E70" s="49">
        <f>+[1]ARCHIVO!$G$16</f>
        <v>1</v>
      </c>
      <c r="F70" s="50" t="str">
        <f t="shared" si="1"/>
        <v>SATISFACTORIO</v>
      </c>
      <c r="G70" s="489"/>
      <c r="H70" s="490"/>
      <c r="I70" s="489"/>
      <c r="J70" s="490"/>
    </row>
    <row r="71" spans="1:10" ht="56.25" x14ac:dyDescent="0.25">
      <c r="A71" s="488"/>
      <c r="B71" s="499"/>
      <c r="C71" s="502"/>
      <c r="D71" s="233" t="s">
        <v>119</v>
      </c>
      <c r="E71" s="49">
        <f>+[1]ARCHIVO!$G$17</f>
        <v>1</v>
      </c>
      <c r="F71" s="50" t="str">
        <f t="shared" si="1"/>
        <v>SATISFACTORIO</v>
      </c>
      <c r="G71" s="489"/>
      <c r="H71" s="490"/>
      <c r="I71" s="489"/>
      <c r="J71" s="490"/>
    </row>
    <row r="72" spans="1:10" ht="78.75" x14ac:dyDescent="0.25">
      <c r="A72" s="430"/>
      <c r="B72" s="500"/>
      <c r="C72" s="449" t="s">
        <v>245</v>
      </c>
      <c r="D72" s="218" t="s">
        <v>307</v>
      </c>
      <c r="E72" s="141">
        <f>+[1]GIU!$G$22</f>
        <v>1</v>
      </c>
      <c r="F72" s="139" t="str">
        <f t="shared" si="1"/>
        <v>SATISFACTORIO</v>
      </c>
      <c r="G72" s="510">
        <f>+AVERAGE(E72:E73)</f>
        <v>1</v>
      </c>
      <c r="H72" s="426" t="str">
        <f>+IF(G72&lt;=59%,"INSUFICIENTE",IF(G72&gt;=60%,IF(G72&lt;=79%,"ADECUADO",IF(G72&gt;=80%,"SATISFACTORIO"))))</f>
        <v>SATISFACTORIO</v>
      </c>
      <c r="I72" s="510">
        <f>+G72</f>
        <v>1</v>
      </c>
      <c r="J72" s="426" t="str">
        <f>+IF(I72&lt;=59%,"INSUFICIENTE",IF(I72&gt;=60%,IF(I72&lt;=79%,"ADECUADO",IF(I72&gt;=80%,"SATISFACTORIO"))))</f>
        <v>SATISFACTORIO</v>
      </c>
    </row>
    <row r="73" spans="1:10" ht="58.5" customHeight="1" x14ac:dyDescent="0.25">
      <c r="A73" s="430"/>
      <c r="B73" s="500"/>
      <c r="C73" s="319"/>
      <c r="D73" s="218" t="s">
        <v>308</v>
      </c>
      <c r="E73" s="141">
        <f>+[1]GIU!$G$23</f>
        <v>1</v>
      </c>
      <c r="F73" s="139" t="str">
        <f t="shared" si="1"/>
        <v>SATISFACTORIO</v>
      </c>
      <c r="G73" s="250"/>
      <c r="H73" s="252"/>
      <c r="I73" s="250"/>
      <c r="J73" s="252"/>
    </row>
    <row r="74" spans="1:10" ht="33.75" x14ac:dyDescent="0.25">
      <c r="A74" s="488"/>
      <c r="B74" s="499"/>
      <c r="C74" s="497" t="s">
        <v>107</v>
      </c>
      <c r="D74" s="218" t="s">
        <v>321</v>
      </c>
      <c r="E74" s="49">
        <f>+[1]CONTABILIDAD!$G$17</f>
        <v>0.65</v>
      </c>
      <c r="F74" s="50" t="str">
        <f t="shared" si="1"/>
        <v>ADECUADO</v>
      </c>
      <c r="G74" s="440">
        <f>+AVERAGE(E74:E75)</f>
        <v>0.82499999999999996</v>
      </c>
      <c r="H74" s="439" t="str">
        <f>+IF(G74&lt;=59%,"INSUFICIENTE",IF(G74&gt;=60%,IF(G74&lt;=79%,"ADECUADO",IF(G74&gt;=80%,"SATISFACTORIO"))))</f>
        <v>SATISFACTORIO</v>
      </c>
      <c r="I74" s="440">
        <f>+G74</f>
        <v>0.82499999999999996</v>
      </c>
      <c r="J74" s="439" t="str">
        <f>+IF(G74&lt;=59%,"INSUFICIENTE",IF(G74&gt;=60%,IF(G74&lt;=79%,"ADECUADO",IF(G74&gt;=80%,"SATISFACTORIO"))))</f>
        <v>SATISFACTORIO</v>
      </c>
    </row>
    <row r="75" spans="1:10" ht="33.75" x14ac:dyDescent="0.25">
      <c r="A75" s="488"/>
      <c r="B75" s="499"/>
      <c r="C75" s="454"/>
      <c r="D75" s="218" t="s">
        <v>120</v>
      </c>
      <c r="E75" s="49">
        <f>+[1]CONTABILIDAD!$G$18</f>
        <v>1</v>
      </c>
      <c r="F75" s="50" t="str">
        <f t="shared" si="1"/>
        <v>SATISFACTORIO</v>
      </c>
      <c r="G75" s="259"/>
      <c r="H75" s="257"/>
      <c r="I75" s="259"/>
      <c r="J75" s="257"/>
    </row>
    <row r="76" spans="1:10" ht="56.25" x14ac:dyDescent="0.25">
      <c r="A76" s="413"/>
      <c r="B76" s="501"/>
      <c r="C76" s="508"/>
      <c r="D76" s="218" t="s">
        <v>111</v>
      </c>
      <c r="E76" s="224">
        <f>+[1]CONTABILIDAD!$G$19</f>
        <v>1</v>
      </c>
      <c r="F76" s="213" t="str">
        <f t="shared" si="1"/>
        <v>SATISFACTORIO</v>
      </c>
      <c r="G76" s="250"/>
      <c r="H76" s="252"/>
      <c r="I76" s="250"/>
      <c r="J76" s="252"/>
    </row>
    <row r="77" spans="1:10" ht="53.25" customHeight="1" x14ac:dyDescent="0.25">
      <c r="A77" s="488"/>
      <c r="B77" s="499"/>
      <c r="C77" s="497" t="s">
        <v>135</v>
      </c>
      <c r="D77" s="218" t="s">
        <v>322</v>
      </c>
      <c r="E77" s="49">
        <f>+[1]TESORERIA!$G$19</f>
        <v>1</v>
      </c>
      <c r="F77" s="50" t="str">
        <f t="shared" si="1"/>
        <v>SATISFACTORIO</v>
      </c>
      <c r="G77" s="440">
        <f>+AVERAGE(E77:E78)</f>
        <v>1</v>
      </c>
      <c r="H77" s="439" t="str">
        <f>+IF(G77&lt;=59%,"INSUFICIENTE",IF(G77&gt;=60%,IF(G77&lt;=79%,"ADECUADO",IF(G77&gt;=80%,"SATISFACTORIO"))))</f>
        <v>SATISFACTORIO</v>
      </c>
      <c r="I77" s="440">
        <f>+G77</f>
        <v>1</v>
      </c>
      <c r="J77" s="439" t="str">
        <f>+IF(G77&lt;=59%,"INSUFICIENTE",IF(G77&gt;=60%,IF(G77&lt;=79%,"ADECUADO",IF(G77&gt;=80%,"SATISFACTORIO"))))</f>
        <v>SATISFACTORIO</v>
      </c>
    </row>
    <row r="78" spans="1:10" ht="67.5" x14ac:dyDescent="0.25">
      <c r="A78" s="488"/>
      <c r="B78" s="499"/>
      <c r="C78" s="454"/>
      <c r="D78" s="218" t="s">
        <v>323</v>
      </c>
      <c r="E78" s="49">
        <f>+[1]TESORERIA!$G$20</f>
        <v>1</v>
      </c>
      <c r="F78" s="50" t="str">
        <f t="shared" si="1"/>
        <v>SATISFACTORIO</v>
      </c>
      <c r="G78" s="259"/>
      <c r="H78" s="257"/>
      <c r="I78" s="259"/>
      <c r="J78" s="257"/>
    </row>
    <row r="79" spans="1:10" ht="33.75" x14ac:dyDescent="0.25">
      <c r="A79" s="226"/>
      <c r="B79" s="241"/>
      <c r="C79" s="508"/>
      <c r="D79" s="228" t="s">
        <v>324</v>
      </c>
      <c r="E79" s="224">
        <f>+[1]TESORERIA!$G$21</f>
        <v>1</v>
      </c>
      <c r="F79" s="213" t="str">
        <f t="shared" si="1"/>
        <v>SATISFACTORIO</v>
      </c>
      <c r="G79" s="250"/>
      <c r="H79" s="252"/>
      <c r="I79" s="250"/>
      <c r="J79" s="252"/>
    </row>
    <row r="80" spans="1:10" ht="90" x14ac:dyDescent="0.25">
      <c r="A80" s="488" t="s">
        <v>108</v>
      </c>
      <c r="B80" s="487" t="s">
        <v>109</v>
      </c>
      <c r="C80" s="502" t="s">
        <v>86</v>
      </c>
      <c r="D80" s="218" t="s">
        <v>325</v>
      </c>
      <c r="E80" s="49">
        <f>+[1]SISTEMAS!$G$16</f>
        <v>1</v>
      </c>
      <c r="F80" s="50" t="str">
        <f t="shared" si="1"/>
        <v>SATISFACTORIO</v>
      </c>
      <c r="G80" s="489">
        <f>+AVERAGE(E80:E86)</f>
        <v>0.83571428571428574</v>
      </c>
      <c r="H80" s="490" t="str">
        <f>+IF(G80&lt;=59%,"INSUFICIENTE",IF(G80&gt;=60%,IF(G80&lt;=79%,"ADECUADO",IF(G80&gt;=80%,"SATISFACTORIO"))))</f>
        <v>SATISFACTORIO</v>
      </c>
      <c r="I80" s="489">
        <f>+G80</f>
        <v>0.83571428571428574</v>
      </c>
      <c r="J80" s="490" t="str">
        <f>+IF(G80&lt;=59%,"INSUFICIENTE",IF(G80&gt;=60%,IF(G80&lt;=79%,"ADECUADO",IF(G80&gt;=80%,"SATISFACTORIO"))))</f>
        <v>SATISFACTORIO</v>
      </c>
    </row>
    <row r="81" spans="1:10" ht="52.5" customHeight="1" x14ac:dyDescent="0.25">
      <c r="A81" s="488"/>
      <c r="B81" s="487"/>
      <c r="C81" s="502"/>
      <c r="D81" s="218" t="s">
        <v>326</v>
      </c>
      <c r="E81" s="49">
        <f>+[1]SISTEMAS!$G$17</f>
        <v>1</v>
      </c>
      <c r="F81" s="50" t="str">
        <f t="shared" si="1"/>
        <v>SATISFACTORIO</v>
      </c>
      <c r="G81" s="489"/>
      <c r="H81" s="490"/>
      <c r="I81" s="489"/>
      <c r="J81" s="490"/>
    </row>
    <row r="82" spans="1:10" ht="90" customHeight="1" x14ac:dyDescent="0.25">
      <c r="A82" s="488"/>
      <c r="B82" s="487"/>
      <c r="C82" s="502"/>
      <c r="D82" s="218" t="s">
        <v>327</v>
      </c>
      <c r="E82" s="49">
        <f>+[1]SISTEMAS!$G$18</f>
        <v>1</v>
      </c>
      <c r="F82" s="50" t="str">
        <f t="shared" si="1"/>
        <v>SATISFACTORIO</v>
      </c>
      <c r="G82" s="489"/>
      <c r="H82" s="490"/>
      <c r="I82" s="489"/>
      <c r="J82" s="490"/>
    </row>
    <row r="83" spans="1:10" ht="71.25" customHeight="1" x14ac:dyDescent="0.25">
      <c r="A83" s="488"/>
      <c r="B83" s="487"/>
      <c r="C83" s="502"/>
      <c r="D83" s="218" t="s">
        <v>328</v>
      </c>
      <c r="E83" s="49">
        <f>+[1]SISTEMAS!$G$19</f>
        <v>1</v>
      </c>
      <c r="F83" s="50" t="str">
        <f t="shared" si="1"/>
        <v>SATISFACTORIO</v>
      </c>
      <c r="G83" s="489"/>
      <c r="H83" s="490"/>
      <c r="I83" s="489"/>
      <c r="J83" s="490"/>
    </row>
    <row r="84" spans="1:10" ht="78.75" x14ac:dyDescent="0.25">
      <c r="A84" s="488"/>
      <c r="B84" s="487"/>
      <c r="C84" s="502"/>
      <c r="D84" s="218" t="s">
        <v>329</v>
      </c>
      <c r="E84" s="49">
        <f>+[1]SISTEMAS!$G$20</f>
        <v>0.2</v>
      </c>
      <c r="F84" s="50" t="str">
        <f t="shared" si="1"/>
        <v>INSUFICIENTE</v>
      </c>
      <c r="G84" s="489"/>
      <c r="H84" s="490"/>
      <c r="I84" s="489"/>
      <c r="J84" s="490"/>
    </row>
    <row r="85" spans="1:10" ht="78.75" x14ac:dyDescent="0.25">
      <c r="A85" s="488"/>
      <c r="B85" s="487"/>
      <c r="C85" s="502"/>
      <c r="D85" s="218" t="s">
        <v>330</v>
      </c>
      <c r="E85" s="49">
        <f>+[1]SISTEMAS!$G$21</f>
        <v>1</v>
      </c>
      <c r="F85" s="50" t="str">
        <f t="shared" si="1"/>
        <v>SATISFACTORIO</v>
      </c>
      <c r="G85" s="489"/>
      <c r="H85" s="490"/>
      <c r="I85" s="489"/>
      <c r="J85" s="490"/>
    </row>
    <row r="86" spans="1:10" ht="54" customHeight="1" x14ac:dyDescent="0.25">
      <c r="A86" s="430"/>
      <c r="B86" s="408"/>
      <c r="C86" s="470"/>
      <c r="D86" s="218" t="s">
        <v>308</v>
      </c>
      <c r="E86" s="141">
        <f>+[1]SISTEMAS!$G$22</f>
        <v>0.65</v>
      </c>
      <c r="F86" s="139" t="str">
        <f t="shared" si="1"/>
        <v>ADECUADO</v>
      </c>
      <c r="G86" s="471"/>
      <c r="H86" s="472"/>
      <c r="I86" s="471"/>
      <c r="J86" s="472"/>
    </row>
    <row r="87" spans="1:10" ht="67.5" x14ac:dyDescent="0.25">
      <c r="A87" s="495" t="s">
        <v>108</v>
      </c>
      <c r="B87" s="491" t="s">
        <v>109</v>
      </c>
      <c r="C87" s="492" t="s">
        <v>80</v>
      </c>
      <c r="D87" s="218" t="s">
        <v>314</v>
      </c>
      <c r="E87" s="209">
        <f>+[1]PRESUPUESTO!$G$20</f>
        <v>0.75</v>
      </c>
      <c r="F87" s="51" t="str">
        <f t="shared" si="1"/>
        <v>ADECUADO</v>
      </c>
      <c r="G87" s="493">
        <f>+AVERAGE(E87:E88)</f>
        <v>0.875</v>
      </c>
      <c r="H87" s="260" t="str">
        <f>+IF(G87&lt;=59%,"INSUFICIENTE",IF(G87&gt;=60%,IF(G87&lt;=79%,"ADECUADO",IF(G87&gt;=80%,"SATISFACTORIO"))))</f>
        <v>SATISFACTORIO</v>
      </c>
      <c r="I87" s="493">
        <f>+G87</f>
        <v>0.875</v>
      </c>
      <c r="J87" s="260" t="str">
        <f>+IF(G87&lt;=59%,"INSUFICIENTE",IF(G87&gt;=60%,IF(G87&lt;=79%,"ADECUADO",IF(G87&gt;=80%,"SATISFACTORIO"))))</f>
        <v>SATISFACTORIO</v>
      </c>
    </row>
    <row r="88" spans="1:10" ht="69" customHeight="1" x14ac:dyDescent="0.25">
      <c r="A88" s="496"/>
      <c r="B88" s="356"/>
      <c r="C88" s="454"/>
      <c r="D88" s="218" t="s">
        <v>308</v>
      </c>
      <c r="E88" s="209">
        <f>+[1]PRESUPUESTO!$G$21</f>
        <v>1</v>
      </c>
      <c r="F88" s="51" t="str">
        <f t="shared" si="1"/>
        <v>SATISFACTORIO</v>
      </c>
      <c r="G88" s="494"/>
      <c r="H88" s="257"/>
      <c r="I88" s="494"/>
      <c r="J88" s="257"/>
    </row>
    <row r="89" spans="1:10" ht="67.5" x14ac:dyDescent="0.25">
      <c r="A89" s="444" t="s">
        <v>108</v>
      </c>
      <c r="B89" s="513" t="s">
        <v>109</v>
      </c>
      <c r="C89" s="444" t="s">
        <v>66</v>
      </c>
      <c r="D89" s="218" t="s">
        <v>314</v>
      </c>
      <c r="E89" s="209">
        <f>+'[1]COMPRAS Y SUM'!$G$19</f>
        <v>1</v>
      </c>
      <c r="F89" s="69" t="str">
        <f t="shared" si="1"/>
        <v>SATISFACTORIO</v>
      </c>
      <c r="G89" s="473">
        <f>+AVERAGE(E89:E90)</f>
        <v>1</v>
      </c>
      <c r="H89" s="475" t="str">
        <f>+IF(G89&lt;=59%,"INSUFICIENTE",IF(G89&gt;=60%,IF(G89&lt;=79%,"ADECUADO",IF(G89&gt;=80%,"SATISFACTORIO"))))</f>
        <v>SATISFACTORIO</v>
      </c>
      <c r="I89" s="473">
        <f>+G89</f>
        <v>1</v>
      </c>
      <c r="J89" s="475" t="str">
        <f>+IF(G89&lt;=59%,"INSUFICIENTE",IF(G89&gt;=60%,IF(G89&lt;=79%,"ADECUADO",IF(G89&gt;=80%,"SATISFACTORIO"))))</f>
        <v>SATISFACTORIO</v>
      </c>
    </row>
    <row r="90" spans="1:10" ht="80.25" customHeight="1" x14ac:dyDescent="0.25">
      <c r="A90" s="444"/>
      <c r="B90" s="513"/>
      <c r="C90" s="444"/>
      <c r="D90" s="218" t="s">
        <v>308</v>
      </c>
      <c r="E90" s="209">
        <f>+'[1]COMPRAS Y SUM'!$G$20</f>
        <v>1</v>
      </c>
      <c r="F90" s="69" t="str">
        <f t="shared" si="1"/>
        <v>SATISFACTORIO</v>
      </c>
      <c r="G90" s="473"/>
      <c r="H90" s="475"/>
      <c r="I90" s="473"/>
      <c r="J90" s="475"/>
    </row>
    <row r="91" spans="1:10" ht="45" x14ac:dyDescent="0.25">
      <c r="A91" s="444"/>
      <c r="B91" s="513"/>
      <c r="C91" s="449" t="s">
        <v>229</v>
      </c>
      <c r="D91" s="222" t="s">
        <v>331</v>
      </c>
      <c r="E91" s="209">
        <f>+'[1]MEJORAMIENTO CONTINUO'!$G$17</f>
        <v>1</v>
      </c>
      <c r="F91" s="69" t="str">
        <f t="shared" si="1"/>
        <v>SATISFACTORIO</v>
      </c>
      <c r="G91" s="440">
        <f>AVERAGE(E91:E94)</f>
        <v>0.92500000000000004</v>
      </c>
      <c r="H91" s="439" t="str">
        <f>+IF(G91&lt;=59%,"INSUFICIENTE",IF(G91&gt;=60%,IF(G91&lt;=79%,"ADECUADO",IF(G91&gt;=80%,"SATISFACTORIO"))))</f>
        <v>SATISFACTORIO</v>
      </c>
      <c r="I91" s="440">
        <f>+G91</f>
        <v>0.92500000000000004</v>
      </c>
      <c r="J91" s="439" t="str">
        <f>+IF(G91&lt;=59%,"INSUFICIENTE",IF(G91&gt;=60%,IF(G91&lt;=79%,"ADECUADO",IF(G91&gt;=80%,"SATISFACTORIO"))))</f>
        <v>SATISFACTORIO</v>
      </c>
    </row>
    <row r="92" spans="1:10" ht="56.25" x14ac:dyDescent="0.25">
      <c r="A92" s="444"/>
      <c r="B92" s="513"/>
      <c r="C92" s="318"/>
      <c r="D92" s="220" t="s">
        <v>332</v>
      </c>
      <c r="E92" s="209">
        <f>+'[1]MEJORAMIENTO CONTINUO'!$G$18</f>
        <v>1</v>
      </c>
      <c r="F92" s="69" t="str">
        <f t="shared" si="1"/>
        <v>SATISFACTORIO</v>
      </c>
      <c r="G92" s="259"/>
      <c r="H92" s="257"/>
      <c r="I92" s="259"/>
      <c r="J92" s="257"/>
    </row>
    <row r="93" spans="1:10" ht="67.5" x14ac:dyDescent="0.25">
      <c r="A93" s="444"/>
      <c r="B93" s="513"/>
      <c r="C93" s="318"/>
      <c r="D93" s="222" t="s">
        <v>333</v>
      </c>
      <c r="E93" s="209">
        <f>+'[1]MEJORAMIENTO CONTINUO'!$G$19</f>
        <v>0.7</v>
      </c>
      <c r="F93" s="69" t="str">
        <f t="shared" si="1"/>
        <v>ADECUADO</v>
      </c>
      <c r="G93" s="259"/>
      <c r="H93" s="257"/>
      <c r="I93" s="259"/>
      <c r="J93" s="257"/>
    </row>
    <row r="94" spans="1:10" ht="45" x14ac:dyDescent="0.25">
      <c r="A94" s="413"/>
      <c r="B94" s="412"/>
      <c r="C94" s="319"/>
      <c r="D94" s="218" t="s">
        <v>308</v>
      </c>
      <c r="E94" s="209">
        <f>+'[1]MEJORAMIENTO CONTINUO'!$G$20</f>
        <v>1</v>
      </c>
      <c r="F94" s="211" t="str">
        <f t="shared" si="1"/>
        <v>SATISFACTORIO</v>
      </c>
      <c r="G94" s="250"/>
      <c r="H94" s="252"/>
      <c r="I94" s="250"/>
      <c r="J94" s="252"/>
    </row>
    <row r="95" spans="1:10" ht="67.5" x14ac:dyDescent="0.25">
      <c r="A95" s="444"/>
      <c r="B95" s="513"/>
      <c r="C95" s="497" t="s">
        <v>79</v>
      </c>
      <c r="D95" s="218" t="s">
        <v>315</v>
      </c>
      <c r="E95" s="71">
        <f>+[1]COSTOS!$G$15</f>
        <v>0.6</v>
      </c>
      <c r="F95" s="69" t="str">
        <f t="shared" si="1"/>
        <v>ADECUADO</v>
      </c>
      <c r="G95" s="473">
        <f>+AVERAGE(E95:E96)</f>
        <v>0.8</v>
      </c>
      <c r="H95" s="475" t="str">
        <f>+IF(G95&lt;=59%,"INSUFICIENTE",IF(G95&gt;=60%,IF(G95&lt;=79%,"ADECUADO",IF(G95&gt;=80%,"SATISFACTORIO"))))</f>
        <v>SATISFACTORIO</v>
      </c>
      <c r="I95" s="473">
        <f>+G95</f>
        <v>0.8</v>
      </c>
      <c r="J95" s="475" t="str">
        <f>+IF(G95&lt;=59%,"INSUFICIENTE",IF(G95&gt;=60%,IF(G95&lt;=79%,"ADECUADO",IF(G95&gt;=80%,"SATISFACTORIO"))))</f>
        <v>SATISFACTORIO</v>
      </c>
    </row>
    <row r="96" spans="1:10" ht="62.25" customHeight="1" x14ac:dyDescent="0.25">
      <c r="A96" s="444"/>
      <c r="B96" s="513"/>
      <c r="C96" s="454"/>
      <c r="D96" s="218" t="s">
        <v>320</v>
      </c>
      <c r="E96" s="71">
        <f>+[1]COSTOS!$G$16</f>
        <v>1</v>
      </c>
      <c r="F96" s="69" t="str">
        <f t="shared" si="1"/>
        <v>SATISFACTORIO</v>
      </c>
      <c r="G96" s="473"/>
      <c r="H96" s="475"/>
      <c r="I96" s="473"/>
      <c r="J96" s="475"/>
    </row>
    <row r="97" spans="1:10" ht="45" x14ac:dyDescent="0.25">
      <c r="A97" s="444"/>
      <c r="B97" s="513"/>
      <c r="C97" s="444" t="s">
        <v>81</v>
      </c>
      <c r="D97" s="222" t="s">
        <v>331</v>
      </c>
      <c r="E97" s="71">
        <f>+'[1]GESTION DE CALIDAD'!$G$17</f>
        <v>0.6</v>
      </c>
      <c r="F97" s="69" t="str">
        <f t="shared" si="1"/>
        <v>ADECUADO</v>
      </c>
      <c r="G97" s="473">
        <f>+AVERAGE(E97:E98)</f>
        <v>0.8</v>
      </c>
      <c r="H97" s="475" t="str">
        <f>+IF(G97&lt;=59%,"INSUFICIENTE",IF(G97&gt;=60%,IF(G97&lt;=79%,"ADECUADO",IF(G97&gt;=80%,"SATISFACTORIO"))))</f>
        <v>SATISFACTORIO</v>
      </c>
      <c r="I97" s="473">
        <f>+G97</f>
        <v>0.8</v>
      </c>
      <c r="J97" s="475" t="str">
        <f>+IF(G97&lt;=59%,"INSUFICIENTE",IF(G97&gt;=60%,IF(G97&lt;=79%,"ADECUADO",IF(G97&gt;=80%,"SATISFACTORIO"))))</f>
        <v>SATISFACTORIO</v>
      </c>
    </row>
    <row r="98" spans="1:10" ht="65.25" customHeight="1" x14ac:dyDescent="0.25">
      <c r="A98" s="449" t="s">
        <v>108</v>
      </c>
      <c r="B98" s="449" t="s">
        <v>109</v>
      </c>
      <c r="C98" s="444"/>
      <c r="D98" s="218" t="s">
        <v>308</v>
      </c>
      <c r="E98" s="71">
        <f>+'[1]GESTION DE CALIDAD'!$G$18</f>
        <v>1</v>
      </c>
      <c r="F98" s="69" t="str">
        <f t="shared" si="1"/>
        <v>SATISFACTORIO</v>
      </c>
      <c r="G98" s="473"/>
      <c r="H98" s="475"/>
      <c r="I98" s="473"/>
      <c r="J98" s="475"/>
    </row>
    <row r="99" spans="1:10" ht="67.5" x14ac:dyDescent="0.25">
      <c r="A99" s="318"/>
      <c r="B99" s="318"/>
      <c r="C99" s="497" t="s">
        <v>136</v>
      </c>
      <c r="D99" s="218" t="s">
        <v>315</v>
      </c>
      <c r="E99" s="71">
        <f>+[1]CARTERA!$G$22</f>
        <v>0.2</v>
      </c>
      <c r="F99" s="69" t="str">
        <f t="shared" si="1"/>
        <v>INSUFICIENTE</v>
      </c>
      <c r="G99" s="440">
        <f>+AVERAGE(E99:E101)</f>
        <v>0.6166666666666667</v>
      </c>
      <c r="H99" s="439" t="str">
        <f>+IF(G99&lt;=59%,"INSUFICIENTE",IF(G99&gt;=60%,IF(G99&lt;=79%,"ADECUADO",IF(G99&gt;=80%,"SATISFACTORIO"))))</f>
        <v>ADECUADO</v>
      </c>
      <c r="I99" s="440">
        <f>+G99</f>
        <v>0.6166666666666667</v>
      </c>
      <c r="J99" s="439" t="str">
        <f>+IF(G99&lt;=59%,"INSUFICIENTE",IF(G99&gt;=60%,IF(G99&lt;=79%,"ADECUADO",IF(G99&gt;=80%,"SATISFACTORIO"))))</f>
        <v>ADECUADO</v>
      </c>
    </row>
    <row r="100" spans="1:10" ht="33.75" x14ac:dyDescent="0.25">
      <c r="A100" s="318"/>
      <c r="B100" s="318"/>
      <c r="C100" s="454"/>
      <c r="D100" s="218" t="s">
        <v>335</v>
      </c>
      <c r="E100" s="71">
        <f>+[1]CARTERA!$G$23</f>
        <v>1</v>
      </c>
      <c r="F100" s="69" t="str">
        <f t="shared" si="1"/>
        <v>SATISFACTORIO</v>
      </c>
      <c r="G100" s="259"/>
      <c r="H100" s="257"/>
      <c r="I100" s="259"/>
      <c r="J100" s="257"/>
    </row>
    <row r="101" spans="1:10" ht="45" x14ac:dyDescent="0.25">
      <c r="A101" s="319"/>
      <c r="B101" s="319"/>
      <c r="C101" s="508"/>
      <c r="D101" s="218" t="s">
        <v>320</v>
      </c>
      <c r="E101" s="223">
        <f>+[1]CARTERA!$G$24</f>
        <v>0.65</v>
      </c>
      <c r="F101" s="211" t="str">
        <f t="shared" si="1"/>
        <v>ADECUADO</v>
      </c>
      <c r="G101" s="250"/>
      <c r="H101" s="252"/>
      <c r="I101" s="250"/>
      <c r="J101" s="252"/>
    </row>
    <row r="102" spans="1:10" ht="56.25" x14ac:dyDescent="0.25">
      <c r="A102" s="413" t="s">
        <v>108</v>
      </c>
      <c r="B102" s="413" t="s">
        <v>109</v>
      </c>
      <c r="C102" s="468" t="s">
        <v>334</v>
      </c>
      <c r="D102" s="218" t="s">
        <v>303</v>
      </c>
      <c r="E102" s="223">
        <f>+[1]BIOMEDICA!$G$21</f>
        <v>1</v>
      </c>
      <c r="F102" s="225" t="str">
        <f t="shared" si="1"/>
        <v>SATISFACTORIO</v>
      </c>
      <c r="G102" s="402">
        <f>+AVERAGE(E102:E104)</f>
        <v>0.73333333333333339</v>
      </c>
      <c r="H102" s="403" t="str">
        <f>+IF(G102&lt;=59%,"INSUFICIENTE",IF(G102&gt;=60%,IF(G102&lt;=79%,"ADECUADO",IF(G102&gt;=80%,"SATISFACTORIO"))))</f>
        <v>ADECUADO</v>
      </c>
      <c r="I102" s="402">
        <f>+G102</f>
        <v>0.73333333333333339</v>
      </c>
      <c r="J102" s="403" t="str">
        <f>+IF(G102&lt;=59%,"INSUFICIENTE",IF(G102&gt;=60%,IF(G102&lt;=79%,"ADECUADO",IF(G102&gt;=80%,"SATISFACTORIO"))))</f>
        <v>ADECUADO</v>
      </c>
    </row>
    <row r="103" spans="1:10" ht="56.25" x14ac:dyDescent="0.25">
      <c r="A103" s="413"/>
      <c r="B103" s="413"/>
      <c r="C103" s="468"/>
      <c r="D103" s="218" t="s">
        <v>319</v>
      </c>
      <c r="E103" s="223">
        <f>+[1]BIOMEDICA!$G$22</f>
        <v>0.5</v>
      </c>
      <c r="F103" s="225" t="str">
        <f t="shared" si="1"/>
        <v>INSUFICIENTE</v>
      </c>
      <c r="G103" s="402"/>
      <c r="H103" s="403"/>
      <c r="I103" s="402"/>
      <c r="J103" s="403"/>
    </row>
    <row r="104" spans="1:10" ht="56.25" x14ac:dyDescent="0.25">
      <c r="A104" s="413"/>
      <c r="B104" s="413"/>
      <c r="C104" s="468"/>
      <c r="D104" s="218" t="s">
        <v>304</v>
      </c>
      <c r="E104" s="223">
        <f>+[1]BIOMEDICA!$G$23</f>
        <v>0.7</v>
      </c>
      <c r="F104" s="225" t="str">
        <f t="shared" si="1"/>
        <v>ADECUADO</v>
      </c>
      <c r="G104" s="402"/>
      <c r="H104" s="403"/>
      <c r="I104" s="402"/>
      <c r="J104" s="403"/>
    </row>
    <row r="105" spans="1:10" ht="42.75" customHeight="1" x14ac:dyDescent="0.25">
      <c r="A105" s="413" t="s">
        <v>108</v>
      </c>
      <c r="B105" s="413" t="s">
        <v>109</v>
      </c>
      <c r="C105" s="468" t="s">
        <v>231</v>
      </c>
      <c r="D105" s="218" t="s">
        <v>110</v>
      </c>
      <c r="E105" s="224">
        <f>+[1]FINANCIERA!$G$15</f>
        <v>0.6</v>
      </c>
      <c r="F105" s="225" t="str">
        <f t="shared" si="1"/>
        <v>ADECUADO</v>
      </c>
      <c r="G105" s="402">
        <f>+AVERAGE(E105:E107)</f>
        <v>0.75</v>
      </c>
      <c r="H105" s="439" t="str">
        <f>+IF(G105&lt;=59%,"INSUFICIENTE",IF(G105&gt;=60%,IF(G105&lt;=79%,"ADECUADO",IF(G105&gt;=80%,"SATISFACTORIO"))))</f>
        <v>ADECUADO</v>
      </c>
      <c r="I105" s="402">
        <f>+G105</f>
        <v>0.75</v>
      </c>
      <c r="J105" s="403" t="str">
        <f>+IF(G105&lt;=59%,"INSUFICIENTE",IF(G105&gt;=60%,IF(G105&lt;=79%,"ADECUADO",IF(G105&gt;=80%,"SATISFACTORIO"))))</f>
        <v>ADECUADO</v>
      </c>
    </row>
    <row r="106" spans="1:10" ht="56.25" x14ac:dyDescent="0.25">
      <c r="A106" s="413"/>
      <c r="B106" s="413"/>
      <c r="C106" s="468"/>
      <c r="D106" s="218" t="s">
        <v>336</v>
      </c>
      <c r="E106" s="224">
        <f>+[1]FINANCIERA!$G$16</f>
        <v>1</v>
      </c>
      <c r="F106" s="225" t="str">
        <f t="shared" si="1"/>
        <v>SATISFACTORIO</v>
      </c>
      <c r="G106" s="402"/>
      <c r="H106" s="257"/>
      <c r="I106" s="402"/>
      <c r="J106" s="403"/>
    </row>
    <row r="107" spans="1:10" ht="62.25" customHeight="1" x14ac:dyDescent="0.25">
      <c r="A107" s="413"/>
      <c r="B107" s="413"/>
      <c r="C107" s="468"/>
      <c r="D107" s="218" t="s">
        <v>111</v>
      </c>
      <c r="E107" s="224">
        <f>+[1]FINANCIERA!$G$17</f>
        <v>0.65</v>
      </c>
      <c r="F107" s="225" t="str">
        <f t="shared" si="1"/>
        <v>ADECUADO</v>
      </c>
      <c r="G107" s="402"/>
      <c r="H107" s="252"/>
      <c r="I107" s="402"/>
      <c r="J107" s="403"/>
    </row>
    <row r="108" spans="1:10" ht="61.5" customHeight="1" x14ac:dyDescent="0.25">
      <c r="A108" s="449" t="s">
        <v>108</v>
      </c>
      <c r="B108" s="511" t="s">
        <v>109</v>
      </c>
      <c r="C108" s="468" t="s">
        <v>144</v>
      </c>
      <c r="D108" s="218" t="s">
        <v>321</v>
      </c>
      <c r="E108" s="224">
        <f>+'[1]RECURSO FISICOS'!$G$19</f>
        <v>1</v>
      </c>
      <c r="F108" s="225" t="str">
        <f t="shared" si="1"/>
        <v>SATISFACTORIO</v>
      </c>
      <c r="G108" s="402">
        <f>+AVERAGE(E108:E109)</f>
        <v>0.75</v>
      </c>
      <c r="H108" s="403" t="str">
        <f>+IF(G108&lt;=59%,"INSUFICIENTE",IF(G108&gt;=60%,IF(G108&lt;=79%,"ADECUADO",IF(G108&gt;=80%,"SATISFACTORIO"))))</f>
        <v>ADECUADO</v>
      </c>
      <c r="I108" s="402">
        <f>+G108</f>
        <v>0.75</v>
      </c>
      <c r="J108" s="403" t="str">
        <f>+IF(G108&lt;=59%,"INSUFICIENTE",IF(G108&gt;=60%,IF(G108&lt;=79%,"ADECUADO",IF(G108&gt;=80%,"SATISFACTORIO"))))</f>
        <v>ADECUADO</v>
      </c>
    </row>
    <row r="109" spans="1:10" ht="75.75" customHeight="1" x14ac:dyDescent="0.25">
      <c r="A109" s="318"/>
      <c r="B109" s="512"/>
      <c r="C109" s="468"/>
      <c r="D109" s="218" t="s">
        <v>111</v>
      </c>
      <c r="E109" s="224">
        <f>+'[1]RECURSO FISICOS'!$G$20</f>
        <v>0.5</v>
      </c>
      <c r="F109" s="225" t="str">
        <f t="shared" si="1"/>
        <v>INSUFICIENTE</v>
      </c>
      <c r="G109" s="402"/>
      <c r="H109" s="403"/>
      <c r="I109" s="402"/>
      <c r="J109" s="403"/>
    </row>
    <row r="110" spans="1:10" x14ac:dyDescent="0.25">
      <c r="A110" s="126"/>
      <c r="B110" s="126"/>
      <c r="G110" s="123"/>
      <c r="H110" s="25"/>
      <c r="I110" s="123"/>
      <c r="J110" s="25"/>
    </row>
  </sheetData>
  <mergeCells count="234">
    <mergeCell ref="C108:C109"/>
    <mergeCell ref="G108:G109"/>
    <mergeCell ref="H108:H109"/>
    <mergeCell ref="I108:I109"/>
    <mergeCell ref="J108:J109"/>
    <mergeCell ref="B108:B109"/>
    <mergeCell ref="A108:A109"/>
    <mergeCell ref="B89:B97"/>
    <mergeCell ref="A89:A97"/>
    <mergeCell ref="G95:G96"/>
    <mergeCell ref="H95:H96"/>
    <mergeCell ref="I95:I96"/>
    <mergeCell ref="J95:J96"/>
    <mergeCell ref="C105:C107"/>
    <mergeCell ref="B105:B107"/>
    <mergeCell ref="A105:A107"/>
    <mergeCell ref="G105:G107"/>
    <mergeCell ref="H105:H107"/>
    <mergeCell ref="I105:I107"/>
    <mergeCell ref="J105:J107"/>
    <mergeCell ref="C102:C104"/>
    <mergeCell ref="G102:G104"/>
    <mergeCell ref="H102:H104"/>
    <mergeCell ref="I102:I104"/>
    <mergeCell ref="J102:J104"/>
    <mergeCell ref="B102:B104"/>
    <mergeCell ref="A102:A104"/>
    <mergeCell ref="C99:C101"/>
    <mergeCell ref="B98:B101"/>
    <mergeCell ref="A98:A101"/>
    <mergeCell ref="G99:G101"/>
    <mergeCell ref="H99:H101"/>
    <mergeCell ref="I99:I101"/>
    <mergeCell ref="J99:J101"/>
    <mergeCell ref="J68:J71"/>
    <mergeCell ref="J64:J65"/>
    <mergeCell ref="J66:J67"/>
    <mergeCell ref="J60:J61"/>
    <mergeCell ref="C91:C94"/>
    <mergeCell ref="G91:G94"/>
    <mergeCell ref="H91:H94"/>
    <mergeCell ref="I91:I94"/>
    <mergeCell ref="J91:J94"/>
    <mergeCell ref="J74:J76"/>
    <mergeCell ref="C77:C79"/>
    <mergeCell ref="G77:G79"/>
    <mergeCell ref="H77:H79"/>
    <mergeCell ref="I77:I79"/>
    <mergeCell ref="J77:J79"/>
    <mergeCell ref="C72:C73"/>
    <mergeCell ref="G72:G73"/>
    <mergeCell ref="H72:H73"/>
    <mergeCell ref="I72:I73"/>
    <mergeCell ref="J72:J73"/>
    <mergeCell ref="C74:C76"/>
    <mergeCell ref="C80:C86"/>
    <mergeCell ref="I56:I58"/>
    <mergeCell ref="C50:C53"/>
    <mergeCell ref="G50:G53"/>
    <mergeCell ref="J62:J63"/>
    <mergeCell ref="J56:J58"/>
    <mergeCell ref="C56:C58"/>
    <mergeCell ref="C60:C61"/>
    <mergeCell ref="G60:G61"/>
    <mergeCell ref="H60:H61"/>
    <mergeCell ref="I60:I61"/>
    <mergeCell ref="H50:H53"/>
    <mergeCell ref="I50:I53"/>
    <mergeCell ref="J50:J53"/>
    <mergeCell ref="I38:I41"/>
    <mergeCell ref="J38:J41"/>
    <mergeCell ref="J42:J43"/>
    <mergeCell ref="G44:G45"/>
    <mergeCell ref="H44:H45"/>
    <mergeCell ref="I44:I45"/>
    <mergeCell ref="J44:J45"/>
    <mergeCell ref="H42:H43"/>
    <mergeCell ref="I42:I43"/>
    <mergeCell ref="B9:B15"/>
    <mergeCell ref="A9:A15"/>
    <mergeCell ref="J10:J11"/>
    <mergeCell ref="G12:G13"/>
    <mergeCell ref="H12:H13"/>
    <mergeCell ref="J12:J13"/>
    <mergeCell ref="C12:C13"/>
    <mergeCell ref="C14:C15"/>
    <mergeCell ref="C10:C11"/>
    <mergeCell ref="G10:G11"/>
    <mergeCell ref="H10:H11"/>
    <mergeCell ref="I10:I11"/>
    <mergeCell ref="G14:G15"/>
    <mergeCell ref="H14:H15"/>
    <mergeCell ref="I12:I13"/>
    <mergeCell ref="I14:I15"/>
    <mergeCell ref="J14:J15"/>
    <mergeCell ref="A1:C4"/>
    <mergeCell ref="D1:H1"/>
    <mergeCell ref="I1:J1"/>
    <mergeCell ref="D2:H2"/>
    <mergeCell ref="I2:J2"/>
    <mergeCell ref="D3:H4"/>
    <mergeCell ref="I3:J3"/>
    <mergeCell ref="I4:J4"/>
    <mergeCell ref="A7:J7"/>
    <mergeCell ref="H22:H23"/>
    <mergeCell ref="I22:I23"/>
    <mergeCell ref="J22:J23"/>
    <mergeCell ref="C20:C21"/>
    <mergeCell ref="C22:C23"/>
    <mergeCell ref="G22:G23"/>
    <mergeCell ref="B16:B26"/>
    <mergeCell ref="A16:A26"/>
    <mergeCell ref="G20:G21"/>
    <mergeCell ref="H20:H21"/>
    <mergeCell ref="I20:I21"/>
    <mergeCell ref="J20:J21"/>
    <mergeCell ref="C18:C19"/>
    <mergeCell ref="G18:G19"/>
    <mergeCell ref="H18:H19"/>
    <mergeCell ref="I18:I19"/>
    <mergeCell ref="J18:J19"/>
    <mergeCell ref="C16:C17"/>
    <mergeCell ref="G16:G17"/>
    <mergeCell ref="H16:H17"/>
    <mergeCell ref="I16:I17"/>
    <mergeCell ref="J16:J17"/>
    <mergeCell ref="C24:C26"/>
    <mergeCell ref="G27:G28"/>
    <mergeCell ref="H27:H28"/>
    <mergeCell ref="I27:I28"/>
    <mergeCell ref="J27:J28"/>
    <mergeCell ref="B27:B32"/>
    <mergeCell ref="A27:A32"/>
    <mergeCell ref="C32:C33"/>
    <mergeCell ref="C27:C28"/>
    <mergeCell ref="G24:G26"/>
    <mergeCell ref="H24:H26"/>
    <mergeCell ref="I24:I26"/>
    <mergeCell ref="J24:J26"/>
    <mergeCell ref="C34:C35"/>
    <mergeCell ref="G34:G35"/>
    <mergeCell ref="A33:A41"/>
    <mergeCell ref="J29:J31"/>
    <mergeCell ref="G32:G33"/>
    <mergeCell ref="H32:H33"/>
    <mergeCell ref="I32:I33"/>
    <mergeCell ref="J32:J33"/>
    <mergeCell ref="H34:H35"/>
    <mergeCell ref="I34:I35"/>
    <mergeCell ref="J34:J35"/>
    <mergeCell ref="C29:C31"/>
    <mergeCell ref="G29:G31"/>
    <mergeCell ref="H29:H31"/>
    <mergeCell ref="I29:I31"/>
    <mergeCell ref="B33:B41"/>
    <mergeCell ref="G36:G37"/>
    <mergeCell ref="H36:H37"/>
    <mergeCell ref="I36:I37"/>
    <mergeCell ref="J36:J37"/>
    <mergeCell ref="C36:C37"/>
    <mergeCell ref="C38:C41"/>
    <mergeCell ref="G38:G41"/>
    <mergeCell ref="H38:H41"/>
    <mergeCell ref="B42:B48"/>
    <mergeCell ref="A42:A48"/>
    <mergeCell ref="G48:G49"/>
    <mergeCell ref="H48:H49"/>
    <mergeCell ref="I48:I49"/>
    <mergeCell ref="J48:J49"/>
    <mergeCell ref="C48:C49"/>
    <mergeCell ref="G46:G47"/>
    <mergeCell ref="H46:H47"/>
    <mergeCell ref="I46:I47"/>
    <mergeCell ref="J46:J47"/>
    <mergeCell ref="C46:C47"/>
    <mergeCell ref="C44:C45"/>
    <mergeCell ref="C42:C43"/>
    <mergeCell ref="G42:G43"/>
    <mergeCell ref="B49:B58"/>
    <mergeCell ref="A49:A58"/>
    <mergeCell ref="G54:G55"/>
    <mergeCell ref="H54:H55"/>
    <mergeCell ref="I54:I55"/>
    <mergeCell ref="J54:J55"/>
    <mergeCell ref="C54:C55"/>
    <mergeCell ref="G56:G58"/>
    <mergeCell ref="H56:H58"/>
    <mergeCell ref="B59:B67"/>
    <mergeCell ref="A59:A67"/>
    <mergeCell ref="B68:B78"/>
    <mergeCell ref="A68:A78"/>
    <mergeCell ref="C68:C71"/>
    <mergeCell ref="G68:G71"/>
    <mergeCell ref="H68:H71"/>
    <mergeCell ref="I68:I71"/>
    <mergeCell ref="I64:I65"/>
    <mergeCell ref="G66:G67"/>
    <mergeCell ref="C66:C67"/>
    <mergeCell ref="H66:H67"/>
    <mergeCell ref="I66:I67"/>
    <mergeCell ref="C64:C65"/>
    <mergeCell ref="G64:G65"/>
    <mergeCell ref="H64:H65"/>
    <mergeCell ref="C62:C63"/>
    <mergeCell ref="G62:G63"/>
    <mergeCell ref="H62:H63"/>
    <mergeCell ref="I62:I63"/>
    <mergeCell ref="G74:G76"/>
    <mergeCell ref="H74:H76"/>
    <mergeCell ref="I74:I76"/>
    <mergeCell ref="B80:B86"/>
    <mergeCell ref="A80:A86"/>
    <mergeCell ref="G80:G86"/>
    <mergeCell ref="H80:H86"/>
    <mergeCell ref="I80:I86"/>
    <mergeCell ref="J80:J86"/>
    <mergeCell ref="G97:G98"/>
    <mergeCell ref="H97:H98"/>
    <mergeCell ref="I97:I98"/>
    <mergeCell ref="J97:J98"/>
    <mergeCell ref="C97:C98"/>
    <mergeCell ref="B87:B88"/>
    <mergeCell ref="C87:C88"/>
    <mergeCell ref="G87:G88"/>
    <mergeCell ref="H87:H88"/>
    <mergeCell ref="I87:I88"/>
    <mergeCell ref="J87:J88"/>
    <mergeCell ref="A87:A88"/>
    <mergeCell ref="C89:C90"/>
    <mergeCell ref="G89:G90"/>
    <mergeCell ref="H89:H90"/>
    <mergeCell ref="I89:I90"/>
    <mergeCell ref="J89:J90"/>
    <mergeCell ref="C95:C96"/>
  </mergeCells>
  <conditionalFormatting sqref="H99 J99 H97 J97 H89 J89 H91 J91 H95 J95 H87 J87 H77 J77 H80 J80 J72:J74 H72:H74 H62 J62 H64 J64 H66 J66 H68 J68 H54 J54 H56 J56 H59:H60 J59:J60 H46 J46 H48 J48 H50 J50 H42:H44 J42:J44 H36 J36 H38 J38 H29 J29 H32 J32 H34 J34 H24 J108 J24 H27 H12 H14 H16 H18 H20 H22 J12 J14 J16 J18 J20 J22 H9:H10 J9:J10 H102 J102 H105 J105 F9:F109 H108 J27">
    <cfRule type="cellIs" dxfId="17" priority="13" stopIfTrue="1" operator="equal">
      <formula>"INSUFICIENTE"</formula>
    </cfRule>
    <cfRule type="cellIs" dxfId="16" priority="14" stopIfTrue="1" operator="equal">
      <formula>"ADECUADO"</formula>
    </cfRule>
    <cfRule type="cellIs" dxfId="15" priority="15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31496062992125984"/>
  <pageSetup paperSize="9" scale="80" orientation="landscape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43" zoomScaleNormal="100" zoomScalePageLayoutView="115" workbookViewId="0">
      <selection activeCell="E49" sqref="E49"/>
    </sheetView>
  </sheetViews>
  <sheetFormatPr baseColWidth="10" defaultColWidth="10.85546875" defaultRowHeight="15" x14ac:dyDescent="0.25"/>
  <cols>
    <col min="1" max="1" width="32" style="57" customWidth="1"/>
    <col min="2" max="2" width="22.42578125" style="57" customWidth="1"/>
    <col min="3" max="3" width="16.85546875" style="57" customWidth="1"/>
    <col min="4" max="4" width="18.28515625" style="57" customWidth="1"/>
    <col min="5" max="5" width="17.7109375" style="57" customWidth="1"/>
    <col min="6" max="6" width="17.42578125" style="57" customWidth="1"/>
    <col min="7" max="7" width="16.42578125" style="57" customWidth="1"/>
    <col min="8" max="8" width="17.7109375" style="57" customWidth="1"/>
    <col min="9" max="16384" width="10.85546875" style="57"/>
  </cols>
  <sheetData>
    <row r="1" spans="1:8" ht="31.5" customHeight="1" thickBot="1" x14ac:dyDescent="0.3">
      <c r="A1" s="514" t="s">
        <v>345</v>
      </c>
      <c r="B1" s="514"/>
      <c r="C1" s="514"/>
      <c r="D1" s="514"/>
      <c r="E1" s="514"/>
      <c r="F1" s="514"/>
      <c r="G1" s="514"/>
      <c r="H1" s="514"/>
    </row>
    <row r="2" spans="1:8" ht="15.75" thickBot="1" x14ac:dyDescent="0.3">
      <c r="A2" s="514" t="s">
        <v>121</v>
      </c>
      <c r="B2" s="514" t="s">
        <v>122</v>
      </c>
      <c r="C2" s="514"/>
      <c r="D2" s="514"/>
      <c r="E2" s="514"/>
      <c r="F2" s="514"/>
      <c r="G2" s="514"/>
      <c r="H2" s="514"/>
    </row>
    <row r="3" spans="1:8" ht="45" customHeight="1" thickBot="1" x14ac:dyDescent="0.3">
      <c r="A3" s="514"/>
      <c r="B3" s="63" t="s">
        <v>15</v>
      </c>
      <c r="C3" s="63" t="s">
        <v>68</v>
      </c>
      <c r="D3" s="66" t="s">
        <v>123</v>
      </c>
      <c r="E3" s="63" t="s">
        <v>100</v>
      </c>
      <c r="F3" s="63" t="s">
        <v>108</v>
      </c>
      <c r="G3" s="63" t="s">
        <v>132</v>
      </c>
      <c r="H3" s="63" t="s">
        <v>137</v>
      </c>
    </row>
    <row r="4" spans="1:8" ht="20.25" customHeight="1" thickBot="1" x14ac:dyDescent="0.3">
      <c r="A4" s="64" t="s">
        <v>124</v>
      </c>
      <c r="B4" s="78">
        <f>+'PACIENTE-USUARIO-CLIENTE'!I9</f>
        <v>0.75555555555555554</v>
      </c>
      <c r="C4" s="79">
        <f>+'APRENDIZAJE Y CRECIMIENTO'!I9</f>
        <v>1</v>
      </c>
      <c r="D4" s="79">
        <f>+'TALENTO HUMANO'!I9</f>
        <v>0.65</v>
      </c>
      <c r="E4" s="79" t="s">
        <v>133</v>
      </c>
      <c r="F4" s="79">
        <f>+'GERENCIA DE LA INFORMACION'!I9</f>
        <v>0.7</v>
      </c>
      <c r="G4" s="80">
        <f>+AVERAGE(B4:F4)</f>
        <v>0.7763888888888888</v>
      </c>
      <c r="H4" s="91" t="str">
        <f>+IF(G4&lt;=59%,"INSUFICIENTE",IF(G4&gt;=60%,IF(G4&lt;=79%,"ADECUADO",IF(G4&gt;=80%,"SATISFACTORIO"))))</f>
        <v>ADECUADO</v>
      </c>
    </row>
    <row r="5" spans="1:8" ht="20.25" customHeight="1" thickBot="1" x14ac:dyDescent="0.3">
      <c r="A5" s="65" t="s">
        <v>159</v>
      </c>
      <c r="B5" s="81">
        <f>+'PACIENTE-USUARIO-CLIENTE'!I18</f>
        <v>0.87916666666666665</v>
      </c>
      <c r="C5" s="82">
        <f>+'APRENDIZAJE Y CRECIMIENTO'!I11</f>
        <v>0.85</v>
      </c>
      <c r="D5" s="82">
        <f>+'TALENTO HUMANO'!I10</f>
        <v>0.48</v>
      </c>
      <c r="E5" s="82" t="s">
        <v>133</v>
      </c>
      <c r="F5" s="82">
        <f>+'GERENCIA DE LA INFORMACION'!I10</f>
        <v>0.9</v>
      </c>
      <c r="G5" s="83">
        <f t="shared" ref="G5:G24" si="0">+AVERAGE(B5:F5)</f>
        <v>0.7772916666666666</v>
      </c>
      <c r="H5" s="91" t="str">
        <f>+IF(G5&lt;=59%,"INSUFICIENTE",IF(G5&gt;=60%,IF(G5&lt;=79.9%,"ADECUADO",IF(G5&gt;=80%,"SATISFACTORIO"))))</f>
        <v>ADECUADO</v>
      </c>
    </row>
    <row r="6" spans="1:8" ht="20.25" customHeight="1" thickBot="1" x14ac:dyDescent="0.3">
      <c r="A6" s="64" t="s">
        <v>27</v>
      </c>
      <c r="B6" s="77">
        <f>+'PACIENTE-USUARIO-CLIENTE'!I36</f>
        <v>0.92083333333333339</v>
      </c>
      <c r="C6" s="76" t="s">
        <v>133</v>
      </c>
      <c r="D6" s="76">
        <f>+'TALENTO HUMANO'!I12</f>
        <v>0.8</v>
      </c>
      <c r="E6" s="79" t="s">
        <v>133</v>
      </c>
      <c r="F6" s="76">
        <f>+'GERENCIA DE LA INFORMACION'!I14</f>
        <v>1</v>
      </c>
      <c r="G6" s="84">
        <f t="shared" si="0"/>
        <v>0.90694444444444444</v>
      </c>
      <c r="H6" s="91" t="str">
        <f t="shared" ref="H6:H46" si="1">+IF(G6&lt;=59%,"INSUFICIENTE",IF(G6&gt;=60%,IF(G6&lt;=79%,"ADECUADO",IF(G6&gt;=80%,"SATISFACTORIO"))))</f>
        <v>SATISFACTORIO</v>
      </c>
    </row>
    <row r="7" spans="1:8" ht="20.25" customHeight="1" thickBot="1" x14ac:dyDescent="0.3">
      <c r="A7" s="65" t="s">
        <v>112</v>
      </c>
      <c r="B7" s="85">
        <f>+'PACIENTE-USUARIO-CLIENTE'!I26</f>
        <v>0.875</v>
      </c>
      <c r="C7" s="86" t="s">
        <v>133</v>
      </c>
      <c r="D7" s="86">
        <f>+'TALENTO HUMANO'!I11</f>
        <v>0.5</v>
      </c>
      <c r="E7" s="82" t="s">
        <v>133</v>
      </c>
      <c r="F7" s="86">
        <f>+'GERENCIA DE LA INFORMACION'!I12</f>
        <v>1</v>
      </c>
      <c r="G7" s="83">
        <f t="shared" si="0"/>
        <v>0.79166666666666663</v>
      </c>
      <c r="H7" s="91" t="str">
        <f>+IF(G7&lt;=59%,"INSUFICIENTE",IF(G7&gt;=60%,IF(G7&lt;=79.9%,"ADECUADO",IF(G7&gt;=80%,"SATISFACTORIO"))))</f>
        <v>ADECUADO</v>
      </c>
    </row>
    <row r="8" spans="1:8" ht="20.25" customHeight="1" thickBot="1" x14ac:dyDescent="0.3">
      <c r="A8" s="64" t="s">
        <v>28</v>
      </c>
      <c r="B8" s="77">
        <f>+'PACIENTE-USUARIO-CLIENTE'!I45</f>
        <v>0.8041666666666667</v>
      </c>
      <c r="C8" s="76">
        <f>+'APRENDIZAJE Y CRECIMIENTO'!I17</f>
        <v>0.82499999999999996</v>
      </c>
      <c r="D8" s="76">
        <f>+'TALENTO HUMANO'!I29</f>
        <v>0.65</v>
      </c>
      <c r="E8" s="79" t="s">
        <v>133</v>
      </c>
      <c r="F8" s="76">
        <f>+'GERENCIA DE LA INFORMACION'!I16</f>
        <v>1</v>
      </c>
      <c r="G8" s="84">
        <f t="shared" si="0"/>
        <v>0.8197916666666667</v>
      </c>
      <c r="H8" s="91" t="str">
        <f t="shared" si="1"/>
        <v>SATISFACTORIO</v>
      </c>
    </row>
    <row r="9" spans="1:8" ht="20.25" customHeight="1" thickBot="1" x14ac:dyDescent="0.3">
      <c r="A9" s="65" t="s">
        <v>167</v>
      </c>
      <c r="B9" s="85">
        <f>+'PACIENTE-USUARIO-CLIENTE'!I49</f>
        <v>1</v>
      </c>
      <c r="C9" s="86">
        <f>+'APRENDIZAJE Y CRECIMIENTO'!I62</f>
        <v>1</v>
      </c>
      <c r="D9" s="86">
        <f>+'TALENTO HUMANO'!I16</f>
        <v>0.81</v>
      </c>
      <c r="E9" s="82" t="s">
        <v>133</v>
      </c>
      <c r="F9" s="86">
        <f>+'GERENCIA DE LA INFORMACION'!I22</f>
        <v>0.92500000000000004</v>
      </c>
      <c r="G9" s="83">
        <f t="shared" si="0"/>
        <v>0.93375000000000008</v>
      </c>
      <c r="H9" s="91" t="str">
        <f t="shared" si="1"/>
        <v>SATISFACTORIO</v>
      </c>
    </row>
    <row r="10" spans="1:8" ht="20.25" customHeight="1" thickBot="1" x14ac:dyDescent="0.3">
      <c r="A10" s="64" t="s">
        <v>31</v>
      </c>
      <c r="B10" s="77">
        <f>+'PACIENTE-USUARIO-CLIENTE'!I57</f>
        <v>0.96250000000000002</v>
      </c>
      <c r="C10" s="76">
        <f>+'APRENDIZAJE Y CRECIMIENTO'!I43</f>
        <v>0.85</v>
      </c>
      <c r="D10" s="76">
        <f>+'TALENTO HUMANO'!I17</f>
        <v>0.3</v>
      </c>
      <c r="E10" s="79" t="s">
        <v>133</v>
      </c>
      <c r="F10" s="76">
        <f>+'GERENCIA DE LA INFORMACION'!I24</f>
        <v>0.91666666666666663</v>
      </c>
      <c r="G10" s="84">
        <f t="shared" si="0"/>
        <v>0.75729166666666659</v>
      </c>
      <c r="H10" s="91" t="str">
        <f t="shared" si="1"/>
        <v>ADECUADO</v>
      </c>
    </row>
    <row r="11" spans="1:8" ht="20.25" customHeight="1" thickBot="1" x14ac:dyDescent="0.3">
      <c r="A11" s="65" t="s">
        <v>32</v>
      </c>
      <c r="B11" s="85">
        <f>+'PACIENTE-USUARIO-CLIENTE'!I61</f>
        <v>1</v>
      </c>
      <c r="C11" s="86">
        <f>+'APRENDIZAJE Y CRECIMIENTO'!I33</f>
        <v>1</v>
      </c>
      <c r="D11" s="86">
        <f>+'TALENTO HUMANO'!I14</f>
        <v>1</v>
      </c>
      <c r="E11" s="82" t="s">
        <v>133</v>
      </c>
      <c r="F11" s="86">
        <f>+'GERENCIA DE LA INFORMACION'!I18</f>
        <v>1</v>
      </c>
      <c r="G11" s="83">
        <f t="shared" si="0"/>
        <v>1</v>
      </c>
      <c r="H11" s="91" t="str">
        <f t="shared" si="1"/>
        <v>SATISFACTORIO</v>
      </c>
    </row>
    <row r="12" spans="1:8" ht="20.25" customHeight="1" thickBot="1" x14ac:dyDescent="0.3">
      <c r="A12" s="64" t="s">
        <v>337</v>
      </c>
      <c r="B12" s="142">
        <f>+'PACIENTE-USUARIO-CLIENTE'!I66</f>
        <v>0.97500000000000009</v>
      </c>
      <c r="C12" s="143">
        <f>+'APRENDIZAJE Y CRECIMIENTO'!I45</f>
        <v>1</v>
      </c>
      <c r="D12" s="143">
        <f>+'TALENTO HUMANO'!I15</f>
        <v>1</v>
      </c>
      <c r="E12" s="79" t="s">
        <v>133</v>
      </c>
      <c r="F12" s="143">
        <f>+'GERENCIA DE LA INFORMACION'!I20</f>
        <v>1</v>
      </c>
      <c r="G12" s="144">
        <f>+AVERAGE(B12:F12)</f>
        <v>0.99375000000000002</v>
      </c>
      <c r="H12" s="145" t="str">
        <f t="shared" si="1"/>
        <v>SATISFACTORIO</v>
      </c>
    </row>
    <row r="13" spans="1:8" ht="20.25" customHeight="1" thickBot="1" x14ac:dyDescent="0.3">
      <c r="A13" s="65" t="s">
        <v>34</v>
      </c>
      <c r="B13" s="85">
        <f>+'PACIENTE-USUARIO-CLIENTE'!I71</f>
        <v>0.85</v>
      </c>
      <c r="C13" s="86">
        <f>+'APRENDIZAJE Y CRECIMIENTO'!I52</f>
        <v>0.9</v>
      </c>
      <c r="D13" s="86">
        <f>+'TALENTO HUMANO'!I22</f>
        <v>1</v>
      </c>
      <c r="E13" s="82" t="s">
        <v>133</v>
      </c>
      <c r="F13" s="86">
        <f>+'GERENCIA DE LA INFORMACION'!I27</f>
        <v>1</v>
      </c>
      <c r="G13" s="83">
        <f t="shared" si="0"/>
        <v>0.9375</v>
      </c>
      <c r="H13" s="91" t="str">
        <f t="shared" si="1"/>
        <v>SATISFACTORIO</v>
      </c>
    </row>
    <row r="14" spans="1:8" ht="20.25" customHeight="1" thickBot="1" x14ac:dyDescent="0.3">
      <c r="A14" s="64" t="s">
        <v>125</v>
      </c>
      <c r="B14" s="77">
        <f>+'PACIENTE-USUARIO-CLIENTE'!I73</f>
        <v>1</v>
      </c>
      <c r="C14" s="76">
        <f>+'APRENDIZAJE Y CRECIMIENTO'!I41</f>
        <v>1</v>
      </c>
      <c r="D14" s="76" t="s">
        <v>340</v>
      </c>
      <c r="E14" s="79" t="s">
        <v>133</v>
      </c>
      <c r="F14" s="76">
        <f>+'GERENCIA DE LA INFORMACION'!I29</f>
        <v>0.91666666666666663</v>
      </c>
      <c r="G14" s="84">
        <f t="shared" si="0"/>
        <v>0.97222222222222221</v>
      </c>
      <c r="H14" s="91" t="str">
        <f t="shared" si="1"/>
        <v>SATISFACTORIO</v>
      </c>
    </row>
    <row r="15" spans="1:8" ht="20.25" customHeight="1" thickBot="1" x14ac:dyDescent="0.3">
      <c r="A15" s="65" t="s">
        <v>38</v>
      </c>
      <c r="B15" s="85">
        <f>+'PACIENTE-USUARIO-CLIENTE'!I77</f>
        <v>1</v>
      </c>
      <c r="C15" s="86">
        <f>+'APRENDIZAJE Y CRECIMIENTO'!I31</f>
        <v>1</v>
      </c>
      <c r="D15" s="86">
        <f>+'TALENTO HUMANO'!I18</f>
        <v>1</v>
      </c>
      <c r="E15" s="82" t="s">
        <v>133</v>
      </c>
      <c r="F15" s="86">
        <f>+'GERENCIA DE LA INFORMACION'!I32</f>
        <v>1</v>
      </c>
      <c r="G15" s="88">
        <f t="shared" si="0"/>
        <v>1</v>
      </c>
      <c r="H15" s="91" t="str">
        <f t="shared" si="1"/>
        <v>SATISFACTORIO</v>
      </c>
    </row>
    <row r="16" spans="1:8" ht="20.25" customHeight="1" thickBot="1" x14ac:dyDescent="0.3">
      <c r="A16" s="64" t="s">
        <v>126</v>
      </c>
      <c r="B16" s="77">
        <f>+'PACIENTE-USUARIO-CLIENTE'!I85</f>
        <v>1</v>
      </c>
      <c r="C16" s="76">
        <f>+'APRENDIZAJE Y CRECIMIENTO'!I85</f>
        <v>0.85</v>
      </c>
      <c r="D16" s="76" t="s">
        <v>340</v>
      </c>
      <c r="E16" s="79" t="s">
        <v>133</v>
      </c>
      <c r="F16" s="76">
        <f>+'GERENCIA DE LA INFORMACION'!I34</f>
        <v>0.875</v>
      </c>
      <c r="G16" s="84">
        <f t="shared" si="0"/>
        <v>0.90833333333333333</v>
      </c>
      <c r="H16" s="91" t="str">
        <f t="shared" si="1"/>
        <v>SATISFACTORIO</v>
      </c>
    </row>
    <row r="17" spans="1:8" ht="20.25" customHeight="1" thickBot="1" x14ac:dyDescent="0.3">
      <c r="A17" s="65" t="s">
        <v>43</v>
      </c>
      <c r="B17" s="85">
        <f>+'PACIENTE-USUARIO-CLIENTE'!I88</f>
        <v>1</v>
      </c>
      <c r="C17" s="86">
        <f>+'APRENDIZAJE Y CRECIMIENTO'!I37</f>
        <v>0.9</v>
      </c>
      <c r="D17" s="86" t="s">
        <v>340</v>
      </c>
      <c r="E17" s="82" t="s">
        <v>133</v>
      </c>
      <c r="F17" s="86">
        <f>+'GERENCIA DE LA INFORMACION'!I36</f>
        <v>1</v>
      </c>
      <c r="G17" s="88">
        <f t="shared" si="0"/>
        <v>0.96666666666666667</v>
      </c>
      <c r="H17" s="91" t="str">
        <f t="shared" si="1"/>
        <v>SATISFACTORIO</v>
      </c>
    </row>
    <row r="18" spans="1:8" ht="20.25" customHeight="1" thickBot="1" x14ac:dyDescent="0.3">
      <c r="A18" s="64" t="s">
        <v>127</v>
      </c>
      <c r="B18" s="77">
        <v>0</v>
      </c>
      <c r="C18" s="76">
        <v>0</v>
      </c>
      <c r="D18" s="76">
        <v>0</v>
      </c>
      <c r="E18" s="79">
        <v>0</v>
      </c>
      <c r="F18" s="76">
        <v>0</v>
      </c>
      <c r="G18" s="84">
        <f t="shared" si="0"/>
        <v>0</v>
      </c>
      <c r="H18" s="91" t="str">
        <f t="shared" si="1"/>
        <v>INSUFICIENTE</v>
      </c>
    </row>
    <row r="19" spans="1:8" ht="20.25" customHeight="1" thickBot="1" x14ac:dyDescent="0.3">
      <c r="A19" s="65" t="s">
        <v>50</v>
      </c>
      <c r="B19" s="85">
        <f>+'PACIENTE-USUARIO-CLIENTE'!I98</f>
        <v>0.98</v>
      </c>
      <c r="C19" s="86">
        <f>+'APRENDIZAJE Y CRECIMIENTO'!I15</f>
        <v>1</v>
      </c>
      <c r="D19" s="86" t="s">
        <v>340</v>
      </c>
      <c r="E19" s="82" t="s">
        <v>133</v>
      </c>
      <c r="F19" s="86">
        <f>+'GERENCIA DE LA INFORMACION'!I38</f>
        <v>1</v>
      </c>
      <c r="G19" s="88">
        <f t="shared" si="0"/>
        <v>0.99333333333333329</v>
      </c>
      <c r="H19" s="91" t="str">
        <f t="shared" si="1"/>
        <v>SATISFACTORIO</v>
      </c>
    </row>
    <row r="20" spans="1:8" ht="20.25" customHeight="1" thickBot="1" x14ac:dyDescent="0.3">
      <c r="A20" s="64" t="s">
        <v>128</v>
      </c>
      <c r="B20" s="77">
        <f>+'PACIENTE-USUARIO-CLIENTE'!I99</f>
        <v>0.91666666666666663</v>
      </c>
      <c r="C20" s="76">
        <f>+'APRENDIZAJE Y CRECIMIENTO'!I79</f>
        <v>0.64999999999999991</v>
      </c>
      <c r="D20" s="76">
        <f>+'TALENTO HUMANO'!I23</f>
        <v>0.72499999999999998</v>
      </c>
      <c r="E20" s="79" t="s">
        <v>133</v>
      </c>
      <c r="F20" s="76">
        <f>+'GERENCIA DE LA INFORMACION'!I46</f>
        <v>1</v>
      </c>
      <c r="G20" s="84">
        <f t="shared" si="0"/>
        <v>0.82291666666666663</v>
      </c>
      <c r="H20" s="91" t="str">
        <f t="shared" si="1"/>
        <v>SATISFACTORIO</v>
      </c>
    </row>
    <row r="21" spans="1:8" ht="20.25" customHeight="1" thickBot="1" x14ac:dyDescent="0.3">
      <c r="A21" s="65" t="s">
        <v>338</v>
      </c>
      <c r="B21" s="85">
        <f>+'PACIENTE-USUARIO-CLIENTE'!I106</f>
        <v>1</v>
      </c>
      <c r="C21" s="86">
        <f>+'APRENDIZAJE Y CRECIMIENTO'!I64</f>
        <v>0.85</v>
      </c>
      <c r="D21" s="86">
        <f>+'TALENTO HUMANO'!I26</f>
        <v>1</v>
      </c>
      <c r="E21" s="82" t="s">
        <v>133</v>
      </c>
      <c r="F21" s="86">
        <f>+'GERENCIA DE LA INFORMACION'!I42</f>
        <v>1</v>
      </c>
      <c r="G21" s="88">
        <f t="shared" si="0"/>
        <v>0.96250000000000002</v>
      </c>
      <c r="H21" s="91" t="str">
        <f t="shared" si="1"/>
        <v>SATISFACTORIO</v>
      </c>
    </row>
    <row r="22" spans="1:8" ht="20.25" customHeight="1" thickBot="1" x14ac:dyDescent="0.3">
      <c r="A22" s="64" t="s">
        <v>74</v>
      </c>
      <c r="B22" s="77" t="s">
        <v>340</v>
      </c>
      <c r="C22" s="76">
        <f>+'APRENDIZAJE Y CRECIMIENTO'!I27</f>
        <v>0.82499999999999996</v>
      </c>
      <c r="D22" s="76" t="s">
        <v>340</v>
      </c>
      <c r="E22" s="79" t="s">
        <v>133</v>
      </c>
      <c r="F22" s="76">
        <f>+'GERENCIA DE LA INFORMACION'!I44</f>
        <v>0.77499999999999991</v>
      </c>
      <c r="G22" s="84">
        <f>+AVERAGE(B22:F22)</f>
        <v>0.79999999999999993</v>
      </c>
      <c r="H22" s="91" t="str">
        <f t="shared" si="1"/>
        <v>SATISFACTORIO</v>
      </c>
    </row>
    <row r="23" spans="1:8" ht="20.25" customHeight="1" thickBot="1" x14ac:dyDescent="0.3">
      <c r="A23" s="65" t="s">
        <v>52</v>
      </c>
      <c r="B23" s="85">
        <v>0</v>
      </c>
      <c r="C23" s="86">
        <v>0</v>
      </c>
      <c r="D23" s="86">
        <v>0</v>
      </c>
      <c r="E23" s="82">
        <v>0</v>
      </c>
      <c r="F23" s="86">
        <v>0</v>
      </c>
      <c r="G23" s="88">
        <f t="shared" si="0"/>
        <v>0</v>
      </c>
      <c r="H23" s="91" t="str">
        <f t="shared" si="1"/>
        <v>INSUFICIENTE</v>
      </c>
    </row>
    <row r="24" spans="1:8" ht="20.25" customHeight="1" thickBot="1" x14ac:dyDescent="0.3">
      <c r="A24" s="64" t="s">
        <v>53</v>
      </c>
      <c r="B24" s="77">
        <f>+'PACIENTE-USUARIO-CLIENTE'!I113</f>
        <v>1</v>
      </c>
      <c r="C24" s="76" t="s">
        <v>133</v>
      </c>
      <c r="D24" s="76">
        <f>+'TALENTO HUMANO'!I47</f>
        <v>1</v>
      </c>
      <c r="E24" s="76">
        <f>+'FINANCIERA Y GERENCIAL'!I51</f>
        <v>1</v>
      </c>
      <c r="F24" s="76">
        <f>+'GERENCIA DE LA INFORMACION'!I50</f>
        <v>1</v>
      </c>
      <c r="G24" s="84">
        <f t="shared" si="0"/>
        <v>1</v>
      </c>
      <c r="H24" s="91" t="str">
        <f t="shared" si="1"/>
        <v>SATISFACTORIO</v>
      </c>
    </row>
    <row r="25" spans="1:8" ht="20.25" customHeight="1" thickBot="1" x14ac:dyDescent="0.3">
      <c r="A25" s="65" t="s">
        <v>60</v>
      </c>
      <c r="B25" s="85">
        <f>+'PACIENTE-USUARIO-CLIENTE'!I119</f>
        <v>0.96599999999999997</v>
      </c>
      <c r="C25" s="86">
        <f>+'APRENDIZAJE Y CRECIMIENTO'!I47</f>
        <v>1</v>
      </c>
      <c r="D25" s="86">
        <f>+'TALENTO HUMANO'!I49</f>
        <v>1</v>
      </c>
      <c r="E25" s="86">
        <f>+'FINANCIERA Y GERENCIAL'!I9</f>
        <v>1</v>
      </c>
      <c r="F25" s="86">
        <f>+'GERENCIA DE LA INFORMACION'!I54</f>
        <v>0.5</v>
      </c>
      <c r="G25" s="83">
        <f t="shared" ref="G25:G38" si="2">+AVERAGE(B25:F25)</f>
        <v>0.89319999999999999</v>
      </c>
      <c r="H25" s="91" t="str">
        <f>+IF(G25&lt;=59%,"INSUFICIENTE",IF(G25&gt;=60%,IF(G25&lt;=79.9%,"ADECUADO",IF(G25&gt;=80%,"SATISFACTORIO"))))</f>
        <v>SATISFACTORIO</v>
      </c>
    </row>
    <row r="26" spans="1:8" ht="20.25" customHeight="1" thickBot="1" x14ac:dyDescent="0.3">
      <c r="A26" s="64" t="s">
        <v>61</v>
      </c>
      <c r="B26" s="77">
        <f>+'PACIENTE-USUARIO-CLIENTE'!I124</f>
        <v>0.91374999999999995</v>
      </c>
      <c r="C26" s="76">
        <f>+'APRENDIZAJE Y CRECIMIENTO'!I71</f>
        <v>0.85</v>
      </c>
      <c r="D26" s="76" t="s">
        <v>340</v>
      </c>
      <c r="E26" s="76" t="s">
        <v>133</v>
      </c>
      <c r="F26" s="76">
        <f>+'GERENCIA DE LA INFORMACION'!I56</f>
        <v>0.73333333333333339</v>
      </c>
      <c r="G26" s="84">
        <f t="shared" si="2"/>
        <v>0.83236111111111111</v>
      </c>
      <c r="H26" s="91" t="str">
        <f t="shared" si="1"/>
        <v>SATISFACTORIO</v>
      </c>
    </row>
    <row r="27" spans="1:8" ht="20.25" customHeight="1" thickBot="1" x14ac:dyDescent="0.3">
      <c r="A27" s="65" t="s">
        <v>97</v>
      </c>
      <c r="B27" s="85">
        <f>+'PACIENTE-USUARIO-CLIENTE'!I132</f>
        <v>0.82499999999999984</v>
      </c>
      <c r="C27" s="86">
        <f>+'APRENDIZAJE Y CRECIMIENTO'!I19</f>
        <v>0.82499999999999996</v>
      </c>
      <c r="D27" s="86">
        <f>+'TALENTO HUMANO'!I33</f>
        <v>1</v>
      </c>
      <c r="E27" s="87" t="s">
        <v>133</v>
      </c>
      <c r="F27" s="86">
        <f>+'GERENCIA DE LA INFORMACION'!I72</f>
        <v>1</v>
      </c>
      <c r="G27" s="88">
        <f t="shared" si="2"/>
        <v>0.91249999999999998</v>
      </c>
      <c r="H27" s="91" t="str">
        <f t="shared" si="1"/>
        <v>SATISFACTORIO</v>
      </c>
    </row>
    <row r="28" spans="1:8" ht="20.25" customHeight="1" thickBot="1" x14ac:dyDescent="0.3">
      <c r="A28" s="64" t="s">
        <v>63</v>
      </c>
      <c r="B28" s="77" t="s">
        <v>133</v>
      </c>
      <c r="C28" s="76">
        <f>+'APRENDIZAJE Y CRECIMIENTO'!I50</f>
        <v>0.625</v>
      </c>
      <c r="D28" s="76">
        <f>+'TALENTO HUMANO'!I55</f>
        <v>1</v>
      </c>
      <c r="E28" s="76">
        <f>+'FINANCIERA Y GERENCIAL'!I53</f>
        <v>0.95</v>
      </c>
      <c r="F28" s="76">
        <f>+'GERENCIA DE LA INFORMACION'!I66</f>
        <v>0.85</v>
      </c>
      <c r="G28" s="84">
        <f t="shared" si="2"/>
        <v>0.85625000000000007</v>
      </c>
      <c r="H28" s="91" t="str">
        <f>+IF(G28&lt;=59%,"INSUFICIENTE",IF(G28&gt;=60%,IF(G28&lt;=79.9%,"ADECUADO",IF(G28&gt;=80%,"SATISFACTORIO"))))</f>
        <v>SATISFACTORIO</v>
      </c>
    </row>
    <row r="29" spans="1:8" ht="20.25" customHeight="1" thickBot="1" x14ac:dyDescent="0.3">
      <c r="A29" s="65" t="s">
        <v>64</v>
      </c>
      <c r="B29" s="85" t="s">
        <v>133</v>
      </c>
      <c r="C29" s="86">
        <f>+'APRENDIZAJE Y CRECIMIENTO'!I81</f>
        <v>0.82499999999999996</v>
      </c>
      <c r="D29" s="86">
        <f>+'TALENTO HUMANO'!I54</f>
        <v>1</v>
      </c>
      <c r="E29" s="86">
        <f>+'FINANCIERA Y GERENCIAL'!I12</f>
        <v>0.7142857142857143</v>
      </c>
      <c r="F29" s="86">
        <f>+'GERENCIA DE LA INFORMACION'!I60</f>
        <v>0.8</v>
      </c>
      <c r="G29" s="88">
        <f t="shared" si="2"/>
        <v>0.8348214285714286</v>
      </c>
      <c r="H29" s="91" t="str">
        <f t="shared" si="1"/>
        <v>SATISFACTORIO</v>
      </c>
    </row>
    <row r="30" spans="1:8" ht="20.25" customHeight="1" thickBot="1" x14ac:dyDescent="0.3">
      <c r="A30" s="64" t="s">
        <v>66</v>
      </c>
      <c r="B30" s="77">
        <f>+'PACIENTE-USUARIO-CLIENTE'!I139</f>
        <v>1</v>
      </c>
      <c r="C30" s="76">
        <f>+'APRENDIZAJE Y CRECIMIENTO'!I35</f>
        <v>0.82499999999999996</v>
      </c>
      <c r="D30" s="76" t="s">
        <v>133</v>
      </c>
      <c r="E30" s="76">
        <f>+'FINANCIERA Y GERENCIAL'!I28</f>
        <v>1</v>
      </c>
      <c r="F30" s="76">
        <f>+'GERENCIA DE LA INFORMACION'!I89</f>
        <v>1</v>
      </c>
      <c r="G30" s="84">
        <f t="shared" si="2"/>
        <v>0.95625000000000004</v>
      </c>
      <c r="H30" s="91" t="str">
        <f t="shared" si="1"/>
        <v>SATISFACTORIO</v>
      </c>
    </row>
    <row r="31" spans="1:8" ht="20.25" customHeight="1" thickBot="1" x14ac:dyDescent="0.3">
      <c r="A31" s="65" t="s">
        <v>129</v>
      </c>
      <c r="B31" s="85">
        <f>+'PACIENTE-USUARIO-CLIENTE'!I140</f>
        <v>1</v>
      </c>
      <c r="C31" s="86">
        <f>+'APRENDIZAJE Y CRECIMIENTO'!I13</f>
        <v>0.75</v>
      </c>
      <c r="D31" s="86">
        <f>+'TALENTO HUMANO'!I31</f>
        <v>1</v>
      </c>
      <c r="E31" s="87" t="s">
        <v>133</v>
      </c>
      <c r="F31" s="86">
        <f>+'GERENCIA DE LA INFORMACION'!I64</f>
        <v>1</v>
      </c>
      <c r="G31" s="88">
        <f t="shared" si="2"/>
        <v>0.9375</v>
      </c>
      <c r="H31" s="91" t="str">
        <f t="shared" si="1"/>
        <v>SATISFACTORIO</v>
      </c>
    </row>
    <row r="32" spans="1:8" ht="20.25" customHeight="1" thickBot="1" x14ac:dyDescent="0.3">
      <c r="A32" s="64" t="s">
        <v>75</v>
      </c>
      <c r="B32" s="77" t="s">
        <v>133</v>
      </c>
      <c r="C32" s="76">
        <f>+'APRENDIZAJE Y CRECIMIENTO'!I66</f>
        <v>0.82499999999999996</v>
      </c>
      <c r="D32" s="76">
        <f>+'TALENTO HUMANO'!I40</f>
        <v>0.90833333333333333</v>
      </c>
      <c r="E32" s="76" t="s">
        <v>133</v>
      </c>
      <c r="F32" s="76">
        <f>+'GERENCIA DE LA INFORMACION'!I62</f>
        <v>1</v>
      </c>
      <c r="G32" s="84">
        <f t="shared" si="2"/>
        <v>0.91111111111111109</v>
      </c>
      <c r="H32" s="91" t="str">
        <f t="shared" si="1"/>
        <v>SATISFACTORIO</v>
      </c>
    </row>
    <row r="33" spans="1:8" ht="20.25" customHeight="1" thickBot="1" x14ac:dyDescent="0.3">
      <c r="A33" s="65" t="s">
        <v>76</v>
      </c>
      <c r="B33" s="89" t="s">
        <v>133</v>
      </c>
      <c r="C33" s="86">
        <f>+'APRENDIZAJE Y CRECIMIENTO'!I39</f>
        <v>0.85</v>
      </c>
      <c r="D33" s="86">
        <f>+'TALENTO HUMANO'!I37</f>
        <v>0.66666666666666663</v>
      </c>
      <c r="E33" s="87" t="s">
        <v>133</v>
      </c>
      <c r="F33" s="86">
        <f>+'GERENCIA DE LA INFORMACION'!I48</f>
        <v>1</v>
      </c>
      <c r="G33" s="88">
        <f t="shared" si="2"/>
        <v>0.83888888888888891</v>
      </c>
      <c r="H33" s="91" t="str">
        <f t="shared" si="1"/>
        <v>SATISFACTORIO</v>
      </c>
    </row>
    <row r="34" spans="1:8" ht="20.25" customHeight="1" thickBot="1" x14ac:dyDescent="0.3">
      <c r="A34" s="64" t="s">
        <v>130</v>
      </c>
      <c r="B34" s="77" t="s">
        <v>133</v>
      </c>
      <c r="C34" s="76">
        <f>+'APRENDIZAJE Y CRECIMIENTO'!I25</f>
        <v>0.85</v>
      </c>
      <c r="D34" s="76">
        <f>+'TALENTO HUMANO'!I36</f>
        <v>1</v>
      </c>
      <c r="E34" s="76" t="s">
        <v>133</v>
      </c>
      <c r="F34" s="76">
        <f>+'GERENCIA DE LA INFORMACION'!I68</f>
        <v>1</v>
      </c>
      <c r="G34" s="84">
        <f t="shared" si="2"/>
        <v>0.95000000000000007</v>
      </c>
      <c r="H34" s="91" t="str">
        <f>+IF(G34&lt;=59%,"INSUFICIENTE",IF(G34&gt;=60%,IF(G34&lt;=79.9%,"ADECUADO",IF(G34&gt;=80%,"SATISFACTORIO"))))</f>
        <v>SATISFACTORIO</v>
      </c>
    </row>
    <row r="35" spans="1:8" ht="20.25" customHeight="1" thickBot="1" x14ac:dyDescent="0.3">
      <c r="A35" s="65" t="s">
        <v>80</v>
      </c>
      <c r="B35" s="89" t="s">
        <v>133</v>
      </c>
      <c r="C35" s="86">
        <f>+'APRENDIZAJE Y CRECIMIENTO'!I29</f>
        <v>1</v>
      </c>
      <c r="D35" s="86" t="s">
        <v>133</v>
      </c>
      <c r="E35" s="86">
        <f>+'FINANCIERA Y GERENCIAL'!I19</f>
        <v>0.95714285714285718</v>
      </c>
      <c r="F35" s="86">
        <f>+'GERENCIA DE LA INFORMACION'!I87</f>
        <v>0.875</v>
      </c>
      <c r="G35" s="88">
        <f t="shared" si="2"/>
        <v>0.94404761904761914</v>
      </c>
      <c r="H35" s="91" t="str">
        <f t="shared" si="1"/>
        <v>SATISFACTORIO</v>
      </c>
    </row>
    <row r="36" spans="1:8" ht="20.25" customHeight="1" thickBot="1" x14ac:dyDescent="0.3">
      <c r="A36" s="64" t="s">
        <v>79</v>
      </c>
      <c r="B36" s="77" t="s">
        <v>133</v>
      </c>
      <c r="C36" s="76">
        <f>+'APRENDIZAJE Y CRECIMIENTO'!I59</f>
        <v>1</v>
      </c>
      <c r="D36" s="76" t="s">
        <v>133</v>
      </c>
      <c r="E36" s="76">
        <f>+'FINANCIERA Y GERENCIAL'!I26</f>
        <v>0.85</v>
      </c>
      <c r="F36" s="76">
        <f>+'GERENCIA DE LA INFORMACION'!I95</f>
        <v>0.8</v>
      </c>
      <c r="G36" s="84">
        <f t="shared" si="2"/>
        <v>0.88333333333333341</v>
      </c>
      <c r="H36" s="91" t="str">
        <f t="shared" si="1"/>
        <v>SATISFACTORIO</v>
      </c>
    </row>
    <row r="37" spans="1:8" ht="20.25" customHeight="1" thickBot="1" x14ac:dyDescent="0.3">
      <c r="A37" s="65" t="s">
        <v>131</v>
      </c>
      <c r="B37" s="89" t="s">
        <v>133</v>
      </c>
      <c r="C37" s="86">
        <f>+'APRENDIZAJE Y CRECIMIENTO'!I75</f>
        <v>0.85</v>
      </c>
      <c r="D37" s="86">
        <f>+'TALENTO HUMANO'!I52</f>
        <v>0.65</v>
      </c>
      <c r="E37" s="86">
        <f>+'FINANCIERA Y GERENCIAL'!I27</f>
        <v>1</v>
      </c>
      <c r="F37" s="86">
        <f>+'GERENCIA DE LA INFORMACION'!I80</f>
        <v>0.83571428571428574</v>
      </c>
      <c r="G37" s="88">
        <f t="shared" si="2"/>
        <v>0.83392857142857146</v>
      </c>
      <c r="H37" s="91" t="str">
        <f t="shared" si="1"/>
        <v>SATISFACTORIO</v>
      </c>
    </row>
    <row r="38" spans="1:8" ht="20.25" customHeight="1" thickBot="1" x14ac:dyDescent="0.3">
      <c r="A38" s="64" t="s">
        <v>81</v>
      </c>
      <c r="B38" s="77" t="s">
        <v>133</v>
      </c>
      <c r="C38" s="76">
        <f>+'APRENDIZAJE Y CRECIMIENTO'!I68</f>
        <v>1</v>
      </c>
      <c r="D38" s="76">
        <f>+'TALENTO HUMANO'!I50</f>
        <v>1</v>
      </c>
      <c r="E38" s="76" t="s">
        <v>133</v>
      </c>
      <c r="F38" s="76">
        <f>+'GERENCIA DE LA INFORMACION'!I97</f>
        <v>0.8</v>
      </c>
      <c r="G38" s="84">
        <f t="shared" si="2"/>
        <v>0.93333333333333324</v>
      </c>
      <c r="H38" s="91" t="str">
        <f t="shared" si="1"/>
        <v>SATISFACTORIO</v>
      </c>
    </row>
    <row r="39" spans="1:8" ht="20.25" customHeight="1" thickBot="1" x14ac:dyDescent="0.3">
      <c r="A39" s="65" t="s">
        <v>229</v>
      </c>
      <c r="B39" s="90">
        <f>+'PACIENTE-USUARIO-CLIENTE'!I143</f>
        <v>1</v>
      </c>
      <c r="C39" s="86">
        <f>+'APRENDIZAJE Y CRECIMIENTO'!I54</f>
        <v>0.90999999999999992</v>
      </c>
      <c r="D39" s="86" t="s">
        <v>133</v>
      </c>
      <c r="E39" s="87" t="s">
        <v>133</v>
      </c>
      <c r="F39" s="86">
        <f>+'GERENCIA DE LA INFORMACION'!I91</f>
        <v>0.92500000000000004</v>
      </c>
      <c r="G39" s="88">
        <f>+AVERAGE(B39:F39)</f>
        <v>0.94499999999999995</v>
      </c>
      <c r="H39" s="91" t="str">
        <f t="shared" si="1"/>
        <v>SATISFACTORIO</v>
      </c>
    </row>
    <row r="40" spans="1:8" ht="20.25" customHeight="1" thickBot="1" x14ac:dyDescent="0.3">
      <c r="A40" s="64" t="s">
        <v>107</v>
      </c>
      <c r="B40" s="77" t="s">
        <v>133</v>
      </c>
      <c r="C40" s="76">
        <f>+'APRENDIZAJE Y CRECIMIENTO'!I21</f>
        <v>1</v>
      </c>
      <c r="D40" s="76" t="s">
        <v>340</v>
      </c>
      <c r="E40" s="76">
        <f>+'FINANCIERA Y GERENCIAL'!I33</f>
        <v>0.86250000000000004</v>
      </c>
      <c r="F40" s="76">
        <f>+'GERENCIA DE LA INFORMACION'!I74</f>
        <v>0.82499999999999996</v>
      </c>
      <c r="G40" s="84">
        <f>+AVERAGE(B40:F40)</f>
        <v>0.89583333333333337</v>
      </c>
      <c r="H40" s="91" t="str">
        <f t="shared" si="1"/>
        <v>SATISFACTORIO</v>
      </c>
    </row>
    <row r="41" spans="1:8" ht="15.75" thickBot="1" x14ac:dyDescent="0.3">
      <c r="A41" s="74" t="s">
        <v>135</v>
      </c>
      <c r="B41" s="89" t="s">
        <v>340</v>
      </c>
      <c r="C41" s="86">
        <f>+'APRENDIZAJE Y CRECIMIENTO'!I23</f>
        <v>1</v>
      </c>
      <c r="D41" s="86">
        <f>+'TALENTO HUMANO'!I35</f>
        <v>1</v>
      </c>
      <c r="E41" s="86">
        <f>+'FINANCIERA Y GERENCIAL'!I37</f>
        <v>0.93</v>
      </c>
      <c r="F41" s="86">
        <f>+'GERENCIA DE LA INFORMACION'!I77</f>
        <v>1</v>
      </c>
      <c r="G41" s="88">
        <f>+AVERAGE(B41:F41)</f>
        <v>0.98250000000000004</v>
      </c>
      <c r="H41" s="91" t="str">
        <f t="shared" si="1"/>
        <v>SATISFACTORIO</v>
      </c>
    </row>
    <row r="42" spans="1:8" ht="15.75" thickBot="1" x14ac:dyDescent="0.3">
      <c r="A42" s="75" t="s">
        <v>136</v>
      </c>
      <c r="B42" s="76" t="s">
        <v>133</v>
      </c>
      <c r="C42" s="76">
        <f>+'APRENDIZAJE Y CRECIMIENTO'!I83</f>
        <v>1</v>
      </c>
      <c r="D42" s="76" t="s">
        <v>133</v>
      </c>
      <c r="E42" s="76">
        <f>+'FINANCIERA Y GERENCIAL'!I42</f>
        <v>0.86625000000000008</v>
      </c>
      <c r="F42" s="76">
        <f>+'GERENCIA DE LA INFORMACION'!I99</f>
        <v>0.6166666666666667</v>
      </c>
      <c r="G42" s="84">
        <f>+AVERAGE(B42:F42)</f>
        <v>0.82763888888888892</v>
      </c>
      <c r="H42" s="91" t="str">
        <f t="shared" si="1"/>
        <v>SATISFACTORIO</v>
      </c>
    </row>
    <row r="43" spans="1:8" ht="15.75" thickBot="1" x14ac:dyDescent="0.3">
      <c r="A43" s="74" t="s">
        <v>151</v>
      </c>
      <c r="B43" s="90" t="s">
        <v>133</v>
      </c>
      <c r="C43" s="86">
        <f>+'APRENDIZAJE Y CRECIMIENTO'!I73</f>
        <v>0.85</v>
      </c>
      <c r="D43" s="86" t="s">
        <v>133</v>
      </c>
      <c r="E43" s="86">
        <f>+'FINANCIERA Y GERENCIAL'!I54</f>
        <v>1</v>
      </c>
      <c r="F43" s="86">
        <f>+'GERENCIA DE LA INFORMACION'!I105</f>
        <v>0.75</v>
      </c>
      <c r="G43" s="88">
        <f>+AVERAGE(B43:F43)</f>
        <v>0.8666666666666667</v>
      </c>
      <c r="H43" s="91" t="str">
        <f t="shared" si="1"/>
        <v>SATISFACTORIO</v>
      </c>
    </row>
    <row r="44" spans="1:8" ht="16.5" customHeight="1" thickBot="1" x14ac:dyDescent="0.3">
      <c r="A44" s="75" t="s">
        <v>341</v>
      </c>
      <c r="B44" s="76">
        <f>+'PACIENTE-USUARIO-CLIENTE'!I144</f>
        <v>0.55999999999999994</v>
      </c>
      <c r="C44" s="76">
        <f>+'APRENDIZAJE Y CRECIMIENTO'!I77</f>
        <v>0.85</v>
      </c>
      <c r="D44" s="76" t="s">
        <v>340</v>
      </c>
      <c r="E44" s="76" t="s">
        <v>133</v>
      </c>
      <c r="F44" s="76">
        <f>+'GERENCIA DE LA INFORMACION'!I108</f>
        <v>0.75</v>
      </c>
      <c r="G44" s="84">
        <f t="shared" ref="G44:G45" si="3">+AVERAGE(B44:F44)</f>
        <v>0.72000000000000008</v>
      </c>
      <c r="H44" s="91" t="str">
        <f t="shared" si="1"/>
        <v>ADECUADO</v>
      </c>
    </row>
    <row r="45" spans="1:8" ht="15.75" thickBot="1" x14ac:dyDescent="0.3">
      <c r="A45" s="74" t="s">
        <v>221</v>
      </c>
      <c r="B45" s="90">
        <f>+'PACIENTE-USUARIO-CLIENTE'!I149</f>
        <v>1</v>
      </c>
      <c r="C45" s="86" t="s">
        <v>133</v>
      </c>
      <c r="D45" s="86">
        <f>+'TALENTO HUMANO'!I30</f>
        <v>1</v>
      </c>
      <c r="E45" s="87" t="s">
        <v>133</v>
      </c>
      <c r="F45" s="86">
        <f>+'GERENCIA DE LA INFORMACION'!I59</f>
        <v>1</v>
      </c>
      <c r="G45" s="88">
        <f t="shared" si="3"/>
        <v>1</v>
      </c>
      <c r="H45" s="91" t="str">
        <f t="shared" si="1"/>
        <v>SATISFACTORIO</v>
      </c>
    </row>
    <row r="46" spans="1:8" ht="15.75" thickBot="1" x14ac:dyDescent="0.3">
      <c r="A46" s="75" t="s">
        <v>344</v>
      </c>
      <c r="B46" s="76">
        <v>0</v>
      </c>
      <c r="C46" s="76">
        <v>0</v>
      </c>
      <c r="D46" s="76">
        <v>0</v>
      </c>
      <c r="E46" s="76">
        <v>0</v>
      </c>
      <c r="F46" s="76">
        <v>0</v>
      </c>
      <c r="G46" s="84">
        <v>0</v>
      </c>
      <c r="H46" s="91" t="str">
        <f t="shared" si="1"/>
        <v>INSUFICIENTE</v>
      </c>
    </row>
    <row r="48" spans="1:8" ht="15.75" thickBot="1" x14ac:dyDescent="0.3"/>
    <row r="49" spans="1:4" ht="60" x14ac:dyDescent="0.25">
      <c r="A49" s="93" t="s">
        <v>122</v>
      </c>
      <c r="B49" s="93" t="s">
        <v>24</v>
      </c>
      <c r="C49" s="93" t="s">
        <v>138</v>
      </c>
      <c r="D49" s="93" t="s">
        <v>346</v>
      </c>
    </row>
    <row r="50" spans="1:4" x14ac:dyDescent="0.25">
      <c r="A50" s="94" t="s">
        <v>15</v>
      </c>
      <c r="B50" s="95">
        <f>+AVERAGE(B4:B45)</f>
        <v>0.86370138888888881</v>
      </c>
      <c r="C50" s="92" t="str">
        <f>+IF(B50&lt;=59%,"INSUFICIENTE",IF(B50&gt;=60%,IF(B50&lt;=79%,"ADECUADO",IF(B50&gt;=80%,"SATISFACTORIO"))))</f>
        <v>SATISFACTORIO</v>
      </c>
      <c r="D50" s="515">
        <f>+AVERAGE(G4:G46)</f>
        <v>0.83431422111480247</v>
      </c>
    </row>
    <row r="51" spans="1:4" x14ac:dyDescent="0.25">
      <c r="A51" s="94" t="s">
        <v>68</v>
      </c>
      <c r="B51" s="95">
        <f>+AVERAGE(C4:C45)</f>
        <v>0.84697368421052632</v>
      </c>
      <c r="C51" s="92" t="str">
        <f t="shared" ref="C51:C54" si="4">+IF(B51&lt;=59%,"INSUFICIENTE",IF(B51&gt;=60%,IF(B51&lt;=79%,"ADECUADO",IF(B51&gt;=80%,"SATISFACTORIO"))))</f>
        <v>SATISFACTORIO</v>
      </c>
      <c r="D51" s="516"/>
    </row>
    <row r="52" spans="1:4" x14ac:dyDescent="0.25">
      <c r="A52" s="96" t="s">
        <v>123</v>
      </c>
      <c r="B52" s="95">
        <f>+AVERAGE(D4:D45)</f>
        <v>0.7907142857142857</v>
      </c>
      <c r="C52" s="92" t="str">
        <f>+IF(B52&lt;=59%,"INSUFICIENTE",IF(B52&gt;=60%,IF(B52&lt;=79.9%,"ADECUADO",IF(B52&gt;=80%,"SATISFACTORIO"))))</f>
        <v>ADECUADO</v>
      </c>
      <c r="D52" s="516"/>
    </row>
    <row r="53" spans="1:4" x14ac:dyDescent="0.25">
      <c r="A53" s="94" t="s">
        <v>100</v>
      </c>
      <c r="B53" s="95">
        <f>+AVERAGE(E4:E44)</f>
        <v>0.79501275510204095</v>
      </c>
      <c r="C53" s="92" t="str">
        <f>+IF(B53&lt;=59%,"INSUFICIENTE",IF(B53&gt;=60%,IF(B53&lt;=79.9%,"ADECUADO",IF(B53&gt;=80%,"SATISFACTORIO"))))</f>
        <v>ADECUADO</v>
      </c>
      <c r="D53" s="516"/>
    </row>
    <row r="54" spans="1:4" x14ac:dyDescent="0.25">
      <c r="A54" s="94" t="s">
        <v>108</v>
      </c>
      <c r="B54" s="95">
        <f>+AVERAGE(F4:F45)</f>
        <v>0.85878684807256245</v>
      </c>
      <c r="C54" s="92" t="str">
        <f t="shared" si="4"/>
        <v>SATISFACTORIO</v>
      </c>
      <c r="D54" s="517"/>
    </row>
    <row r="55" spans="1:4" x14ac:dyDescent="0.25">
      <c r="D55" s="92" t="str">
        <f>+IF(D50&lt;=59%,"INSUFICIENTE",IF(D50&gt;=60%,IF(D50&lt;=79.9%,"ADECUADO",IF(D50&gt;=80%,"SATISFACTORIO"))))</f>
        <v>SATISFACTORIO</v>
      </c>
    </row>
  </sheetData>
  <autoFilter ref="A3:H46"/>
  <mergeCells count="4">
    <mergeCell ref="A2:A3"/>
    <mergeCell ref="B2:H2"/>
    <mergeCell ref="A1:H1"/>
    <mergeCell ref="D50:D54"/>
  </mergeCells>
  <conditionalFormatting sqref="H4:H46">
    <cfRule type="cellIs" dxfId="14" priority="13" stopIfTrue="1" operator="equal">
      <formula>"INSUFICIENTE"</formula>
    </cfRule>
    <cfRule type="cellIs" dxfId="13" priority="14" stopIfTrue="1" operator="equal">
      <formula>"ADECUADO"</formula>
    </cfRule>
    <cfRule type="cellIs" dxfId="12" priority="15" stopIfTrue="1" operator="equal">
      <formula>"SATISFACTORIO"</formula>
    </cfRule>
  </conditionalFormatting>
  <conditionalFormatting sqref="C50:C54">
    <cfRule type="cellIs" dxfId="11" priority="10" stopIfTrue="1" operator="equal">
      <formula>"INSUFICIENTE"</formula>
    </cfRule>
    <cfRule type="cellIs" dxfId="10" priority="11" stopIfTrue="1" operator="equal">
      <formula>"ADECUADO"</formula>
    </cfRule>
    <cfRule type="cellIs" dxfId="9" priority="12" stopIfTrue="1" operator="equal">
      <formula>"SATISFACTORIO"</formula>
    </cfRule>
  </conditionalFormatting>
  <conditionalFormatting sqref="D55">
    <cfRule type="cellIs" dxfId="8" priority="7" stopIfTrue="1" operator="equal">
      <formula>"INSUFICIENTE"</formula>
    </cfRule>
    <cfRule type="cellIs" dxfId="7" priority="8" stopIfTrue="1" operator="equal">
      <formula>"ADECUADO"</formula>
    </cfRule>
    <cfRule type="cellIs" dxfId="6" priority="9" stopIfTrue="1" operator="equal">
      <formula>"SATISFACTORIO"</formula>
    </cfRule>
  </conditionalFormatting>
  <conditionalFormatting sqref="H44">
    <cfRule type="cellIs" dxfId="5" priority="4" stopIfTrue="1" operator="equal">
      <formula>"INSUFICIENTE"</formula>
    </cfRule>
    <cfRule type="cellIs" dxfId="4" priority="5" stopIfTrue="1" operator="equal">
      <formula>"ADECUADO"</formula>
    </cfRule>
    <cfRule type="cellIs" dxfId="3" priority="6" stopIfTrue="1" operator="equal">
      <formula>"SATISFACTORIO"</formula>
    </cfRule>
  </conditionalFormatting>
  <conditionalFormatting sqref="H45:H46">
    <cfRule type="cellIs" dxfId="2" priority="1" stopIfTrue="1" operator="equal">
      <formula>"INSUFICIENTE"</formula>
    </cfRule>
    <cfRule type="cellIs" dxfId="1" priority="2" stopIfTrue="1" operator="equal">
      <formula>"ADECUADO"</formula>
    </cfRule>
    <cfRule type="cellIs" dxfId="0" priority="3" stopIfTrue="1" operator="equal">
      <formula>"SATISFACTORIO"</formula>
    </cfRule>
  </conditionalFormatting>
  <pageMargins left="0.70866141732283472" right="0.70866141732283472" top="0.74803149606299213" bottom="0.74803149606299213" header="0.31496062992125984" footer="0.31496062992125984"/>
  <pageSetup scale="75" orientation="landscape"/>
  <ignoredErrors>
    <ignoredError sqref="G4:G5 G6 G7 G8 G10 G11 G13 G15 G17 G18:G19 G20 G21 G23 G25 G26 G27 G31 G32:G33 G34 G38 G40 G22 G9 G14 G16 G24 G29 G28 G30 G36 G35 G37 G39 G42 G41 C50 C51 B55:C55 C54 B4:B17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PACIENTE-USUARIO-CLIENTE</vt:lpstr>
      <vt:lpstr>APRENDIZAJE Y CRECIMIENTO</vt:lpstr>
      <vt:lpstr>TALENTO HUMANO</vt:lpstr>
      <vt:lpstr>FINANCIERA Y GERENCIAL</vt:lpstr>
      <vt:lpstr>GERENCIA DE LA INFORMACION</vt:lpstr>
      <vt:lpstr>MATRIZ DE SEMAFORIZACION</vt:lpstr>
      <vt:lpstr>Hoja1</vt:lpstr>
      <vt:lpstr>'APRENDIZAJE Y CRECIMIENTO'!Títulos_a_imprimir</vt:lpstr>
      <vt:lpstr>'FINANCIERA Y GERENCIAL'!Títulos_a_imprimir</vt:lpstr>
      <vt:lpstr>'GERENCIA DE LA INFORMACION'!Títulos_a_imprimir</vt:lpstr>
      <vt:lpstr>'MATRIZ DE SEMAFORIZACION'!Títulos_a_imprimir</vt:lpstr>
      <vt:lpstr>'PACIENTE-USUARIO-CLIENTE'!Títulos_a_imprimir</vt:lpstr>
      <vt:lpstr>'TALENTO HUMANO'!Títulos_a_imprimir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Galindez</dc:creator>
  <cp:lastModifiedBy>Planeacion</cp:lastModifiedBy>
  <cp:lastPrinted>2014-08-05T14:11:36Z</cp:lastPrinted>
  <dcterms:created xsi:type="dcterms:W3CDTF">2013-12-19T14:57:21Z</dcterms:created>
  <dcterms:modified xsi:type="dcterms:W3CDTF">2015-05-13T14:30:48Z</dcterms:modified>
</cp:coreProperties>
</file>