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240" yWindow="360" windowWidth="15480" windowHeight="11520" firstSheet="3" activeTab="5"/>
  </bookViews>
  <sheets>
    <sheet name="PACIENTE-USUARIO-CLIENTE" sheetId="1" r:id="rId1"/>
    <sheet name="APRENDIZAJE Y CRECIMIENTO" sheetId="2" r:id="rId2"/>
    <sheet name="TALENTO HUMANO" sheetId="3" r:id="rId3"/>
    <sheet name="FINANCIERA Y GERENCIAL" sheetId="4" r:id="rId4"/>
    <sheet name="GERENCIA DE LA INFORMACION" sheetId="5" r:id="rId5"/>
    <sheet name="MATRIZ DE SEMAFORIZACION" sheetId="6" r:id="rId6"/>
    <sheet name="Hoja1" sheetId="7" r:id="rId7"/>
  </sheets>
  <externalReferences>
    <externalReference r:id="rId8"/>
    <externalReference r:id="rId9"/>
  </externalReferences>
  <definedNames>
    <definedName name="_xlnm._FilterDatabase" localSheetId="5" hidden="1">'MATRIZ DE SEMAFORIZACION'!$A$3:$H$47</definedName>
    <definedName name="_xlnm.Print_Titles" localSheetId="1">'APRENDIZAJE Y CRECIMIENTO'!$7:$8</definedName>
    <definedName name="_xlnm.Print_Titles" localSheetId="3">'FINANCIERA Y GERENCIAL'!$7:$8</definedName>
    <definedName name="_xlnm.Print_Titles" localSheetId="4">'GERENCIA DE LA INFORMACION'!$7:$8</definedName>
    <definedName name="_xlnm.Print_Titles" localSheetId="5">'MATRIZ DE SEMAFORIZACION'!$1:$3</definedName>
    <definedName name="_xlnm.Print_Titles" localSheetId="0">'PACIENTE-USUARIO-CLIENTE'!$8:$8</definedName>
    <definedName name="_xlnm.Print_Titles" localSheetId="2">'TALENTO HUMANO'!$7:$8</definedName>
  </definedNames>
  <calcPr calcId="144525"/>
</workbook>
</file>

<file path=xl/calcChain.xml><?xml version="1.0" encoding="utf-8"?>
<calcChain xmlns="http://schemas.openxmlformats.org/spreadsheetml/2006/main">
  <c r="E236" i="1" l="1"/>
  <c r="G235" i="1" s="1"/>
  <c r="F240" i="1"/>
  <c r="G254" i="1"/>
  <c r="I254" i="1" s="1"/>
  <c r="F34" i="3"/>
  <c r="G29" i="3"/>
  <c r="I29" i="3" s="1"/>
  <c r="G177" i="1"/>
  <c r="F183" i="1"/>
  <c r="E143" i="1" l="1"/>
  <c r="G142" i="1" s="1"/>
  <c r="E148" i="1"/>
  <c r="G148" i="1" s="1"/>
  <c r="F144" i="1"/>
  <c r="F145" i="1"/>
  <c r="F108" i="1"/>
  <c r="F109" i="1"/>
  <c r="G106" i="1"/>
  <c r="G112" i="1"/>
  <c r="G104" i="1"/>
  <c r="G102" i="1"/>
  <c r="G98" i="1"/>
  <c r="G96" i="1"/>
  <c r="G92" i="1"/>
  <c r="G83" i="1"/>
  <c r="F96" i="1"/>
  <c r="F95" i="1"/>
  <c r="F93" i="1"/>
  <c r="F92" i="1"/>
  <c r="F91" i="1"/>
  <c r="F90" i="1"/>
  <c r="F89" i="1"/>
  <c r="G36" i="3"/>
  <c r="G81" i="1"/>
  <c r="G73" i="1"/>
  <c r="G59" i="1"/>
  <c r="I47" i="1" s="1"/>
  <c r="G47" i="1"/>
  <c r="G60" i="1"/>
  <c r="G71" i="1"/>
  <c r="G69" i="1"/>
  <c r="G36" i="1"/>
  <c r="I36" i="1" s="1"/>
  <c r="E12" i="2"/>
  <c r="G16" i="1"/>
  <c r="H16" i="1" s="1"/>
  <c r="E62" i="4"/>
  <c r="E120" i="2"/>
  <c r="I142" i="1" l="1"/>
  <c r="I60" i="1"/>
  <c r="I98" i="1"/>
  <c r="I73" i="1"/>
  <c r="I106" i="1"/>
  <c r="G45" i="4"/>
  <c r="I45" i="4" s="1"/>
  <c r="E44" i="6" s="1"/>
  <c r="E29" i="2"/>
  <c r="G28" i="2" s="1"/>
  <c r="G242" i="1"/>
  <c r="E36" i="2" l="1"/>
  <c r="E31" i="2"/>
  <c r="E84" i="2"/>
  <c r="G80" i="2" s="1"/>
  <c r="F84" i="2"/>
  <c r="E75" i="3"/>
  <c r="E108" i="2"/>
  <c r="E63" i="2"/>
  <c r="B30" i="6"/>
  <c r="E60" i="2"/>
  <c r="G59" i="2" s="1"/>
  <c r="G125" i="5"/>
  <c r="I125" i="5" s="1"/>
  <c r="F25" i="6" s="1"/>
  <c r="F126" i="5"/>
  <c r="F125" i="5"/>
  <c r="F124" i="5"/>
  <c r="E106" i="2" l="1"/>
  <c r="E114" i="2" l="1"/>
  <c r="G101" i="3"/>
  <c r="I101" i="3" s="1"/>
  <c r="D19" i="6" s="1"/>
  <c r="F103" i="3"/>
  <c r="F102" i="3"/>
  <c r="F101" i="3"/>
  <c r="E112" i="2"/>
  <c r="E125" i="1"/>
  <c r="G131" i="2"/>
  <c r="I131" i="2" s="1"/>
  <c r="C9" i="6" s="1"/>
  <c r="F133" i="2"/>
  <c r="F132" i="2"/>
  <c r="F131" i="2"/>
  <c r="G128" i="2"/>
  <c r="I128" i="2" s="1"/>
  <c r="C8" i="6" s="1"/>
  <c r="F130" i="2"/>
  <c r="F129" i="2"/>
  <c r="F128" i="2"/>
  <c r="D7" i="6"/>
  <c r="F42" i="1"/>
  <c r="F43" i="1"/>
  <c r="D6" i="6"/>
  <c r="E125" i="2"/>
  <c r="F28" i="1"/>
  <c r="F29" i="1"/>
  <c r="E20" i="1"/>
  <c r="E21" i="1"/>
  <c r="E10" i="1"/>
  <c r="G9" i="1" s="1"/>
  <c r="E17" i="1"/>
  <c r="G17" i="1" s="1"/>
  <c r="H17" i="1" s="1"/>
  <c r="E10" i="2"/>
  <c r="G9" i="2"/>
  <c r="G122" i="5"/>
  <c r="I122" i="5" s="1"/>
  <c r="F123" i="5"/>
  <c r="F122" i="5"/>
  <c r="G119" i="5"/>
  <c r="I119" i="5" s="1"/>
  <c r="F20" i="6" s="1"/>
  <c r="F121" i="5"/>
  <c r="F120" i="5"/>
  <c r="F119" i="5"/>
  <c r="F106" i="5"/>
  <c r="F92" i="5"/>
  <c r="F91" i="5"/>
  <c r="G83" i="5"/>
  <c r="G80" i="5"/>
  <c r="F75" i="5"/>
  <c r="H122" i="5" l="1"/>
  <c r="J122" i="5"/>
  <c r="F47" i="6"/>
  <c r="I9" i="1"/>
  <c r="H9" i="1"/>
  <c r="G18" i="1"/>
  <c r="I18" i="1" s="1"/>
  <c r="F53" i="5"/>
  <c r="F52" i="5"/>
  <c r="F46" i="5"/>
  <c r="F27" i="5"/>
  <c r="G12" i="5"/>
  <c r="I12" i="5" s="1"/>
  <c r="F13" i="5"/>
  <c r="F12" i="5"/>
  <c r="G14" i="5"/>
  <c r="I14" i="5" s="1"/>
  <c r="F15" i="5"/>
  <c r="F14" i="5"/>
  <c r="G60" i="4"/>
  <c r="I60" i="4" s="1"/>
  <c r="E47" i="6" s="1"/>
  <c r="F66" i="4"/>
  <c r="F65" i="4"/>
  <c r="F64" i="4"/>
  <c r="F63" i="4"/>
  <c r="F62" i="4"/>
  <c r="F61" i="4"/>
  <c r="F60" i="4"/>
  <c r="F46" i="4"/>
  <c r="F37" i="4"/>
  <c r="G25" i="4"/>
  <c r="F28" i="4"/>
  <c r="F27" i="4"/>
  <c r="F26" i="4"/>
  <c r="F23" i="4"/>
  <c r="G12" i="4"/>
  <c r="F17" i="4"/>
  <c r="F16" i="4"/>
  <c r="F12" i="4"/>
  <c r="G99" i="3"/>
  <c r="I99" i="3" s="1"/>
  <c r="D24" i="6" s="1"/>
  <c r="F100" i="3"/>
  <c r="F99" i="3"/>
  <c r="G98" i="3"/>
  <c r="I98" i="3" s="1"/>
  <c r="F98" i="3"/>
  <c r="G97" i="3"/>
  <c r="I97" i="3" s="1"/>
  <c r="F97" i="3"/>
  <c r="G96" i="3"/>
  <c r="I96" i="3" s="1"/>
  <c r="F96" i="3"/>
  <c r="G92" i="3"/>
  <c r="I92" i="3" s="1"/>
  <c r="D25" i="6" s="1"/>
  <c r="F95" i="3"/>
  <c r="F94" i="3"/>
  <c r="F93" i="3"/>
  <c r="F92" i="3"/>
  <c r="G88" i="3"/>
  <c r="I88" i="3" s="1"/>
  <c r="D47" i="6" s="1"/>
  <c r="F91" i="3"/>
  <c r="F90" i="3"/>
  <c r="F89" i="3"/>
  <c r="F88" i="3"/>
  <c r="G86" i="3"/>
  <c r="I86" i="3" s="1"/>
  <c r="D41" i="6" s="1"/>
  <c r="F87" i="3"/>
  <c r="F86" i="3"/>
  <c r="G82" i="3"/>
  <c r="I82" i="3" s="1"/>
  <c r="D18" i="6" s="1"/>
  <c r="F85" i="3"/>
  <c r="F84" i="3"/>
  <c r="F83" i="3"/>
  <c r="F82" i="3"/>
  <c r="G80" i="3"/>
  <c r="I80" i="3" s="1"/>
  <c r="D20" i="6" s="1"/>
  <c r="F81" i="3"/>
  <c r="F80" i="3"/>
  <c r="G78" i="3"/>
  <c r="I78" i="3" s="1"/>
  <c r="D21" i="6" s="1"/>
  <c r="F79" i="3"/>
  <c r="F78" i="3"/>
  <c r="F77" i="3"/>
  <c r="G73" i="3"/>
  <c r="I73" i="3" s="1"/>
  <c r="F75" i="3"/>
  <c r="F74" i="3"/>
  <c r="G71" i="3"/>
  <c r="F69" i="3"/>
  <c r="F64" i="3"/>
  <c r="F61" i="3"/>
  <c r="F60" i="3"/>
  <c r="J97" i="3" l="1"/>
  <c r="D46" i="6"/>
  <c r="J12" i="5"/>
  <c r="F7" i="6"/>
  <c r="J14" i="5"/>
  <c r="F6" i="6"/>
  <c r="J96" i="3"/>
  <c r="D28" i="6"/>
  <c r="D16" i="6"/>
  <c r="J98" i="3"/>
  <c r="H96" i="3"/>
  <c r="H97" i="3"/>
  <c r="H98" i="3"/>
  <c r="H14" i="5"/>
  <c r="H12" i="5"/>
  <c r="F54" i="3"/>
  <c r="F53" i="3"/>
  <c r="F51" i="3"/>
  <c r="F50" i="3"/>
  <c r="F49" i="3"/>
  <c r="F48" i="3"/>
  <c r="F47" i="3"/>
  <c r="F46" i="3"/>
  <c r="G43" i="3"/>
  <c r="I43" i="3" s="1"/>
  <c r="D36" i="6" s="1"/>
  <c r="I36" i="3"/>
  <c r="D10" i="6" s="1"/>
  <c r="F36" i="3"/>
  <c r="F31" i="3"/>
  <c r="F32" i="3"/>
  <c r="F33" i="3"/>
  <c r="G25" i="3"/>
  <c r="I25" i="3" s="1"/>
  <c r="D15" i="6" s="1"/>
  <c r="F25" i="3"/>
  <c r="F23" i="3"/>
  <c r="G18" i="3"/>
  <c r="I18" i="3" s="1"/>
  <c r="F18" i="3"/>
  <c r="J16" i="3"/>
  <c r="H16" i="3"/>
  <c r="J12" i="3"/>
  <c r="H12" i="3"/>
  <c r="F12" i="3"/>
  <c r="J11" i="3"/>
  <c r="H11" i="3"/>
  <c r="F11" i="3"/>
  <c r="G126" i="2"/>
  <c r="I126" i="2" s="1"/>
  <c r="C7" i="6" s="1"/>
  <c r="F127" i="2"/>
  <c r="F126" i="2"/>
  <c r="G124" i="2"/>
  <c r="I124" i="2" s="1"/>
  <c r="C6" i="6" s="1"/>
  <c r="F125" i="2"/>
  <c r="F124" i="2"/>
  <c r="G121" i="2"/>
  <c r="I121" i="2" s="1"/>
  <c r="C25" i="6" s="1"/>
  <c r="F123" i="2"/>
  <c r="F122" i="2"/>
  <c r="F121" i="2"/>
  <c r="G119" i="2"/>
  <c r="I119" i="2" s="1"/>
  <c r="C47" i="6" s="1"/>
  <c r="F120" i="2"/>
  <c r="F119" i="2"/>
  <c r="G115" i="2"/>
  <c r="I115" i="2" s="1"/>
  <c r="C26" i="6" s="1"/>
  <c r="F118" i="2"/>
  <c r="F117" i="2"/>
  <c r="F116" i="2"/>
  <c r="F115" i="2"/>
  <c r="G113" i="2"/>
  <c r="I113" i="2" s="1"/>
  <c r="C20" i="6" s="1"/>
  <c r="F114" i="2"/>
  <c r="F113" i="2"/>
  <c r="F110" i="2"/>
  <c r="F112" i="2"/>
  <c r="G109" i="2"/>
  <c r="G107" i="2"/>
  <c r="F108" i="2"/>
  <c r="G105" i="2"/>
  <c r="F106" i="2"/>
  <c r="F103" i="2"/>
  <c r="F101" i="2"/>
  <c r="F97" i="2"/>
  <c r="G85" i="2"/>
  <c r="F94" i="2"/>
  <c r="F93" i="2"/>
  <c r="F92" i="2"/>
  <c r="F91" i="2"/>
  <c r="F90" i="2"/>
  <c r="F89" i="2"/>
  <c r="F88" i="2"/>
  <c r="F87" i="2"/>
  <c r="F86" i="2"/>
  <c r="F83" i="2"/>
  <c r="F82" i="2"/>
  <c r="F81" i="2"/>
  <c r="F79" i="2"/>
  <c r="F76" i="2"/>
  <c r="F73" i="2"/>
  <c r="F65" i="2"/>
  <c r="G62" i="2"/>
  <c r="F63" i="2"/>
  <c r="F60" i="2"/>
  <c r="F57" i="2"/>
  <c r="G53" i="2"/>
  <c r="F54" i="2"/>
  <c r="G50" i="2"/>
  <c r="F51" i="2"/>
  <c r="F49" i="2"/>
  <c r="F46" i="2"/>
  <c r="F42" i="2"/>
  <c r="F41" i="2"/>
  <c r="F38" i="2"/>
  <c r="G35" i="2"/>
  <c r="F36" i="2"/>
  <c r="F33" i="2"/>
  <c r="F31" i="2"/>
  <c r="F29" i="2"/>
  <c r="F26" i="2"/>
  <c r="F23" i="2"/>
  <c r="F20" i="2"/>
  <c r="F17" i="2"/>
  <c r="F14" i="2"/>
  <c r="F12" i="2"/>
  <c r="F10" i="2"/>
  <c r="G259" i="1"/>
  <c r="I259" i="1" s="1"/>
  <c r="B24" i="6" s="1"/>
  <c r="F261" i="1"/>
  <c r="F260" i="1"/>
  <c r="F259" i="1"/>
  <c r="J18" i="3" l="1"/>
  <c r="D11" i="6"/>
  <c r="H18" i="3"/>
  <c r="G257" i="1"/>
  <c r="I257" i="1" s="1"/>
  <c r="B47" i="6" s="1"/>
  <c r="G47" i="6" s="1"/>
  <c r="F258" i="1"/>
  <c r="F257" i="1"/>
  <c r="B31" i="6"/>
  <c r="F256" i="1"/>
  <c r="F255" i="1"/>
  <c r="F254" i="1"/>
  <c r="J253" i="1"/>
  <c r="H253" i="1"/>
  <c r="F253" i="1"/>
  <c r="G246" i="1"/>
  <c r="F249" i="1"/>
  <c r="F248" i="1"/>
  <c r="I242" i="1"/>
  <c r="B41" i="6" s="1"/>
  <c r="F245" i="1"/>
  <c r="F244" i="1"/>
  <c r="F243" i="1"/>
  <c r="F242" i="1"/>
  <c r="I235" i="1"/>
  <c r="F238" i="1"/>
  <c r="F237" i="1"/>
  <c r="F236" i="1"/>
  <c r="J233" i="1"/>
  <c r="G233" i="1"/>
  <c r="I233" i="1" s="1"/>
  <c r="B32" i="6" s="1"/>
  <c r="F233" i="1"/>
  <c r="F229" i="1"/>
  <c r="F219" i="1"/>
  <c r="F218" i="1"/>
  <c r="F217" i="1"/>
  <c r="F215" i="1"/>
  <c r="F214" i="1"/>
  <c r="F213" i="1"/>
  <c r="F212" i="1"/>
  <c r="F211" i="1"/>
  <c r="F210" i="1"/>
  <c r="F209" i="1"/>
  <c r="F208" i="1"/>
  <c r="F204" i="1"/>
  <c r="F203" i="1"/>
  <c r="F202" i="1"/>
  <c r="F196" i="1"/>
  <c r="F195" i="1"/>
  <c r="F194" i="1"/>
  <c r="F188" i="1"/>
  <c r="F187" i="1"/>
  <c r="F186" i="1"/>
  <c r="F184" i="1"/>
  <c r="F181" i="1"/>
  <c r="F180" i="1"/>
  <c r="G166" i="1"/>
  <c r="I166" i="1" s="1"/>
  <c r="J166" i="1" s="1"/>
  <c r="F173" i="1"/>
  <c r="F172" i="1"/>
  <c r="F171" i="1"/>
  <c r="F170" i="1"/>
  <c r="F168" i="1"/>
  <c r="F161" i="1"/>
  <c r="F160" i="1"/>
  <c r="F156" i="1"/>
  <c r="F155" i="1"/>
  <c r="F154" i="1"/>
  <c r="F153" i="1"/>
  <c r="F152" i="1"/>
  <c r="F151" i="1"/>
  <c r="H142" i="1"/>
  <c r="F147" i="1"/>
  <c r="F146" i="1"/>
  <c r="F143" i="1"/>
  <c r="G130" i="1"/>
  <c r="F132" i="1"/>
  <c r="F136" i="1"/>
  <c r="F137" i="1"/>
  <c r="F138" i="1"/>
  <c r="F139" i="1"/>
  <c r="F140" i="1"/>
  <c r="G124" i="1"/>
  <c r="I124" i="1" s="1"/>
  <c r="B16" i="6" s="1"/>
  <c r="F128" i="1"/>
  <c r="F127" i="1"/>
  <c r="F125" i="1"/>
  <c r="F123" i="1"/>
  <c r="F122" i="1"/>
  <c r="F121" i="1"/>
  <c r="G113" i="1"/>
  <c r="I113" i="1" s="1"/>
  <c r="J113" i="1" s="1"/>
  <c r="F114" i="1"/>
  <c r="F116" i="1"/>
  <c r="F111" i="1"/>
  <c r="F110" i="1"/>
  <c r="F104" i="1"/>
  <c r="F102" i="1"/>
  <c r="F101" i="1"/>
  <c r="F100" i="1"/>
  <c r="F80" i="1"/>
  <c r="F79" i="1"/>
  <c r="F78" i="1"/>
  <c r="F77" i="1"/>
  <c r="F76" i="1"/>
  <c r="F75" i="1"/>
  <c r="F70" i="1"/>
  <c r="F69" i="1"/>
  <c r="F68" i="1"/>
  <c r="F67" i="1"/>
  <c r="F58" i="1"/>
  <c r="F57" i="1"/>
  <c r="F56" i="1"/>
  <c r="B7" i="6"/>
  <c r="G7" i="6" s="1"/>
  <c r="H7" i="6" s="1"/>
  <c r="F46" i="1"/>
  <c r="F45" i="1"/>
  <c r="F44" i="1"/>
  <c r="F41" i="1"/>
  <c r="F40" i="1"/>
  <c r="F39" i="1"/>
  <c r="F38" i="1"/>
  <c r="F37" i="1"/>
  <c r="F36" i="1"/>
  <c r="G25" i="1"/>
  <c r="I25" i="1" s="1"/>
  <c r="B6" i="6" s="1"/>
  <c r="G6" i="6" s="1"/>
  <c r="H6" i="6" s="1"/>
  <c r="F35" i="1"/>
  <c r="F34" i="1"/>
  <c r="F33" i="1"/>
  <c r="F32" i="1"/>
  <c r="F31" i="1"/>
  <c r="F30" i="1"/>
  <c r="F27" i="1"/>
  <c r="F26" i="1"/>
  <c r="F25" i="1"/>
  <c r="B5" i="6"/>
  <c r="F22" i="1"/>
  <c r="J60" i="1" l="1"/>
  <c r="B8" i="6"/>
  <c r="B4" i="6"/>
  <c r="F15" i="1"/>
  <c r="F16" i="1"/>
  <c r="F9" i="1" l="1"/>
  <c r="H47" i="6" l="1"/>
  <c r="F58" i="4"/>
  <c r="G16" i="2"/>
  <c r="B33" i="6"/>
  <c r="I130" i="1"/>
  <c r="B17" i="6" s="1"/>
  <c r="G58" i="4"/>
  <c r="H58" i="4" s="1"/>
  <c r="F117" i="5"/>
  <c r="F116" i="5"/>
  <c r="F114" i="5"/>
  <c r="F110" i="5"/>
  <c r="F109" i="5"/>
  <c r="F108" i="5"/>
  <c r="F113" i="5"/>
  <c r="F103" i="5"/>
  <c r="F102" i="5"/>
  <c r="F100" i="5"/>
  <c r="E98" i="5"/>
  <c r="F98" i="5" s="1"/>
  <c r="E97" i="5"/>
  <c r="F94" i="5"/>
  <c r="F93" i="5"/>
  <c r="F90" i="5"/>
  <c r="F87" i="5"/>
  <c r="F86" i="5"/>
  <c r="F85" i="5"/>
  <c r="F84" i="5"/>
  <c r="F83" i="5"/>
  <c r="F82" i="5"/>
  <c r="F81" i="5"/>
  <c r="E79" i="5"/>
  <c r="E78" i="5"/>
  <c r="F77" i="5"/>
  <c r="F71" i="5"/>
  <c r="E70" i="5"/>
  <c r="F70" i="5" s="1"/>
  <c r="E69" i="5"/>
  <c r="F68" i="5"/>
  <c r="F64" i="5"/>
  <c r="F61" i="5"/>
  <c r="F59" i="5"/>
  <c r="F50" i="5"/>
  <c r="E49" i="5"/>
  <c r="F49" i="5" s="1"/>
  <c r="E48" i="5"/>
  <c r="F48" i="5" s="1"/>
  <c r="F45" i="5"/>
  <c r="F44" i="5"/>
  <c r="E42" i="5"/>
  <c r="E41" i="5"/>
  <c r="F41" i="5" s="1"/>
  <c r="F40" i="5"/>
  <c r="E38" i="5"/>
  <c r="F38" i="5" s="1"/>
  <c r="E37" i="5"/>
  <c r="F37" i="5" s="1"/>
  <c r="F36" i="5"/>
  <c r="E33" i="5"/>
  <c r="F33" i="5" s="1"/>
  <c r="E32" i="5"/>
  <c r="F32" i="5" s="1"/>
  <c r="F30" i="5"/>
  <c r="F29" i="5"/>
  <c r="F28" i="5"/>
  <c r="E25" i="5"/>
  <c r="F25" i="5" s="1"/>
  <c r="E24" i="5"/>
  <c r="F24" i="5" s="1"/>
  <c r="E23" i="5"/>
  <c r="E22" i="5"/>
  <c r="F22" i="5" s="1"/>
  <c r="F21" i="5"/>
  <c r="F16" i="5"/>
  <c r="F11" i="5"/>
  <c r="E57" i="4"/>
  <c r="G57" i="4" s="1"/>
  <c r="E56" i="4"/>
  <c r="F56" i="4" s="1"/>
  <c r="E55" i="4"/>
  <c r="F55" i="4" s="1"/>
  <c r="F54" i="4"/>
  <c r="F53" i="4"/>
  <c r="F52" i="4"/>
  <c r="F50" i="4"/>
  <c r="F49" i="4"/>
  <c r="F48" i="4"/>
  <c r="F45" i="4"/>
  <c r="F44" i="4"/>
  <c r="F42" i="4"/>
  <c r="F39" i="4"/>
  <c r="F38" i="4"/>
  <c r="F36" i="4"/>
  <c r="F30" i="4"/>
  <c r="E29" i="4"/>
  <c r="G29" i="4" s="1"/>
  <c r="F25" i="4"/>
  <c r="F24" i="4"/>
  <c r="F22" i="4"/>
  <c r="F21" i="4"/>
  <c r="F19" i="4"/>
  <c r="F18" i="4"/>
  <c r="F14" i="4"/>
  <c r="F9" i="4"/>
  <c r="G76" i="3"/>
  <c r="H73" i="3"/>
  <c r="F70" i="3"/>
  <c r="F68" i="3"/>
  <c r="F65" i="3"/>
  <c r="F63" i="3"/>
  <c r="F58" i="3"/>
  <c r="F57" i="3"/>
  <c r="E42" i="3"/>
  <c r="G42" i="3" s="1"/>
  <c r="F41" i="3"/>
  <c r="F40" i="3"/>
  <c r="E39" i="3"/>
  <c r="E38" i="3"/>
  <c r="F38" i="3" s="1"/>
  <c r="F30" i="3"/>
  <c r="F27" i="3"/>
  <c r="F24" i="3"/>
  <c r="E17" i="3"/>
  <c r="F17" i="3" s="1"/>
  <c r="G14" i="3"/>
  <c r="H14" i="3" s="1"/>
  <c r="F107" i="2"/>
  <c r="F104" i="2"/>
  <c r="F70" i="2"/>
  <c r="F62" i="2"/>
  <c r="F61" i="2"/>
  <c r="F52" i="2"/>
  <c r="F111" i="5"/>
  <c r="G48" i="2"/>
  <c r="F45" i="2"/>
  <c r="F44" i="2"/>
  <c r="F39" i="2"/>
  <c r="F34" i="2"/>
  <c r="G32" i="2"/>
  <c r="I32" i="2" s="1"/>
  <c r="F24" i="2"/>
  <c r="G22" i="2"/>
  <c r="F15" i="2"/>
  <c r="F13" i="2"/>
  <c r="F252" i="1"/>
  <c r="F247" i="1"/>
  <c r="F232" i="1"/>
  <c r="F231" i="1"/>
  <c r="F230" i="1"/>
  <c r="F227" i="1"/>
  <c r="F222" i="1"/>
  <c r="F221" i="1"/>
  <c r="F216" i="1"/>
  <c r="F201" i="1"/>
  <c r="F197" i="1"/>
  <c r="F192" i="1"/>
  <c r="F190" i="1"/>
  <c r="F178" i="1"/>
  <c r="F177" i="1"/>
  <c r="F176" i="1"/>
  <c r="F175" i="1"/>
  <c r="F174" i="1"/>
  <c r="F167" i="1"/>
  <c r="F166" i="1"/>
  <c r="G165" i="1"/>
  <c r="F150" i="1"/>
  <c r="F149" i="1"/>
  <c r="F148" i="1"/>
  <c r="F131" i="1"/>
  <c r="F130" i="1"/>
  <c r="F126" i="1"/>
  <c r="F117" i="1"/>
  <c r="F112" i="1"/>
  <c r="F84" i="1"/>
  <c r="F83" i="1"/>
  <c r="F72" i="1"/>
  <c r="F66" i="1"/>
  <c r="F65" i="1"/>
  <c r="F64" i="1"/>
  <c r="F63" i="1"/>
  <c r="F62" i="1"/>
  <c r="F60" i="1"/>
  <c r="F54" i="1"/>
  <c r="F53" i="1"/>
  <c r="F52" i="1"/>
  <c r="F50" i="1"/>
  <c r="F20" i="1"/>
  <c r="F12" i="1"/>
  <c r="F13" i="1"/>
  <c r="F14" i="1"/>
  <c r="F9" i="3"/>
  <c r="F21" i="1"/>
  <c r="F10" i="3"/>
  <c r="F18" i="2"/>
  <c r="F18" i="5"/>
  <c r="F48" i="1"/>
  <c r="F15" i="3"/>
  <c r="F16" i="3"/>
  <c r="F73" i="1"/>
  <c r="F81" i="1"/>
  <c r="F86" i="1"/>
  <c r="F87" i="1"/>
  <c r="F26" i="5"/>
  <c r="F98" i="1"/>
  <c r="F106" i="1"/>
  <c r="F107" i="1"/>
  <c r="F20" i="3"/>
  <c r="F118" i="1"/>
  <c r="F120" i="1"/>
  <c r="F35" i="5"/>
  <c r="F43" i="2"/>
  <c r="F47" i="2"/>
  <c r="F28" i="3"/>
  <c r="F39" i="5"/>
  <c r="F157" i="1"/>
  <c r="F158" i="1"/>
  <c r="F159" i="1"/>
  <c r="F162" i="1"/>
  <c r="F163" i="1"/>
  <c r="F164" i="1"/>
  <c r="H50" i="2"/>
  <c r="F43" i="5"/>
  <c r="F169" i="1"/>
  <c r="F58" i="2"/>
  <c r="F182" i="1"/>
  <c r="F185" i="1"/>
  <c r="F189" i="1"/>
  <c r="F64" i="2"/>
  <c r="F191" i="1"/>
  <c r="F198" i="1"/>
  <c r="F66" i="3"/>
  <c r="F57" i="5"/>
  <c r="F200" i="1"/>
  <c r="F205" i="1"/>
  <c r="F71" i="2"/>
  <c r="F72" i="2"/>
  <c r="F206" i="1"/>
  <c r="F220" i="1"/>
  <c r="F223" i="1"/>
  <c r="F224" i="1"/>
  <c r="F78" i="2"/>
  <c r="H71" i="3"/>
  <c r="F63" i="5"/>
  <c r="F225" i="1"/>
  <c r="F85" i="2"/>
  <c r="F76" i="3"/>
  <c r="F96" i="2"/>
  <c r="F98" i="2"/>
  <c r="F15" i="4"/>
  <c r="F234" i="1"/>
  <c r="F32" i="4"/>
  <c r="F33" i="4"/>
  <c r="F105" i="2"/>
  <c r="F68" i="2"/>
  <c r="F69" i="2"/>
  <c r="F55" i="3"/>
  <c r="F59" i="3"/>
  <c r="F62" i="3"/>
  <c r="F75" i="2"/>
  <c r="F77" i="2"/>
  <c r="F74" i="5"/>
  <c r="F76" i="5"/>
  <c r="F109" i="2"/>
  <c r="F89" i="5"/>
  <c r="F96" i="5"/>
  <c r="F35" i="4"/>
  <c r="F104" i="5"/>
  <c r="F43" i="4"/>
  <c r="F107" i="5"/>
  <c r="F47" i="4"/>
  <c r="F51" i="4"/>
  <c r="F19" i="5"/>
  <c r="F20" i="4"/>
  <c r="F52" i="3"/>
  <c r="F35" i="3"/>
  <c r="F27" i="2"/>
  <c r="F21" i="2"/>
  <c r="F250" i="1"/>
  <c r="F251" i="1"/>
  <c r="F241" i="1"/>
  <c r="F141" i="1"/>
  <c r="F135" i="1"/>
  <c r="F134" i="1"/>
  <c r="F61" i="1"/>
  <c r="F10" i="5"/>
  <c r="F40" i="4"/>
  <c r="F31" i="4"/>
  <c r="F55" i="2"/>
  <c r="F32" i="2"/>
  <c r="F9" i="2"/>
  <c r="F239" i="1"/>
  <c r="H130" i="1"/>
  <c r="F105" i="1"/>
  <c r="F94" i="1"/>
  <c r="F51" i="1"/>
  <c r="F18" i="1"/>
  <c r="F10" i="1"/>
  <c r="F99" i="5"/>
  <c r="F31" i="5"/>
  <c r="F79" i="5"/>
  <c r="G18" i="5"/>
  <c r="H18" i="5" s="1"/>
  <c r="I25" i="4"/>
  <c r="J25" i="4" s="1"/>
  <c r="F29" i="3"/>
  <c r="F71" i="3"/>
  <c r="F72" i="3"/>
  <c r="G67" i="3"/>
  <c r="H67" i="3" s="1"/>
  <c r="G10" i="3"/>
  <c r="I10" i="3" s="1"/>
  <c r="F19" i="3"/>
  <c r="H29" i="3"/>
  <c r="F67" i="3"/>
  <c r="G15" i="3"/>
  <c r="F45" i="3"/>
  <c r="G68" i="3"/>
  <c r="G100" i="2"/>
  <c r="F50" i="2"/>
  <c r="I62" i="2"/>
  <c r="J62" i="2" s="1"/>
  <c r="F100" i="2"/>
  <c r="G42" i="2"/>
  <c r="H42" i="2" s="1"/>
  <c r="G96" i="2"/>
  <c r="H96" i="2" s="1"/>
  <c r="H233" i="1"/>
  <c r="F133" i="1"/>
  <c r="F71" i="1"/>
  <c r="F88" i="1"/>
  <c r="F24" i="1"/>
  <c r="F165" i="1"/>
  <c r="G185" i="1"/>
  <c r="H185" i="1" s="1"/>
  <c r="F235" i="1"/>
  <c r="F207" i="1"/>
  <c r="F82" i="1"/>
  <c r="F228" i="1"/>
  <c r="G157" i="1"/>
  <c r="I157" i="1"/>
  <c r="F179" i="1"/>
  <c r="F55" i="5"/>
  <c r="F55" i="1"/>
  <c r="F19" i="1"/>
  <c r="F14" i="3"/>
  <c r="F66" i="5"/>
  <c r="F48" i="2"/>
  <c r="F47" i="1"/>
  <c r="I83" i="5"/>
  <c r="F43" i="6" s="1"/>
  <c r="F37" i="2"/>
  <c r="G37" i="2"/>
  <c r="H37" i="2" s="1"/>
  <c r="F199" i="1"/>
  <c r="F73" i="3"/>
  <c r="G39" i="5"/>
  <c r="I39" i="5" s="1"/>
  <c r="F18" i="6" s="1"/>
  <c r="F22" i="2"/>
  <c r="F66" i="2"/>
  <c r="F246" i="1"/>
  <c r="F97" i="1"/>
  <c r="F59" i="1"/>
  <c r="G9" i="3"/>
  <c r="I9" i="3" s="1"/>
  <c r="D4" i="6" s="1"/>
  <c r="G64" i="3"/>
  <c r="I64" i="3" s="1"/>
  <c r="F11" i="4"/>
  <c r="F95" i="5"/>
  <c r="G75" i="2"/>
  <c r="G78" i="2"/>
  <c r="H78" i="2" s="1"/>
  <c r="I50" i="2"/>
  <c r="J50" i="2" s="1"/>
  <c r="F37" i="3"/>
  <c r="F74" i="2"/>
  <c r="I109" i="2"/>
  <c r="I107" i="2"/>
  <c r="J107" i="2" s="1"/>
  <c r="H105" i="2"/>
  <c r="G27" i="3"/>
  <c r="H27" i="3" s="1"/>
  <c r="G45" i="2"/>
  <c r="I45" i="2" s="1"/>
  <c r="C19" i="6" s="1"/>
  <c r="G13" i="2"/>
  <c r="I13" i="2" s="1"/>
  <c r="C33" i="6" s="1"/>
  <c r="H25" i="4"/>
  <c r="J73" i="3"/>
  <c r="I42" i="2"/>
  <c r="C32" i="6" s="1"/>
  <c r="H157" i="1"/>
  <c r="H45" i="2"/>
  <c r="I75" i="2"/>
  <c r="C11" i="6" s="1"/>
  <c r="H75" i="2"/>
  <c r="D31" i="6"/>
  <c r="I96" i="2" l="1"/>
  <c r="C28" i="6" s="1"/>
  <c r="H10" i="3"/>
  <c r="H32" i="2"/>
  <c r="J130" i="1"/>
  <c r="F29" i="4"/>
  <c r="H13" i="2"/>
  <c r="I14" i="3"/>
  <c r="D5" i="6"/>
  <c r="J10" i="3"/>
  <c r="I185" i="1"/>
  <c r="J13" i="2"/>
  <c r="I37" i="2"/>
  <c r="C17" i="6" s="1"/>
  <c r="I78" i="2"/>
  <c r="F42" i="3"/>
  <c r="G17" i="3"/>
  <c r="J157" i="1"/>
  <c r="B20" i="6"/>
  <c r="H76" i="3"/>
  <c r="I76" i="3"/>
  <c r="J32" i="2"/>
  <c r="C24" i="6"/>
  <c r="G64" i="2"/>
  <c r="H64" i="2" s="1"/>
  <c r="G71" i="2"/>
  <c r="G22" i="5"/>
  <c r="G52" i="5"/>
  <c r="J52" i="5" s="1"/>
  <c r="G95" i="5"/>
  <c r="I95" i="5" s="1"/>
  <c r="F37" i="6" s="1"/>
  <c r="C44" i="6"/>
  <c r="J109" i="2"/>
  <c r="H113" i="1"/>
  <c r="F113" i="1"/>
  <c r="F142" i="1"/>
  <c r="I42" i="3"/>
  <c r="H42" i="3"/>
  <c r="F60" i="5"/>
  <c r="G60" i="5"/>
  <c r="F115" i="5"/>
  <c r="G114" i="5"/>
  <c r="J114" i="5" s="1"/>
  <c r="J39" i="5"/>
  <c r="G149" i="1"/>
  <c r="H149" i="1" s="1"/>
  <c r="G103" i="5"/>
  <c r="I103" i="5" s="1"/>
  <c r="F38" i="6" s="1"/>
  <c r="F103" i="1"/>
  <c r="G108" i="5"/>
  <c r="H108" i="5" s="1"/>
  <c r="G99" i="5"/>
  <c r="F101" i="5"/>
  <c r="I16" i="2"/>
  <c r="H16" i="2"/>
  <c r="H9" i="3"/>
  <c r="I22" i="5"/>
  <c r="F13" i="6" s="1"/>
  <c r="C31" i="6"/>
  <c r="H39" i="5"/>
  <c r="I67" i="3"/>
  <c r="F54" i="5"/>
  <c r="G26" i="5"/>
  <c r="I26" i="5" s="1"/>
  <c r="F11" i="6" s="1"/>
  <c r="H100" i="2"/>
  <c r="I100" i="2"/>
  <c r="J18" i="5"/>
  <c r="I18" i="5"/>
  <c r="F8" i="6" s="1"/>
  <c r="G32" i="5"/>
  <c r="F119" i="1"/>
  <c r="F28" i="2"/>
  <c r="I48" i="2"/>
  <c r="H48" i="2"/>
  <c r="I58" i="4"/>
  <c r="G56" i="2"/>
  <c r="F56" i="2"/>
  <c r="I64" i="2"/>
  <c r="C15" i="6" s="1"/>
  <c r="F95" i="2"/>
  <c r="F102" i="2"/>
  <c r="G102" i="2"/>
  <c r="F111" i="2"/>
  <c r="G111" i="2"/>
  <c r="F13" i="3"/>
  <c r="G13" i="3"/>
  <c r="F21" i="3"/>
  <c r="G20" i="3"/>
  <c r="I20" i="3" s="1"/>
  <c r="G9" i="4"/>
  <c r="F10" i="4"/>
  <c r="F13" i="4"/>
  <c r="G57" i="5"/>
  <c r="F58" i="5"/>
  <c r="F67" i="5"/>
  <c r="G67" i="5"/>
  <c r="H67" i="5" s="1"/>
  <c r="F80" i="5"/>
  <c r="H109" i="2"/>
  <c r="I27" i="3"/>
  <c r="D22" i="6" s="1"/>
  <c r="H64" i="3"/>
  <c r="I71" i="3"/>
  <c r="C16" i="6"/>
  <c r="G55" i="4"/>
  <c r="G48" i="5"/>
  <c r="E38" i="6"/>
  <c r="F23" i="5"/>
  <c r="G10" i="5"/>
  <c r="J10" i="5" s="1"/>
  <c r="F124" i="1"/>
  <c r="H124" i="1"/>
  <c r="I165" i="1"/>
  <c r="H165" i="1"/>
  <c r="G199" i="1"/>
  <c r="F226" i="1"/>
  <c r="G225" i="1"/>
  <c r="F67" i="2"/>
  <c r="G67" i="2"/>
  <c r="F80" i="2"/>
  <c r="G22" i="3"/>
  <c r="I22" i="3" s="1"/>
  <c r="F22" i="3"/>
  <c r="G37" i="5"/>
  <c r="J37" i="5" s="1"/>
  <c r="G41" i="5"/>
  <c r="I41" i="5" s="1"/>
  <c r="F19" i="6" s="1"/>
  <c r="G45" i="3"/>
  <c r="D26" i="6"/>
  <c r="J64" i="3"/>
  <c r="G19" i="2"/>
  <c r="F19" i="2"/>
  <c r="G25" i="2"/>
  <c r="F25" i="2"/>
  <c r="F30" i="2"/>
  <c r="G30" i="2"/>
  <c r="F35" i="2"/>
  <c r="F40" i="2"/>
  <c r="G40" i="2"/>
  <c r="H22" i="3"/>
  <c r="J22" i="3" s="1"/>
  <c r="F74" i="1"/>
  <c r="H62" i="2"/>
  <c r="I15" i="3"/>
  <c r="H15" i="3"/>
  <c r="I67" i="5"/>
  <c r="F34" i="6" s="1"/>
  <c r="F11" i="1"/>
  <c r="F17" i="1"/>
  <c r="F53" i="2"/>
  <c r="F59" i="2"/>
  <c r="I29" i="4"/>
  <c r="H29" i="4"/>
  <c r="F34" i="4"/>
  <c r="G30" i="4"/>
  <c r="F9" i="5"/>
  <c r="G9" i="5"/>
  <c r="G16" i="5"/>
  <c r="F17" i="5"/>
  <c r="F69" i="5"/>
  <c r="G69" i="5"/>
  <c r="F78" i="5"/>
  <c r="G78" i="5"/>
  <c r="F88" i="5"/>
  <c r="G86" i="5"/>
  <c r="G105" i="5"/>
  <c r="F105" i="5"/>
  <c r="J45" i="2"/>
  <c r="J83" i="5"/>
  <c r="J26" i="5"/>
  <c r="F16" i="2"/>
  <c r="F42" i="5"/>
  <c r="H22" i="2"/>
  <c r="I22" i="2"/>
  <c r="G18" i="4"/>
  <c r="F11" i="2"/>
  <c r="G11" i="2"/>
  <c r="J75" i="2"/>
  <c r="J42" i="2"/>
  <c r="H83" i="5"/>
  <c r="F23" i="1"/>
  <c r="F49" i="1"/>
  <c r="G40" i="4"/>
  <c r="F41" i="4"/>
  <c r="F34" i="5"/>
  <c r="G34" i="5"/>
  <c r="H41" i="5"/>
  <c r="F47" i="5"/>
  <c r="G43" i="5"/>
  <c r="F51" i="5"/>
  <c r="G50" i="5"/>
  <c r="G55" i="5"/>
  <c r="F56" i="5"/>
  <c r="G62" i="5"/>
  <c r="F62" i="5"/>
  <c r="F65" i="5"/>
  <c r="G65" i="5"/>
  <c r="G73" i="5"/>
  <c r="F73" i="5"/>
  <c r="J96" i="2"/>
  <c r="J9" i="3"/>
  <c r="I105" i="2"/>
  <c r="H107" i="2"/>
  <c r="I177" i="1"/>
  <c r="H177" i="1"/>
  <c r="C30" i="6"/>
  <c r="F129" i="1"/>
  <c r="J108" i="5"/>
  <c r="I108" i="5"/>
  <c r="F44" i="6" s="1"/>
  <c r="I68" i="3"/>
  <c r="H68" i="3"/>
  <c r="F99" i="1"/>
  <c r="F193" i="1"/>
  <c r="G190" i="1"/>
  <c r="G40" i="3"/>
  <c r="F85" i="1"/>
  <c r="F99" i="2"/>
  <c r="G99" i="2"/>
  <c r="I17" i="3"/>
  <c r="H17" i="3"/>
  <c r="F26" i="3"/>
  <c r="D23" i="6"/>
  <c r="J29" i="3"/>
  <c r="F112" i="5"/>
  <c r="G111" i="5"/>
  <c r="F118" i="5"/>
  <c r="G117" i="5"/>
  <c r="G206" i="1"/>
  <c r="F39" i="3"/>
  <c r="G38" i="3"/>
  <c r="G55" i="3"/>
  <c r="F56" i="3"/>
  <c r="G35" i="4"/>
  <c r="G120" i="1"/>
  <c r="F57" i="4"/>
  <c r="F20" i="5"/>
  <c r="G20" i="5"/>
  <c r="G24" i="5"/>
  <c r="G29" i="5"/>
  <c r="G71" i="5"/>
  <c r="F72" i="5"/>
  <c r="G97" i="5"/>
  <c r="F97" i="5"/>
  <c r="J103" i="5" l="1"/>
  <c r="H103" i="5"/>
  <c r="J67" i="5"/>
  <c r="H95" i="5"/>
  <c r="D8" i="6"/>
  <c r="J14" i="3"/>
  <c r="H20" i="3"/>
  <c r="I10" i="5"/>
  <c r="F5" i="6" s="1"/>
  <c r="J64" i="2"/>
  <c r="J95" i="5"/>
  <c r="J37" i="2"/>
  <c r="B25" i="6"/>
  <c r="G25" i="6" s="1"/>
  <c r="H25" i="6" s="1"/>
  <c r="J185" i="1"/>
  <c r="C23" i="6"/>
  <c r="J78" i="2"/>
  <c r="I114" i="5"/>
  <c r="F45" i="6" s="1"/>
  <c r="J41" i="5"/>
  <c r="G20" i="6"/>
  <c r="H20" i="6" s="1"/>
  <c r="J15" i="3"/>
  <c r="D12" i="6"/>
  <c r="J76" i="3"/>
  <c r="D30" i="6"/>
  <c r="J73" i="1"/>
  <c r="B10" i="6"/>
  <c r="H52" i="5"/>
  <c r="I52" i="5"/>
  <c r="F22" i="6" s="1"/>
  <c r="J22" i="5"/>
  <c r="H22" i="5"/>
  <c r="I71" i="2"/>
  <c r="H71" i="2"/>
  <c r="I45" i="3"/>
  <c r="H45" i="3"/>
  <c r="I67" i="2"/>
  <c r="H67" i="2"/>
  <c r="D39" i="6"/>
  <c r="J71" i="3"/>
  <c r="H80" i="5"/>
  <c r="J80" i="5"/>
  <c r="I80" i="5"/>
  <c r="F42" i="6" s="1"/>
  <c r="H13" i="3"/>
  <c r="I13" i="3"/>
  <c r="H102" i="2"/>
  <c r="I102" i="2"/>
  <c r="J58" i="4"/>
  <c r="E45" i="6"/>
  <c r="J48" i="2"/>
  <c r="C35" i="6"/>
  <c r="H106" i="1"/>
  <c r="J99" i="5"/>
  <c r="H99" i="5"/>
  <c r="I99" i="5"/>
  <c r="F41" i="6" s="1"/>
  <c r="H114" i="5"/>
  <c r="I149" i="1"/>
  <c r="B19" i="6" s="1"/>
  <c r="G19" i="6" s="1"/>
  <c r="H19" i="6" s="1"/>
  <c r="H10" i="5"/>
  <c r="H26" i="5"/>
  <c r="I199" i="1"/>
  <c r="H199" i="1"/>
  <c r="I48" i="5"/>
  <c r="F23" i="6" s="1"/>
  <c r="H48" i="5"/>
  <c r="J48" i="5"/>
  <c r="H57" i="5"/>
  <c r="I57" i="5"/>
  <c r="F26" i="6" s="1"/>
  <c r="J57" i="5"/>
  <c r="I9" i="4"/>
  <c r="H9" i="4"/>
  <c r="D27" i="6"/>
  <c r="J67" i="3"/>
  <c r="D43" i="6"/>
  <c r="J42" i="3"/>
  <c r="H37" i="5"/>
  <c r="I37" i="5"/>
  <c r="F17" i="6" s="1"/>
  <c r="I80" i="2"/>
  <c r="C34" i="6" s="1"/>
  <c r="H80" i="2"/>
  <c r="H246" i="1"/>
  <c r="I246" i="1"/>
  <c r="H55" i="4"/>
  <c r="I55" i="4"/>
  <c r="I12" i="4"/>
  <c r="H12" i="4"/>
  <c r="J20" i="3"/>
  <c r="D17" i="6"/>
  <c r="H111" i="2"/>
  <c r="I111" i="2"/>
  <c r="C18" i="6" s="1"/>
  <c r="H28" i="2"/>
  <c r="I28" i="2"/>
  <c r="J32" i="5"/>
  <c r="I32" i="5"/>
  <c r="F15" i="6" s="1"/>
  <c r="H32" i="5"/>
  <c r="D13" i="6"/>
  <c r="J16" i="2"/>
  <c r="C21" i="6"/>
  <c r="H60" i="5"/>
  <c r="J60" i="5"/>
  <c r="I60" i="5"/>
  <c r="F27" i="6" s="1"/>
  <c r="J27" i="3"/>
  <c r="H60" i="1"/>
  <c r="I225" i="1"/>
  <c r="H225" i="1"/>
  <c r="B21" i="6"/>
  <c r="J165" i="1"/>
  <c r="I85" i="2"/>
  <c r="H85" i="2"/>
  <c r="I56" i="2"/>
  <c r="H56" i="2"/>
  <c r="J100" i="2"/>
  <c r="C39" i="6"/>
  <c r="H29" i="5"/>
  <c r="J29" i="5"/>
  <c r="I29" i="5"/>
  <c r="F12" i="6" s="1"/>
  <c r="I9" i="2"/>
  <c r="H9" i="2"/>
  <c r="I73" i="5"/>
  <c r="F36" i="6" s="1"/>
  <c r="H73" i="5"/>
  <c r="J73" i="5"/>
  <c r="J62" i="5"/>
  <c r="I62" i="5"/>
  <c r="F28" i="6" s="1"/>
  <c r="H62" i="5"/>
  <c r="H40" i="2"/>
  <c r="I40" i="2"/>
  <c r="H97" i="5"/>
  <c r="I97" i="5"/>
  <c r="F32" i="6" s="1"/>
  <c r="J97" i="5"/>
  <c r="H24" i="5"/>
  <c r="J24" i="5"/>
  <c r="I24" i="5"/>
  <c r="F14" i="6" s="1"/>
  <c r="H120" i="1"/>
  <c r="I120" i="1"/>
  <c r="I40" i="3"/>
  <c r="H40" i="3"/>
  <c r="H98" i="1"/>
  <c r="H43" i="5"/>
  <c r="J43" i="5"/>
  <c r="I43" i="5"/>
  <c r="F21" i="6" s="1"/>
  <c r="J86" i="5"/>
  <c r="I86" i="5"/>
  <c r="F39" i="6" s="1"/>
  <c r="H86" i="5"/>
  <c r="I9" i="5"/>
  <c r="F4" i="6" s="1"/>
  <c r="J9" i="5"/>
  <c r="H9" i="5"/>
  <c r="I19" i="2"/>
  <c r="C10" i="6" s="1"/>
  <c r="H19" i="2"/>
  <c r="H20" i="5"/>
  <c r="I20" i="5"/>
  <c r="F10" i="6" s="1"/>
  <c r="J20" i="5"/>
  <c r="H35" i="4"/>
  <c r="I35" i="4"/>
  <c r="J111" i="5"/>
  <c r="I111" i="5"/>
  <c r="H111" i="5"/>
  <c r="H99" i="2"/>
  <c r="I99" i="2"/>
  <c r="I190" i="1"/>
  <c r="H190" i="1"/>
  <c r="B23" i="6"/>
  <c r="J177" i="1"/>
  <c r="C22" i="6"/>
  <c r="J105" i="2"/>
  <c r="I55" i="5"/>
  <c r="F35" i="6" s="1"/>
  <c r="H55" i="5"/>
  <c r="J55" i="5"/>
  <c r="H34" i="5"/>
  <c r="J34" i="5"/>
  <c r="I34" i="5"/>
  <c r="F16" i="6" s="1"/>
  <c r="B14" i="6"/>
  <c r="I18" i="4"/>
  <c r="H18" i="4"/>
  <c r="E39" i="6"/>
  <c r="J29" i="4"/>
  <c r="I53" i="2"/>
  <c r="C12" i="6" s="1"/>
  <c r="H53" i="2"/>
  <c r="H35" i="2"/>
  <c r="I35" i="2"/>
  <c r="H57" i="4"/>
  <c r="I57" i="4"/>
  <c r="I55" i="3"/>
  <c r="I206" i="1"/>
  <c r="H206" i="1"/>
  <c r="I117" i="5"/>
  <c r="F46" i="6" s="1"/>
  <c r="H117" i="5"/>
  <c r="J117" i="5"/>
  <c r="H11" i="2"/>
  <c r="I11" i="2"/>
  <c r="H105" i="5"/>
  <c r="J105" i="5"/>
  <c r="I105" i="5"/>
  <c r="F40" i="6" s="1"/>
  <c r="H16" i="5"/>
  <c r="J16" i="5"/>
  <c r="I16" i="5"/>
  <c r="F9" i="6" s="1"/>
  <c r="I30" i="2"/>
  <c r="H30" i="2"/>
  <c r="H38" i="3"/>
  <c r="I38" i="3"/>
  <c r="H166" i="1"/>
  <c r="J17" i="3"/>
  <c r="D14" i="6"/>
  <c r="H65" i="5"/>
  <c r="J65" i="5"/>
  <c r="I65" i="5"/>
  <c r="F31" i="6" s="1"/>
  <c r="H40" i="4"/>
  <c r="I40" i="4"/>
  <c r="H45" i="4"/>
  <c r="H69" i="5"/>
  <c r="I69" i="5"/>
  <c r="F33" i="6" s="1"/>
  <c r="J69" i="5"/>
  <c r="H73" i="1"/>
  <c r="I71" i="5"/>
  <c r="F30" i="6" s="1"/>
  <c r="H71" i="5"/>
  <c r="J71" i="5"/>
  <c r="I83" i="1"/>
  <c r="H83" i="1"/>
  <c r="J68" i="3"/>
  <c r="D40" i="6"/>
  <c r="J142" i="1"/>
  <c r="B18" i="6"/>
  <c r="I50" i="5"/>
  <c r="F24" i="6" s="1"/>
  <c r="G24" i="6" s="1"/>
  <c r="H24" i="6" s="1"/>
  <c r="J50" i="5"/>
  <c r="H50" i="5"/>
  <c r="H47" i="1"/>
  <c r="J22" i="2"/>
  <c r="C29" i="6"/>
  <c r="H78" i="5"/>
  <c r="I78" i="5"/>
  <c r="I30" i="4"/>
  <c r="H30" i="4"/>
  <c r="I59" i="2"/>
  <c r="H59" i="2"/>
  <c r="H25" i="2"/>
  <c r="I25" i="2"/>
  <c r="J149" i="1" l="1"/>
  <c r="G21" i="6"/>
  <c r="H21" i="6" s="1"/>
  <c r="G23" i="6"/>
  <c r="H23" i="6" s="1"/>
  <c r="G17" i="6"/>
  <c r="H17" i="6" s="1"/>
  <c r="C38" i="6"/>
  <c r="G38" i="6" s="1"/>
  <c r="H38" i="6" s="1"/>
  <c r="J71" i="2"/>
  <c r="G18" i="6"/>
  <c r="H18" i="6" s="1"/>
  <c r="J111" i="2"/>
  <c r="J246" i="1"/>
  <c r="B46" i="6"/>
  <c r="G39" i="6"/>
  <c r="H39" i="6" s="1"/>
  <c r="C40" i="6"/>
  <c r="G40" i="6" s="1"/>
  <c r="H40" i="6" s="1"/>
  <c r="J85" i="2"/>
  <c r="J225" i="1"/>
  <c r="B29" i="6"/>
  <c r="E31" i="6"/>
  <c r="G31" i="6" s="1"/>
  <c r="H31" i="6" s="1"/>
  <c r="J12" i="4"/>
  <c r="E27" i="6"/>
  <c r="J9" i="4"/>
  <c r="B27" i="6"/>
  <c r="J199" i="1"/>
  <c r="J13" i="3"/>
  <c r="D9" i="6"/>
  <c r="C41" i="6"/>
  <c r="G41" i="6" s="1"/>
  <c r="H41" i="6" s="1"/>
  <c r="J67" i="2"/>
  <c r="J28" i="2"/>
  <c r="C43" i="6"/>
  <c r="J55" i="4"/>
  <c r="E26" i="6"/>
  <c r="B13" i="6"/>
  <c r="J106" i="1"/>
  <c r="C14" i="6"/>
  <c r="G14" i="6" s="1"/>
  <c r="H14" i="6" s="1"/>
  <c r="J56" i="2"/>
  <c r="G8" i="6"/>
  <c r="H8" i="6" s="1"/>
  <c r="J80" i="2"/>
  <c r="J102" i="2"/>
  <c r="C46" i="6"/>
  <c r="D35" i="6"/>
  <c r="G35" i="6" s="1"/>
  <c r="H35" i="6" s="1"/>
  <c r="J45" i="3"/>
  <c r="C5" i="6"/>
  <c r="G5" i="6" s="1"/>
  <c r="H5" i="6" s="1"/>
  <c r="J11" i="2"/>
  <c r="E37" i="6"/>
  <c r="J18" i="4"/>
  <c r="J35" i="4"/>
  <c r="E42" i="6"/>
  <c r="J40" i="3"/>
  <c r="D29" i="6"/>
  <c r="F29" i="6"/>
  <c r="B55" i="6" s="1"/>
  <c r="C55" i="6" s="1"/>
  <c r="J78" i="5"/>
  <c r="B9" i="6"/>
  <c r="J47" i="1"/>
  <c r="E43" i="6"/>
  <c r="J40" i="4"/>
  <c r="B22" i="6"/>
  <c r="G22" i="6" s="1"/>
  <c r="H22" i="6" s="1"/>
  <c r="C36" i="6"/>
  <c r="G36" i="6" s="1"/>
  <c r="H36" i="6" s="1"/>
  <c r="J30" i="2"/>
  <c r="E30" i="6"/>
  <c r="J57" i="4"/>
  <c r="J120" i="1"/>
  <c r="B15" i="6"/>
  <c r="C13" i="6"/>
  <c r="J40" i="2"/>
  <c r="J30" i="4"/>
  <c r="E32" i="6"/>
  <c r="G32" i="6" s="1"/>
  <c r="H32" i="6" s="1"/>
  <c r="D34" i="6"/>
  <c r="C27" i="6"/>
  <c r="J59" i="2"/>
  <c r="D33" i="6"/>
  <c r="G33" i="6" s="1"/>
  <c r="H33" i="6" s="1"/>
  <c r="J38" i="3"/>
  <c r="B28" i="6"/>
  <c r="G28" i="6" s="1"/>
  <c r="H28" i="6" s="1"/>
  <c r="J206" i="1"/>
  <c r="J53" i="2"/>
  <c r="B26" i="6"/>
  <c r="J190" i="1"/>
  <c r="B12" i="6"/>
  <c r="G12" i="6" s="1"/>
  <c r="H12" i="6" s="1"/>
  <c r="J98" i="1"/>
  <c r="J25" i="2"/>
  <c r="C42" i="6"/>
  <c r="B11" i="6"/>
  <c r="G11" i="6" s="1"/>
  <c r="H11" i="6" s="1"/>
  <c r="J83" i="1"/>
  <c r="J45" i="4"/>
  <c r="G44" i="6"/>
  <c r="H44" i="6" s="1"/>
  <c r="J35" i="2"/>
  <c r="C37" i="6"/>
  <c r="G37" i="6" s="1"/>
  <c r="H37" i="6" s="1"/>
  <c r="G16" i="6"/>
  <c r="H16" i="6" s="1"/>
  <c r="J124" i="1"/>
  <c r="C45" i="6"/>
  <c r="G45" i="6" s="1"/>
  <c r="H45" i="6" s="1"/>
  <c r="J99" i="2"/>
  <c r="J19" i="2"/>
  <c r="C4" i="6"/>
  <c r="G4" i="6" s="1"/>
  <c r="J9" i="2"/>
  <c r="G29" i="6" l="1"/>
  <c r="H29" i="6" s="1"/>
  <c r="G27" i="6"/>
  <c r="H27" i="6" s="1"/>
  <c r="G42" i="6"/>
  <c r="H42" i="6" s="1"/>
  <c r="G9" i="6"/>
  <c r="H9" i="6" s="1"/>
  <c r="B51" i="6"/>
  <c r="G13" i="6"/>
  <c r="H13" i="6" s="1"/>
  <c r="G46" i="6"/>
  <c r="H46" i="6" s="1"/>
  <c r="G43" i="6"/>
  <c r="H43" i="6" s="1"/>
  <c r="G26" i="6"/>
  <c r="H26" i="6" s="1"/>
  <c r="B52" i="6"/>
  <c r="C52" i="6" s="1"/>
  <c r="B54" i="6"/>
  <c r="C54" i="6" s="1"/>
  <c r="B53" i="6"/>
  <c r="C53" i="6" s="1"/>
  <c r="G34" i="6"/>
  <c r="H34" i="6" s="1"/>
  <c r="G15" i="6"/>
  <c r="H15" i="6" s="1"/>
  <c r="G10" i="6"/>
  <c r="H10" i="6" s="1"/>
  <c r="G30" i="6"/>
  <c r="H30" i="6" s="1"/>
  <c r="C51" i="6"/>
  <c r="D51" i="6" l="1"/>
  <c r="D56" i="6" s="1"/>
  <c r="H4" i="6"/>
</calcChain>
</file>

<file path=xl/sharedStrings.xml><?xml version="1.0" encoding="utf-8"?>
<sst xmlns="http://schemas.openxmlformats.org/spreadsheetml/2006/main" count="1237" uniqueCount="453">
  <si>
    <t>SISTEMA DE GESTIÓN Y GARANTIA DE LA CALIDAD</t>
  </si>
  <si>
    <r>
      <t>CODIGO</t>
    </r>
    <r>
      <rPr>
        <sz val="10"/>
        <rFont val="Arial"/>
        <family val="2"/>
      </rPr>
      <t>: GPL-REG-001.XX</t>
    </r>
  </si>
  <si>
    <t>PROCESO GESTIÓN PLANEACIÓN</t>
  </si>
  <si>
    <r>
      <t xml:space="preserve">VERSIÓN: </t>
    </r>
    <r>
      <rPr>
        <sz val="10"/>
        <rFont val="Arial"/>
        <family val="2"/>
      </rPr>
      <t>01</t>
    </r>
  </si>
  <si>
    <t>REGISTRO MATRIZ DE SEMAFORIZACIÓN DE LOS PLANES OPERATIVOS ANUALES (P.O.A.S)</t>
  </si>
  <si>
    <r>
      <t>FECHA:</t>
    </r>
    <r>
      <rPr>
        <sz val="10"/>
        <rFont val="Arial"/>
        <family val="2"/>
      </rPr>
      <t xml:space="preserve"> 31/10/07</t>
    </r>
  </si>
  <si>
    <r>
      <t>PAGINA</t>
    </r>
    <r>
      <rPr>
        <sz val="10"/>
        <rFont val="Arial"/>
        <family val="2"/>
      </rPr>
      <t>: 01 DE 01</t>
    </r>
  </si>
  <si>
    <t>ACTIVIDADES EVALUADAS</t>
  </si>
  <si>
    <t>PUNTAJE POR ACTIVIDAD</t>
  </si>
  <si>
    <t>INTERPRETACIÓN</t>
  </si>
  <si>
    <t>PUNTAJE POR AREA</t>
  </si>
  <si>
    <t>RESULTADOS TERCER TRIMESTRE PLANES OPERATIVOS ANUALES VIGENCIA 2013</t>
  </si>
  <si>
    <t>OBJETIVOS ESTRATEGICOS</t>
  </si>
  <si>
    <t>PERSPECTIVAS</t>
  </si>
  <si>
    <t>PROCESO</t>
  </si>
  <si>
    <t>PACIENTE / USUARIO / CLIENTE</t>
  </si>
  <si>
    <t>Aumentar la eficiencia y calidad en el desempeño de los procesos, mediante la prestación de servicios de salud oportunos, seguros y continuos</t>
  </si>
  <si>
    <t xml:space="preserve"> URGENCIAS</t>
  </si>
  <si>
    <t>Cumplir con el protocolo de consentimiento informado de la Institución</t>
  </si>
  <si>
    <t>Chequeo periodico del carro de paro verificando el cumplimiento de la  Resolucion 1043/2006</t>
  </si>
  <si>
    <t>Brindar servicios de salud, centrados en el usuario y su familia, cumpliendo cada uno de los atributos de la calidad y orientados a la satisfacción de las necesidades de salud de las personas pensando en  atencion humanizada a todos  los usuarios del hospital</t>
  </si>
  <si>
    <t>Lograr la plena satisfaccion de los usuarios del hospital san vicente como intrumento de fidelizacion a los servicios en salud que el hospital brinda</t>
  </si>
  <si>
    <t>Realizar las acciones correctivas y preventivas planteadas en la respuestas de Peticiones, Quejas y Reclamos</t>
  </si>
  <si>
    <t>% oportunidad en la gestion de PQR</t>
  </si>
  <si>
    <t>PUNTAJE POR PERSPECTIVA</t>
  </si>
  <si>
    <t>Garantizar la oportunidad en el traslado de pacientes en los procesos asistenciales internos</t>
  </si>
  <si>
    <t>UCI INTERMEDIO ADULTOS</t>
  </si>
  <si>
    <t>UCI NEONATAL</t>
  </si>
  <si>
    <t>Mejorar la Pertinencia del sistema de Referencia y contra referencia</t>
  </si>
  <si>
    <t>Garantizar oportunidad en la remision efectiva del Area de Urgencias</t>
  </si>
  <si>
    <t>CONSULTA EXTERNA</t>
  </si>
  <si>
    <t>QUIROFANOS</t>
  </si>
  <si>
    <t>Garantizar que se cuente con elementos esteriles para la atención a los usuarios</t>
  </si>
  <si>
    <t>ESTERILIZACION E INSTRUMENTACION</t>
  </si>
  <si>
    <t xml:space="preserve">Alimentar en el sistema de Dinamica, el plan de tratamiento diario de cada  paciente por terapia </t>
  </si>
  <si>
    <t>Organizar la atención de los pacientes en forma personalizada</t>
  </si>
  <si>
    <t>REHABILITACION</t>
  </si>
  <si>
    <t>BANCO DE SANGRE</t>
  </si>
  <si>
    <t>Crear una cultura de donación Habitual en la población en general del municipio de Arauca</t>
  </si>
  <si>
    <t>verificar el numero de donantes con pruebas prositivas despues de haber realizado la educacion y promocion de la donacion habitual a la comunidad</t>
  </si>
  <si>
    <t>IMAGENOLOGIA</t>
  </si>
  <si>
    <t>Contar con el programa de control de calidad externo</t>
  </si>
  <si>
    <t>LABORATORIO CLINICO</t>
  </si>
  <si>
    <t>Realizar la notificacion de los eventos de salud publica presentados en el Hospital San vicente de arauca -ESE- semanalmente.</t>
  </si>
  <si>
    <t>Cumplimiento  al cronograma del comité de epidemiologia</t>
  </si>
  <si>
    <t>Asistir a los COVES Municipales y Departamentales Programados</t>
  </si>
  <si>
    <t>Presentacion del Informe de Busqueda Activa Institucional  (BAI) a la UAESA- Alcaldia de Arauca</t>
  </si>
  <si>
    <t>Presentacion del informe de ITS mensualmente  a la  Alcaldia de Arauca</t>
  </si>
  <si>
    <t>EPIDEMIOLOGIA</t>
  </si>
  <si>
    <t>HISTORIAS CLINICAS</t>
  </si>
  <si>
    <t>FARMACIA</t>
  </si>
  <si>
    <t>IAMI</t>
  </si>
  <si>
    <t>CONTROL INTERNO</t>
  </si>
  <si>
    <t>Realizar seguimiento al 100% de los procesos judiciales</t>
  </si>
  <si>
    <t>Realizar contestacion y presentacion de demandas según sea el caso</t>
  </si>
  <si>
    <t>Asistir al 100% de audiencias programadas</t>
  </si>
  <si>
    <t>Realizar el seguimiento al 100% a las investigaciones administrativas adelantadas en contra de la ESE</t>
  </si>
  <si>
    <t xml:space="preserve">Implementar las acciones correctivas y preventivas en el proceso de contratación </t>
  </si>
  <si>
    <t>Tener control sobre los procesos contratados externamente</t>
  </si>
  <si>
    <t>JURIDICA</t>
  </si>
  <si>
    <t>RECURSOS BIOMEDICOS</t>
  </si>
  <si>
    <t>GESTION DE INFORMACION A USUARIOS - GIU</t>
  </si>
  <si>
    <t>ADMISION A USUARIOS</t>
  </si>
  <si>
    <t>FACTURACION</t>
  </si>
  <si>
    <t>Garantizar la entrega oportuna de los insumos a las diferentes áreas del Hospital con prioridad a las áreas asistenciales</t>
  </si>
  <si>
    <t>COMPRAS Y SUMINISTROS</t>
  </si>
  <si>
    <t>AMBIENTAL Y SANITARIA</t>
  </si>
  <si>
    <t>APRENDIZAJE Y CRECIMIENTO</t>
  </si>
  <si>
    <t>Fortalecer la gestión de los procesos asistenciales y administrativos en pro de la mejora continua de la institucion</t>
  </si>
  <si>
    <t>Elaborar los planes de mejoramiento del proceso</t>
  </si>
  <si>
    <t>URGENCIAS</t>
  </si>
  <si>
    <t>UCI INTERMEDIOS</t>
  </si>
  <si>
    <t>ENFERMERIA</t>
  </si>
  <si>
    <t>PATOLOGIA</t>
  </si>
  <si>
    <t>TALENTO HUMANO</t>
  </si>
  <si>
    <t>SALUD OCUPACIONAL</t>
  </si>
  <si>
    <t xml:space="preserve">GIU </t>
  </si>
  <si>
    <t>ADMISION AL USUARIO</t>
  </si>
  <si>
    <t>COSTOS</t>
  </si>
  <si>
    <t>PRESUPUESTO</t>
  </si>
  <si>
    <t>GESTION DE CALIDAD</t>
  </si>
  <si>
    <t>Brindar asesoría técnica  personalizada a los líderes de los procesos estratégicos y de Apoyo.</t>
  </si>
  <si>
    <t>Realizar el seguimiento  oportuno de la gestion de las no conformidades reportadas de los Procesos de Apoyo y Estrategicos</t>
  </si>
  <si>
    <t xml:space="preserve">Actualizar el listado maestro de documentos del sistema de gestión y garantía de calidad. </t>
  </si>
  <si>
    <t>ARCHIVO</t>
  </si>
  <si>
    <t>SISTEMAS</t>
  </si>
  <si>
    <t>Implementar Estrategias de Intervención a los Servidores Públicos y Colaboradores de la ESE en el Marco de Fortalecer sus Competencias con el Fin de Crear Valor en los Resultados Individuales</t>
  </si>
  <si>
    <t xml:space="preserve">QUIROFANOS </t>
  </si>
  <si>
    <t>Actualización continua de los funcionarios del servicio de banco de sangre</t>
  </si>
  <si>
    <t>Programar y ejecutar capacitaciones sobre promocion de la donacion habitual, dirigidas al personal de los demas servicios de la institucion</t>
  </si>
  <si>
    <t>Evaluar periodicamente el conocimiento de personal</t>
  </si>
  <si>
    <t>Capacitar al personal interno del proceso y de los procesos asistenciales</t>
  </si>
  <si>
    <t>Garantizar que los procesos de la institución conozcan el normograma institucional</t>
  </si>
  <si>
    <t>Apoyar el desarrollo del procedimiento de inducción en lo correspondiente a los examenes de ingreso al personal</t>
  </si>
  <si>
    <t>GESTION DE INFORMACION A USUARIOS</t>
  </si>
  <si>
    <t>Cumplimiento al cronograma de capacitaciones de las auditorias integradas de gestión</t>
  </si>
  <si>
    <t>Programar capacitaciones técnicas archivisticas a los funcionarios de la entidad</t>
  </si>
  <si>
    <t>FINANCIERA Y GERENCIAL</t>
  </si>
  <si>
    <t>Fortalecer la sostenibilidad económica y el crecimiento financiero de la entidad,  mediante un modelo de gestion empresarial que maximise las ganancias operacionales y generen una rentabilidad economica y social</t>
  </si>
  <si>
    <t>Apoyo técnico para el envió y validación de informes generados de otras dependencias, que sirve de soporte para los principales entes de control (contaduría, contraloría, y ministerio).</t>
  </si>
  <si>
    <t>Gestionar los insumos necesarios para mantener un stock de inventario que se requiere para dar respuesta oportuna a las solicitudes de cada proceso</t>
  </si>
  <si>
    <t>Reporte de bajas de bienes</t>
  </si>
  <si>
    <t xml:space="preserve">Avance en la ejecucion del plan de Compras </t>
  </si>
  <si>
    <t>CONTABILIDAD</t>
  </si>
  <si>
    <t>GERENCIA DE LA INFORMACION</t>
  </si>
  <si>
    <t>Mejorar la eficiencia de los recursos tecnologicos existentes en la institucion, para que sean el apoyo vital en la toma de decisiones y brinden una ventaja competitiva mediante la generacion de valor agragado.</t>
  </si>
  <si>
    <t>Mantener actualizado el tablero de indicadores del proceso</t>
  </si>
  <si>
    <t>Colocar en funcionamiento las TRD, regalmentadas por la ley 594/2000, en la organización de los archivos de gestion.</t>
  </si>
  <si>
    <t>UCI ADULTOS</t>
  </si>
  <si>
    <t>ESTERILIZACION</t>
  </si>
  <si>
    <t xml:space="preserve">Enviar a los procesos de facturación e Historias Clinicas los documentos necesarios para el cobro de los servicios y tener los soportes de la atención de acuerdo a lo que exige la ley </t>
  </si>
  <si>
    <t>GESTION AMBIENTAL Y SANITARIA</t>
  </si>
  <si>
    <t>Continuar con la implementacion de la medicion de los indicadores del proceso</t>
  </si>
  <si>
    <t xml:space="preserve">Mantener toda la información actualizada correspondiente a todos los documentos que se resguardan en el archivo central de forma sistematizada y automatizada </t>
  </si>
  <si>
    <t>Realizar el seguimiento de verificacion de cumplimiento de las TRD en los difentes procesos de la institucion , reglamentadas por el Acuerdo 039 de 2000, en la organización de los archivos de gestion</t>
  </si>
  <si>
    <t>Oportunidad en el prestamo de documentación del archivo a los diferentes procesos de la Institución</t>
  </si>
  <si>
    <t xml:space="preserve">Presentación oportuna de los informes a los entes de control </t>
  </si>
  <si>
    <t>PROCESOS</t>
  </si>
  <si>
    <t>PERSPECTIVAS ESTRATEGICAS</t>
  </si>
  <si>
    <t xml:space="preserve">TALENTO HUMANO </t>
  </si>
  <si>
    <t xml:space="preserve">URGENCIAS </t>
  </si>
  <si>
    <t xml:space="preserve">REHABILITACION </t>
  </si>
  <si>
    <t xml:space="preserve">IMAGENOLOGIA </t>
  </si>
  <si>
    <t xml:space="preserve">EPIDEMIOLOGIA </t>
  </si>
  <si>
    <t xml:space="preserve">FARMACIA </t>
  </si>
  <si>
    <t>GESTION AMBIENTAL</t>
  </si>
  <si>
    <t xml:space="preserve">ARCHIVO </t>
  </si>
  <si>
    <t xml:space="preserve">SISTEMAS </t>
  </si>
  <si>
    <t>PUNTAJE CONSOLIDADO</t>
  </si>
  <si>
    <t>N.A.</t>
  </si>
  <si>
    <t>Contar con un perfil epidemiologico actualizado en la unidad de cuidados intensivos adulto</t>
  </si>
  <si>
    <t>TESORERIA</t>
  </si>
  <si>
    <t>CARTERA</t>
  </si>
  <si>
    <t>SEMAFORIZACION</t>
  </si>
  <si>
    <t>INTERPRETACION</t>
  </si>
  <si>
    <t>PUNTAJE CONSOLIDADO TERCER TRIMESTRE</t>
  </si>
  <si>
    <t>Certificar oportunamente las defunciones dentro de las primeras 24 horas despues de ocurrido el hecho vital</t>
  </si>
  <si>
    <t xml:space="preserve">Aplicar protocolos de venopuncion  y de manejo preventivo de Dispositivos medicos y equipos de infusion, </t>
  </si>
  <si>
    <t>Acompañamiento, asesoría en la revisión, actualización y/o elaboración de Procedimientos POE's/ adopcion de guias clínicas basadas en la evidencia de acuerdo a lo requerido por norma</t>
  </si>
  <si>
    <t>RECURSOS FISICOS</t>
  </si>
  <si>
    <t>MATERNIDAD</t>
  </si>
  <si>
    <t>Seguimiento a los informes de obligatoria presentación por cada dependencia</t>
  </si>
  <si>
    <t xml:space="preserve">FINANCIERA </t>
  </si>
  <si>
    <t>Contar con los procedimientos prioritarios documentados,de acuerdo a los parametros exigidos en la Res. 1441 2013 para el servicio de urgencias</t>
  </si>
  <si>
    <t>Realizar seguimiento al indice de mortalidad en el servicio de urg.</t>
  </si>
  <si>
    <t>UCI INTERMEDIOS ADULTOS</t>
  </si>
  <si>
    <t>TRASLADO ASISTENCIAL</t>
  </si>
  <si>
    <t>Apoyar y coordinar la programación de cirugia en el sistema por cada especialista desde el proceso de consulta externa</t>
  </si>
  <si>
    <t>Implementar la preparación de pacientes quirurgicos y post quirurgicos y revisión 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entrega de registro pre-anestesico al paciente que va ser intervenido y diligenciar el consentimiento informado</t>
  </si>
  <si>
    <t>Contar con los Protocolos y Manuales y  Procedimientos prioritarios del proceso en cumplimiento a lo exigido en los parametros de habilitacion (Res. 1441 2013) del servicio Radiologia e Imágenes Diagnosticos</t>
  </si>
  <si>
    <t>Contar con los Protocolos y Manuales y  Procedimientos prioritarios del proceso en cumplimiento a lo exigido en los parametros de habilitacion (Res. 1441 2013) del servicio Ginecobstetricia</t>
  </si>
  <si>
    <t>Llevar el invetario de dispositivos medicos e instrumental quirurgico mediante lista de chequeo establecida</t>
  </si>
  <si>
    <t xml:space="preserve">Contar con los protocolos y manuales y procedimientos prioritarios del proceso en cumplimiento a lo exigido en los parametros de habilitacion (Res. 1441 2013) del servicio de farmacia </t>
  </si>
  <si>
    <t xml:space="preserve">Control de ingresos de medicamentos y dispositivos medicos </t>
  </si>
  <si>
    <t xml:space="preserve">Garantizar el reporte de tecnovigilancias </t>
  </si>
  <si>
    <t xml:space="preserve">Revision de alertas sanitarias nacionales e internacionales de farmacovigilancia y tecnovigilancia ante el comité de farmacia y terapeuta </t>
  </si>
  <si>
    <t xml:space="preserve">Garantizar la operatividad del comité de farmacia y terapeutica </t>
  </si>
  <si>
    <t>Seguimiento al procedimiento de  contratación de acuerdo a lo establecido en el manual diseñado para tal fin</t>
  </si>
  <si>
    <t>Verificación de Asistencia al lugar de trabajo.</t>
  </si>
  <si>
    <t>Presentar informes a la Administracion de manera semestral, sobre atención al usuario</t>
  </si>
  <si>
    <t>Programar el cronograma para la ejecución y cumplimiento del plan de mantenimiento y calibración vigencia 2014</t>
  </si>
  <si>
    <t>Realizar seguimiento al plan de matenimiento de los procesos asistenciales</t>
  </si>
  <si>
    <t>Realizar inventario de los equipos de las areas asistenciales y verificar que cuenten con hojas de vida.</t>
  </si>
  <si>
    <t>Apoyar al proceso de Farmacia en el Reportede al Invima de Tecnovigilancia</t>
  </si>
  <si>
    <t xml:space="preserve">Gestionar oportunamente  las no conformidades que se presentan al Proceso y realizar las acciones correctivas para cada una de ellas con el objetivo de mitigar su impacto                                                          </t>
  </si>
  <si>
    <t>MEJORAMIENTO CONTINUO</t>
  </si>
  <si>
    <t>FINANCIERA</t>
  </si>
  <si>
    <t>Asistir al programa de capacitaciones establecido en el martes de academia</t>
  </si>
  <si>
    <t>Asistir al programa de capacitaciones establecido para el Para el proceso de Esterilizacion</t>
  </si>
  <si>
    <t xml:space="preserve">Capacitar al personal de cada proceso asistencial sobre la implementacion y operativizacion del programa de farmacovigilancia </t>
  </si>
  <si>
    <t xml:space="preserve">Capacitar al personal de cada proceso asistencial sobre la implementacion y operativizacion del programa de tecnovigilancia </t>
  </si>
  <si>
    <t>Asistir al programa de capacitaciones establecido en el martes y miercoles de academia</t>
  </si>
  <si>
    <t>Realizar capacitaciones dirigido al personal asistencial y administrativo de las areas de trabajo establecidas en el proceso de Gestion ambiental</t>
  </si>
  <si>
    <t>Realizar capacitacones del manejo adecuado de residuos Hospitalario al personal de servicios generales de manera mensual</t>
  </si>
  <si>
    <t>GESTION INFORMACION A USUARIOS</t>
  </si>
  <si>
    <r>
      <t>Dar a conocer el procedimiento en caso de accidente laboral a todos</t>
    </r>
    <r>
      <rPr>
        <sz val="9"/>
        <color indexed="10"/>
        <rFont val="Tahoma"/>
        <family val="2"/>
      </rPr>
      <t xml:space="preserve"> </t>
    </r>
    <r>
      <rPr>
        <sz val="9"/>
        <rFont val="Tahoma"/>
        <family val="2"/>
      </rPr>
      <t>los procesos</t>
    </r>
  </si>
  <si>
    <t xml:space="preserve">Realizar la entrega de los documentos actualizados a cada uno de los procesos de acuerdo  la soliictud </t>
  </si>
  <si>
    <t>Estudiar las propuestas en cuanto a Calidad, garantía, precio  y condiciones de la propuenta y seleccionar la más favorable para la entidad.</t>
  </si>
  <si>
    <t>Realizar la notificacion de cobro a las empresas  a las cuales se les presta Servicios de Salud, en el termino de cinco (5) dias del envio de las cuentas de cobro a cartera</t>
  </si>
  <si>
    <t>Mantener información actualizada y real para la generación de los informes de ingresos por ventas de servicios</t>
  </si>
  <si>
    <t>Realizar la gestion necesaria para que se garantice el recaudo de la cartera corriente de la vigencia 2014</t>
  </si>
  <si>
    <t>Cumplir con el proceso de recepción de glosas</t>
  </si>
  <si>
    <t>Identificar por pagador y por facturas, el 100% de los pagos recibidos en Tesoreria por concepto de ventas de servicios en Salud</t>
  </si>
  <si>
    <t xml:space="preserve">Realizar citas de cruce de cuentas por pagar con las empresas responsables de pago que se encuentren en Arauca y por correo electronico </t>
  </si>
  <si>
    <t>Notificar  a la unidad de cobro coactivo cuando se haya culminado los pasos establecidos para el cobro persuacivo, cartera de dificil recaudo mayor a 360 dias.</t>
  </si>
  <si>
    <t xml:space="preserve">Realizar conciliacion con el proceso de facturacion de los valores de facturas radicadas y </t>
  </si>
  <si>
    <t>Conciliar con el proceso de Contablidad los valores de pagos recibidos y demas valores  con el fin de que se efectue el registro o asiento contable</t>
  </si>
  <si>
    <t>Implementar las TRD en el proceso de Urgencias,  en la organización de los archivos de gestion</t>
  </si>
  <si>
    <t>Alimentar el tablero de indicadores del proceso de  Traslado Asistencial</t>
  </si>
  <si>
    <t>Oportunidad de entrega de entrega del reporte de inasistencia de citas medica (tablero de productividad) de consulta</t>
  </si>
  <si>
    <t>Actualizar periodicamente el tablero de indicadores del proceso con su respectivo analisis y si fuere el caso con acciones de mejoramiento y reportar oportunamente.</t>
  </si>
  <si>
    <t>Implementar las TRD en el proceso de ambiental y sanitaria   en la organización de los archivos de gestion.</t>
  </si>
  <si>
    <t>Reporte oportuno del tablero de indicadores de gestion del proceso de Contabilidad de acuerdo a la periodicidad de reporte esblecido</t>
  </si>
  <si>
    <t>Reportar periodicamente el tablero de indicadores con su respectivo analisis y acciones de mejora, de acuerdo al cronograma establecido</t>
  </si>
  <si>
    <t>Implementar las TRD en el proceso de financiera  en la organización de los archivos de gestion.</t>
  </si>
  <si>
    <t>Actualizar el tablero de indicadores de gestion del proceso</t>
  </si>
  <si>
    <t>Oportunidad en el reporte de información en cumplimiento del Decreto 2193 de 2004 o la norma que la sustituya</t>
  </si>
  <si>
    <t>GINECOBSTETRICIA</t>
  </si>
  <si>
    <t>COORDINACIÓN ENFERMERIA</t>
  </si>
  <si>
    <t>CORDINACION DE ENFERMERIA</t>
  </si>
  <si>
    <t>N.A</t>
  </si>
  <si>
    <t>Oportunidad de Informes entregados a direccion a Dirección sobre la ejecución presupuestal de ingresos y gastos</t>
  </si>
  <si>
    <t>Tener información financiera de la institución actualizada y veraz</t>
  </si>
  <si>
    <t>AUDIOTORIA MEDICA</t>
  </si>
  <si>
    <t xml:space="preserve">Garantizar la vigilancia,  adherencia y cumplimiento del protocolo de seguridad del paciente en la institucion, mediante el cumplimiento de los parametros  de lista de chequeo establecida
</t>
  </si>
  <si>
    <t>Garantizar la continuidad y la oportunidad en la atención de los pacientes que ingresan al proceso de Urgencias y definición de la patologia tanto en consultorios, procedimientos como en observación</t>
  </si>
  <si>
    <t>ADECUADO</t>
  </si>
  <si>
    <t xml:space="preserve">HOSPITALIZACION </t>
  </si>
  <si>
    <t xml:space="preserve">Garantizar la vigilancia,  adherencia y cumplimiento del protocolo de seguridad del paciente en la institucion, medianteel cumplimiento de los parametros  de lista de chequeo establecida
</t>
  </si>
  <si>
    <t>Evidenciar el control de la entrega de las historias clinicas al proceso de estadistica</t>
  </si>
  <si>
    <t>Contar con la documentación de los procedimientos más frecuentes del proceso actualizada</t>
  </si>
  <si>
    <t xml:space="preserve">Aplicar el registro de kardex modificado para el proceso de internacion hospitalaria </t>
  </si>
  <si>
    <t>SATISFACTORIO</t>
  </si>
  <si>
    <t>HOSPITALIZACION BIPERSONAL</t>
  </si>
  <si>
    <t>Contar con los Protocolos mas frecuentes del proceso en cumplimiento a lo exigido en los parametros de habilitacion del servicio</t>
  </si>
  <si>
    <t>Aplicar el registro de de Kardex modificado para el Proceso de Internacion Hospitalaria</t>
  </si>
  <si>
    <t>PEDIATRIA</t>
  </si>
  <si>
    <t>Garantizar  la continuidad del tratamiento  del paciente  Hospitalizado y tener soporte del mismo.</t>
  </si>
  <si>
    <t>Aplicar el registro de  Kardex modificado para el Proceso de Medicina Critica Adultos</t>
  </si>
  <si>
    <t>Chequeo Semenal del inventario de equipos Biomedicos</t>
  </si>
  <si>
    <t>Garantizar la vigilancia,  adherencia y cumplimiento del protocolo de seguridad del paciente en la institucion, medianteel cumplimiento de los parametros  de lista de chequeo establecida</t>
  </si>
  <si>
    <t>Contar con los Protocolos y Manuales y  Procedimientos prioritarios del proceso en cumplimiento a lo exigido en los parametros de habilitacion (Res. 1441 2013) del servicio UCI intermedios</t>
  </si>
  <si>
    <t>Aplicar el registro de de Kardex modificado para el Proceso de Medicina Critica Adultos</t>
  </si>
  <si>
    <t>n.a</t>
  </si>
  <si>
    <t>Contar con la documentacion establecida de procedimientos de enfermeria (POES) que aplican al proceso, evidenciando su socializacion y adherencia del personal</t>
  </si>
  <si>
    <t>Chequeo periodico del inventario de equipos Biomedicos</t>
  </si>
  <si>
    <t>Realizar las acciones correctivas y preventivas planteadas en la respuestas de Peiciones, Quejas y Reclamos</t>
  </si>
  <si>
    <t>Contar con los Protocolos Guias, Manuales y  Procedimientos prioritarios del proceso en cumplimiento a lo exigido en los parametros de habilitacion (Res. 1441 2013) del Servicio de Consulta Externa</t>
  </si>
  <si>
    <t xml:space="preserve">Actualizacion de registros y POES de esterilizacion e instrumentacion quirurgica </t>
  </si>
  <si>
    <t>Contar con la documentacion de los procedimientos mas recientes del proceso actualizada</t>
  </si>
  <si>
    <t>Realizar el Comité de Transfusion de sangre mensualmente</t>
  </si>
  <si>
    <t>Garantizar la calidad de los productos de banco de sangre institucional</t>
  </si>
  <si>
    <t>Promover una cultura de donante Habitual en el departamento</t>
  </si>
  <si>
    <t>Fortalecer la Cultura del donante en la comunidad del municipio de Arauca</t>
  </si>
  <si>
    <t>Actualizar la base de datos con los correos de los donantes</t>
  </si>
  <si>
    <t>Contar con los protocolos y manuales y procedimientos prioritarios a lo exigido en los parametros de habilitacion (Res. 1441 2013) del servicio radiologia e imágenes diagnosticos</t>
  </si>
  <si>
    <t>Actualizacion Manual de Radioproteccion</t>
  </si>
  <si>
    <t>Mantener los manuales actualizados</t>
  </si>
  <si>
    <t>Realizar la notificacion de los eventos de salud publica presentados en el Hospital San vicente de notificacion inmediata</t>
  </si>
  <si>
    <t>Recoleccion de muestras para vigilancia centinela en ESI-IRAG</t>
  </si>
  <si>
    <t>Recoleccion de muestras para vigilancia Centinela en Colera</t>
  </si>
  <si>
    <t>Oportunidad en la entrega de las historias clinicas</t>
  </si>
  <si>
    <t xml:space="preserve">Hacer seguimiento continuo a los limites de temperatura y humedad exigidos para la conservacion de los medicamentos y dispositivos medicos </t>
  </si>
  <si>
    <t xml:space="preserve">Garantizar el reporte de farmacovigilancia </t>
  </si>
  <si>
    <t>Brindar apoyo y verificar que los procesos asistenciales reporten oportunamente los  Eventos adversos e Incidentes (Productos o servicios No conformes)</t>
  </si>
  <si>
    <t>Gestionar el Acompañamiento y brindar asesoría en la revisión, actualización y/o elaboración de Procedimientos POE's/ adopción de guías clínicas basadas en la evidencia de acuerdo a lo requerido por norma</t>
  </si>
  <si>
    <t>Realizar el seguimiento oportuno a los carros de paro de los procesos de Hospitalización, Hospitalización Pensionados, Hospitalización Pediatría, verificando el cumplimiento de la resolución 1441/2013</t>
  </si>
  <si>
    <t>Elaboración de Cuadros de turno</t>
  </si>
  <si>
    <t>Mantener un alto nivel de satisfacción al usuario de acuerdo a las encuestas institucionales.</t>
  </si>
  <si>
    <t>Cumplimiento al cronograma del comité de IAMI-AIEPI, realizar reuniones mensuales.</t>
  </si>
  <si>
    <t>Realizar y reportar los indicadores de vacunación PAI a la UAESA- y la alcaldía de Arauca</t>
  </si>
  <si>
    <t>Realizar la notificación de las puérperas menores de 14 años y  a las empresas correspondientes y al Defensor de familia del  ICBF .</t>
  </si>
  <si>
    <t>Gestion y Verificacion de la disonibilidad de insumos y dispostivos medicos necesarios para garantizar la atencion de victimas de  VS</t>
  </si>
  <si>
    <t>Seguimiento a los mapas de riesgos de los procesos de la entidad</t>
  </si>
  <si>
    <t>Dar cumplimiento al programa de auditorias integradas de gestion. Ciclo 01</t>
  </si>
  <si>
    <t>Seguimiento al mapa de Riesgos Anticorrupcion y atencion al ciudadano</t>
  </si>
  <si>
    <t>Verificación de  gestión oportuna de procesos judiciales semestral</t>
  </si>
  <si>
    <t>Evaluacion y seguimiento al proceso de Gestion Calidad</t>
  </si>
  <si>
    <t>Realizar seguimiento al cumplimiento del procedimiento de quejas y reclamos</t>
  </si>
  <si>
    <t>Medir el porcentaje mensual de inasistencia, hacer reporte de inasistentes</t>
  </si>
  <si>
    <t>Promever la Gestion interna y oportuna de las PQR en la Institucion</t>
  </si>
  <si>
    <t>Promover la satisfaccion de los usuarios como la herramienta principal para la fidelizacion del usuario</t>
  </si>
  <si>
    <t xml:space="preserve">Conocer el nivel de satisfacción del usuario </t>
  </si>
  <si>
    <t>Continuar con la ejecución de la estrategia del usuario estrella</t>
  </si>
  <si>
    <t>Chequear Periodicamente la exitencia de Modulos de PQR en toda la insitutucion</t>
  </si>
  <si>
    <t xml:space="preserve">Verificar o confrontar el inventario fisico de los diferentes procesos </t>
  </si>
  <si>
    <t>Mantener organizado el área de recolección de los residuos Hospitalarios</t>
  </si>
  <si>
    <t xml:space="preserve">Implementar lista de chequeo para el seguimiento a la gestión ambiental  </t>
  </si>
  <si>
    <t>Tramitar ante los entes de control ambiental (corporinoquia) los permisos de vertimiento de liquidos y de emisiones atmosfericas</t>
  </si>
  <si>
    <t>Realizar los estudios de vertimiento de liquidos y emisiones atmosfericas para el año 2014</t>
  </si>
  <si>
    <t>Cumplir y mantener un control de vectores y roedores en el hospital san vicente de Arauca</t>
  </si>
  <si>
    <t>Garantizar la vigilancia y cumplimiento de las buenas practicas de Seguridad del Paciente contenidos en la lista de Chequeo Adoptada para tal fin.</t>
  </si>
  <si>
    <t>Registro y seguimiento de la gestion de eventos adversos y/ incidentes (Productos No Conformes)</t>
  </si>
  <si>
    <t>Mantener actualizado el registro especial de prestadores REPS y los distintivos de los servicios ofertados por la ESE</t>
  </si>
  <si>
    <t>Implementación de seguimientos periódicos al estado de la infraestructura hospitalaria del Area Asistencial</t>
  </si>
  <si>
    <t>Implementación de seguimientos periódicos al estado de la infraestructura hospitalaria de Area Administrativa</t>
  </si>
  <si>
    <t>Elaborar informe de Avance de acciones correctivas realizadas en el periodo</t>
  </si>
  <si>
    <t>Ejecucion y Cumplimiento del Cronograma de mantenimiento preventivo de la flota vehicular del hospital San Vicente</t>
  </si>
  <si>
    <t>Garantizar la disponibilidad de reserva de balas de oxigeno en la Institución</t>
  </si>
  <si>
    <t>Verificar el Consumo Periodico del Tanque Criogenico del Hospital</t>
  </si>
  <si>
    <t xml:space="preserve">Ejecución del cronograma de mantenimiento preventivo de los equipos de uso industrial </t>
  </si>
  <si>
    <t>Mantener un alto nivel de satisfacción al usuario de acuerdo a las encuestas institucionales</t>
  </si>
  <si>
    <t>Realizar auditoria concurrente en los servicios de Internacion Hospitalaria , UCI's, Quirofanos y urgencias del hospital</t>
  </si>
  <si>
    <t>AUDITORIA MEDICA</t>
  </si>
  <si>
    <t>Contar con los  Manuales y  Procedimientos prioritarios del proceso en cumplimiento a lo exigido en los parametros de habilitacion (Res. 1441 2013) del servicio Laboratorio de Patologia</t>
  </si>
  <si>
    <t>Gestion y reporte de No Conformidades y productos No conformes</t>
  </si>
  <si>
    <t>HOSPITALIZACION</t>
  </si>
  <si>
    <t>Participar en los comités y macrocomités convocados</t>
  </si>
  <si>
    <t>Acompañamiento y asesoría a los lideres de procesos Misionales para elaboración y aprobación de planes de mejoramiento derivados de las auditorias integradas de gestión y Autoevaluacion de habilitación y/o Auditorias Externas</t>
  </si>
  <si>
    <t>Revision y actualizacion concertado de Documento PAMEC 2014</t>
  </si>
  <si>
    <t>Acompañamiento y monitoreo de los compromisos acordados en las reuniones de los diferentes comitès Asistenciales</t>
  </si>
  <si>
    <t>Gestion y reporte de No Conformidades y Servicios  No conformes</t>
  </si>
  <si>
    <t>Fortalecer el subproceso de costos</t>
  </si>
  <si>
    <t>Garantizar la seguridad del paciente</t>
  </si>
  <si>
    <t>Elaborar los planes de mejoramiento del proceso del Programa de Enfermería</t>
  </si>
  <si>
    <t>Mantener actualizadas las listas de chequeo de hojas de vida que incluya el listado de los documentos Solicitados según los requerimientos del cargo</t>
  </si>
  <si>
    <t xml:space="preserve">Actualizar los procesos y realizar los ajustes que se consideren necesarios para hacer más funcional el proceso. </t>
  </si>
  <si>
    <t>Cumplir con los compromisos establecidos en el  MECI.</t>
  </si>
  <si>
    <t>Acompañamiento y asesoría a los lideres de procesos estrategicos y de apoyo para elaboración y aprobación de planes de mejoramiento derivados de las auditorias integradas de gestión y Autoevaluacion de habilitación y/o Auditorias Externas</t>
  </si>
  <si>
    <t>Revisar una vez en la vigencia el manual de calidad y si es necesario actualizarlo.</t>
  </si>
  <si>
    <t>Realizar la Actualizacion del Manual de procesos y procedimientos de los procesos Estrategicos y de Apoyo</t>
  </si>
  <si>
    <t>Acompañar a los lideres de proceso de Apoyo y Estrategicos del Hospital San Vicente en la actualizacion de las Caracterizaciones de Proceso tal como lo contempla la NTCGP 1000/09</t>
  </si>
  <si>
    <t>Acompañar a los lideres de proceso del Hospital San Vicente en la actualizacion de los Indicadores de Gestion Implementar indicadores de gestión que midan la institución en terminos de eficiencia, eficacia y efectividad tal como lo contempla la NTCGP 1000/09</t>
  </si>
  <si>
    <t>Realizar el (cumplimiento de las acciones planteadas en el plan de mejoramiento del proceso )</t>
  </si>
  <si>
    <t>Actualización  de ser necesario de los procedimientos de calidad</t>
  </si>
  <si>
    <t>Realizar  dos  (02)  Seguimientos a los Planes de mejoramiento por proceso  vigentes al interior del Hospital San Vicente de Arauca ESE.</t>
  </si>
  <si>
    <t>Realizar seguimiento a los planes de mejoramiento institucional.</t>
  </si>
  <si>
    <t>Actualizar el manual de documentos del proceso de control interno</t>
  </si>
  <si>
    <t>Elaborar el plan de mejoramiento del proceso</t>
  </si>
  <si>
    <t>Elaborar los planes de mejoramiento del proceso y realizar las acciones correctivas identificados en el proceso</t>
  </si>
  <si>
    <t>Gestion y reporte de No Conformidades y Productos No Conformes</t>
  </si>
  <si>
    <t xml:space="preserve">AUDITORIA MEDICA </t>
  </si>
  <si>
    <t xml:space="preserve">Asistir en el programa de capacitaciones establecido en el martes de academia </t>
  </si>
  <si>
    <t>Garantizar que el equipo de remisiones este capacitado en APH</t>
  </si>
  <si>
    <t>Cumplir con el cronograma de Capacitaciones del Sistema Integrado de Gestion del Hospital</t>
  </si>
  <si>
    <t>Desarrollar  una prueba de conocimientos básicos en salud para el personal de enfermería (Profesionales y Auxiliares), de Contrato y de Planta, con el fin de evaluar periodicamente el recurso humano cualificado. Cuatrimestralmente</t>
  </si>
  <si>
    <t>Diseñar e Implementar programas de educación continua y capacitación del talento humano en concertación con los líderes de los procesos</t>
  </si>
  <si>
    <t>Medir la Adherencia del personal a las capacitaciones de fortalecimiento de conocimientos programadas</t>
  </si>
  <si>
    <t>Incluir en el programa de Jornadas de capacitación de evaluación del código azul en el servicio dedicadas a los procesos de hospitalización,  Unidades de Cuidado Critico y urgencias</t>
  </si>
  <si>
    <t>Incluir en el programa de Jornadas de capacitación  en el area neonatal</t>
  </si>
  <si>
    <t>Satisfacer las necesidades de recurso humano de enfermería para todos los procesos hospitalarios.</t>
  </si>
  <si>
    <t xml:space="preserve">Mantener al personal actualizado </t>
  </si>
  <si>
    <t>Socializar los deberes y derechos de los usuarios, para el correcto conocimiento y entendimiento de estos</t>
  </si>
  <si>
    <t>Actualizar y fortalecer al personal que labora en el proceso de  Gestión de información a usuarios median te reuniones y charlas con el equipo de trabajo</t>
  </si>
  <si>
    <t>Contestación del 100% de embargos</t>
  </si>
  <si>
    <t>Dar cumplimiento al cronograma de Capacitaciones del Sistema Integrado de Gestion del Hospital</t>
  </si>
  <si>
    <t>Tener estadisticas actualizadas del ausentismo del personal que labora en la institución</t>
  </si>
  <si>
    <t>Ayudar a Prevenir las enfermedades de tipo laboral que se puedan presentar</t>
  </si>
  <si>
    <t>Fortalecer la conciencia de los funcionarios en temas de autocuidado de la salud</t>
  </si>
  <si>
    <t>Defiinir el perfil epidemiologico ocupacional del Hospital San Vicente de Arauca -ESE-</t>
  </si>
  <si>
    <t>Difundir el plan de emergencia a todos los procesos de la institución</t>
  </si>
  <si>
    <t>Garantizar que la Institución este en condiciones de responder oportunamente ante una emergencia interna</t>
  </si>
  <si>
    <t>Apoyar el desarrollo de las reuniones y actividades del COPASO</t>
  </si>
  <si>
    <t>Elaboración de carnets al personal asistencial y administrativo, de Nómina y de contrato</t>
  </si>
  <si>
    <t>Adelantar el proceso de inducción cuando ello se requiera.</t>
  </si>
  <si>
    <t xml:space="preserve">Elaborar e implementar el plan de bienestar social </t>
  </si>
  <si>
    <t>Evaluar el desempeño del personal de planta</t>
  </si>
  <si>
    <t xml:space="preserve">Apoyar permanentemente la construcción de la estadistica de ausentismo laboral en la institución </t>
  </si>
  <si>
    <t>Formalizar el ingreso del personal de Planta a la institución y su inclusión para la utilización de los sistemas de información</t>
  </si>
  <si>
    <t>Apoyar la gestión del proceso de Salud Ocupacional</t>
  </si>
  <si>
    <t>Dar cumplimiento a los estandares de habilitacion de Talento Humano en la Institucion</t>
  </si>
  <si>
    <t>Realizar en el tiempo establecido el reporte  de salud y pension del personal de nomina al proceso de Tesoreria para realizar el pago oportuno</t>
  </si>
  <si>
    <t>Capacitar a los funcionarios del hospital san vicente de Arauca, en los temas; Fomento de  la Cultura del  Autocontrol / Planes de Mejoramiento / Administracion del Riesgo.</t>
  </si>
  <si>
    <t>Acompañamiento y Asesoria</t>
  </si>
  <si>
    <t xml:space="preserve">Verificación de   reportes   Accidente de Trabajo         semestral </t>
  </si>
  <si>
    <t xml:space="preserve">Participar en los procesos de inducción, reinducción, socializando el proceso de calidad a los diferentes servicios que lo requieren </t>
  </si>
  <si>
    <t>Asignación de códigos al personal que tiene acceso al sistema de información</t>
  </si>
  <si>
    <t xml:space="preserve">Capacitar periódicamente al personal asistencial y Médicos, que ingresan al Hospital, en la correcta aplicación del sistema de Dinámica </t>
  </si>
  <si>
    <t>Continuar con el plan de incentivos de acuerdo a la productividad de los cajeros</t>
  </si>
  <si>
    <t>Impartir capacitación con talleres sobre temas relacionados con el proceso de facturación</t>
  </si>
  <si>
    <t>N.A:</t>
  </si>
  <si>
    <t>Realizar capacitaciones al personal que ingresa por primera vez a laborar con el fin de difundir la documentación del proceso de admisión del usuario.</t>
  </si>
  <si>
    <t>Realizar capacitaciones al personal de enfermeria y medico que ingresa por primera vez a laborar a la institucion con el fin de difundir el proceso de admisión del usuario en el hospital</t>
  </si>
  <si>
    <t>Actualización del personal del proceso de gestión  de historias clínicas</t>
  </si>
  <si>
    <t>Realizar capacitaciones al personal relacionado con el proceso de epidemiologia.</t>
  </si>
  <si>
    <t>Socialización del manual de radioprotección del servicio</t>
  </si>
  <si>
    <t>Actualizar el personal del proceso de imagenologia con la socialización de los procedimientos establecidos.</t>
  </si>
  <si>
    <t>Socializar el protocolo de codigo azul</t>
  </si>
  <si>
    <t>INSUFICIENTE</t>
  </si>
  <si>
    <t>Cumplir el cronograma de capacitaciones de la implementacion del Sistema Obligatorio de Garantia de Calidad</t>
  </si>
  <si>
    <t>Planeación y ejecución de la jornada de socialización de indicadores por proceso a nivel institucional</t>
  </si>
  <si>
    <t>Apoyar el proceso de capacitación del equipo de facturación cada vez que este lo requiera</t>
  </si>
  <si>
    <t>Mantener continua comunicación con los auditores Concurrentes</t>
  </si>
  <si>
    <t>Realizar Socializacion con los procesos, areas o personal que hayan presentado errores en la facturacion o que de sus servicios se hayan generado causales de objeciones, glosas o devoluciones</t>
  </si>
  <si>
    <t>Capacitación de personal nuevo de la institución</t>
  </si>
  <si>
    <t>Realizar capacitaciones al personal relacionado con el proceso de IAMI y de la insititucion y sus componentes. Jornadas de capacitación actualización y fortalecimiento del proceso IAMI</t>
  </si>
  <si>
    <t>Educacion a las maternas que se encuentran en Hospitalizacion, sobre los temas de embarazo, alimentacion, signos de alarma y el trabajo de parto</t>
  </si>
  <si>
    <t>Brindar información sobre metodos de planificación familiar, vacunación, reportes de TSH</t>
  </si>
  <si>
    <t xml:space="preserve">Realizar capacitaciones al personal que ingresa por primera vez a laborar con el fin de difundir la documentación del proceso de IAMI. </t>
  </si>
  <si>
    <t>Realizar capacitaciones periodicas a todas las areas asistenciales en manejo de los equipos</t>
  </si>
  <si>
    <t xml:space="preserve">RECURSOS BIOMEDICOS </t>
  </si>
  <si>
    <t>Realizar seguimiento a los examenes de Salud ocupacional, sistema de selección para los conductores</t>
  </si>
  <si>
    <t>Realizar la Socialización de las guias de las 10 patologias mas frecuentes  de acuerdo a su actualizacion</t>
  </si>
  <si>
    <t>Mantener al personal de enfermeria y de médicos informados sobre el manejo de muestras de patologia</t>
  </si>
  <si>
    <t>Revisión de propuestas para la elaboración de contratos para la compra y suministros de bienes y servicios de la Institución</t>
  </si>
  <si>
    <t>Mediante la unidad de cobro coactivo  apoyar al peroceso de cartera, cuando se haya culminados los pasos establecidos para el cobro persuacivo, cartera de dificil recaudo mayor a 360 dias.</t>
  </si>
  <si>
    <t>Dar soporte juridico de manera permanente y oportuna a la Institución con relación a dar respuesta a los derechos de petición</t>
  </si>
  <si>
    <t>Suministrar oportunamente la información de los pacientes que egresan sin legalizar su cuenta</t>
  </si>
  <si>
    <t>Entregar oportunamente las cuentas de cobro a las empresas (los primeros 15 dias de cada mes)</t>
  </si>
  <si>
    <t>Suministrar al subproceso de Cartera  los soportes para el cobro.</t>
  </si>
  <si>
    <t>Consolidación y conciliación con las áreas relacionadas con Contabilidad</t>
  </si>
  <si>
    <t>Reunirse mensualmente con los auxiliares administrativos de cuentas, para revisión y evaluación de cronograma de actividades programadas</t>
  </si>
  <si>
    <t>Realizar Ejecución presupuestal</t>
  </si>
  <si>
    <t>Actualizar en dinamica gerencial la informacion mensual reportada por Facturacion</t>
  </si>
  <si>
    <t>Actualizar los ingresos de cada periodo en el sistema de dinamica gerencial</t>
  </si>
  <si>
    <t xml:space="preserve">Realizar cierre presupuestal mensual y anual </t>
  </si>
  <si>
    <t>Oportunidad en la entrega  informes Confiables de los costos de la Institución</t>
  </si>
  <si>
    <t>Adherir al informe de Costos la variable de Eficiencia de los procesos del Hospital San Vicente</t>
  </si>
  <si>
    <t xml:space="preserve">Elaborar y presentar estrategias de racionalizacion de costos y gasto de los hallazgos y falencias detectadas en los procesos centro de costos </t>
  </si>
  <si>
    <t>Realizar analisis trimestral del centro de costo mas rentable financieramiente de cada uno de los procesos asistenciales de la insititucion</t>
  </si>
  <si>
    <t xml:space="preserve">Modificación y Restructuración del Procedimiento Elaboración del Plan de Compras Institucional, de acuerdo a la metodologia del Plan Anual de Adquisiciones señalado en el decreto 1510 de 2013
</t>
  </si>
  <si>
    <t>Impresión y tenencia de los libros oficiales</t>
  </si>
  <si>
    <t>Presentación y pago de la causación de los impuestos</t>
  </si>
  <si>
    <t>Conciliar mensualmente los saldos de cada una de las empresas a las cuales el Hospital presta los servicios de salud</t>
  </si>
  <si>
    <t>Valorización de los activos fijos</t>
  </si>
  <si>
    <t>Cumplir con el cronograma del comité de saneamiento contable</t>
  </si>
  <si>
    <t>Verificar el buen manejo del efectivo</t>
  </si>
  <si>
    <t>Apoyar la identificación de los pagos del 100% de los clientes durante el mes</t>
  </si>
  <si>
    <t>Cumplir el cronograma de programación de pagos de impuestos</t>
  </si>
  <si>
    <t>Realizar en el tiempo establecido los pagos de salud y pension al personal de nomina del hospital</t>
  </si>
  <si>
    <t>Cumplir en el tiempo  establecido para el  pago de los provedores</t>
  </si>
  <si>
    <t>Realizar reunion de  conciliacion con proceso de Auditoria Medica acerca del valor de la glosa no aceptada o conciliada con las empresas a las que se les presta los servicios</t>
  </si>
  <si>
    <t>Informe  de austeridad del gasto Publico</t>
  </si>
  <si>
    <t>Realizar Auditorias a Cajeros.</t>
  </si>
  <si>
    <t>Lograr que la facturacion radicada se efectue sin devolucion por error en validacion de derechos</t>
  </si>
  <si>
    <t>PERSPECTIVA FINANCIERA y GERENCIAL</t>
  </si>
  <si>
    <t>Dar respuesta a las glosas y devoluciones presentadas por las entidades responsables del pago de servicios de salud, dentro de los Quince (15) días hábiles siguientes a su recepción, indicando su aceptación o justificando la no aceptación</t>
  </si>
  <si>
    <t>Lograr mantener la meta de glosa definitiva en un 1,9% anual</t>
  </si>
  <si>
    <t>De acuerdo al tramite de glosa ratificada, conciliar con las entidades responsables de pago de los servicios de salud presatados</t>
  </si>
  <si>
    <t>Disminuir las causales de glosas que se puedan presentar en el proceso de auditoria médica</t>
  </si>
  <si>
    <t>Realizar la auditoria Médica de cuentas de los examenes que se realizan en el laboratorio fronterizo</t>
  </si>
  <si>
    <t>Realizar reunion de  conciliacion con el area de Cartera del valor de la glosa no aceptada o conciliada con las empresas a las que se les presta los servicios</t>
  </si>
  <si>
    <t>Conciliar con el proceso de contabilidad los valores de glosa y objeciones  para que se realicen los respectivos registros contables</t>
  </si>
  <si>
    <t>Seguimiento y control del indicador de remisiones canceladas</t>
  </si>
  <si>
    <t>Continuar actualización de Numeración por el documento de identidad</t>
  </si>
  <si>
    <t>Llevar un control de los registros de nacidos vivos y defunciones que se envian al DANE</t>
  </si>
  <si>
    <t>Notificar la Oportunidad en el idiligenciamiento de los certificados de naciddo vivo y defuncion al aplicativo RUAF (Registro Unico de Afiliación al Sistema) de los medicos del HSVA</t>
  </si>
  <si>
    <t>Coordinar la consolidación de Indicadores de los Procesos asistenciales</t>
  </si>
  <si>
    <t xml:space="preserve">Mantener actualizado el tablero de indicadores del proceso </t>
  </si>
  <si>
    <t>Mejorar el acceso de la población a productos farmacéuticos seguros, eficaces y de calidad</t>
  </si>
  <si>
    <t xml:space="preserve">Colocar en funcionamiento las TRD, reglamentadas por la ley 594/2000, en la organización de los archivos de gestion </t>
  </si>
  <si>
    <t xml:space="preserve">Autoevaluación </t>
  </si>
  <si>
    <t xml:space="preserve">Actualizar link de la pagina web de acuerdo a  los informes presentados por esta oficina.   </t>
  </si>
  <si>
    <t>Realizar seguimiento al cumplimiento al Plan de Gestion Integral de Residuos Hospitalarios y similares.</t>
  </si>
  <si>
    <t>Dar continuidad al desarrollo del comité hospitalario</t>
  </si>
  <si>
    <t>Líderar y supervisar que se realice la depuración de los archivos de gestión de acuerdo con las tablas de retención documental.</t>
  </si>
  <si>
    <t>Contar con la información necesaria para estructuración de informes</t>
  </si>
  <si>
    <t>Continuar la Implementación de la intranet del Hospital San Vicente</t>
  </si>
  <si>
    <t>Garantizar la prestación de los servicios a través de soportes tecnológicos a los diferentes procesos de la institución a través de la herramienta de software "Mesa de ayuda".</t>
  </si>
  <si>
    <t>Estructurar los reportes para el manejo de la Información Estadística de la Institución con el análisis correspondiente</t>
  </si>
  <si>
    <t>Realizar mantenimiento de equipos de computo</t>
  </si>
  <si>
    <t xml:space="preserve">
Elaborar una caracterizacion de la tecnologia con la que cuenta el Hospital, con el fin de determinar las condiciones tecnologicas de la entidad</t>
  </si>
  <si>
    <t>Alimentar periódicamente el tablero de indicadores del proceso, manteniendo la estadística actualizada</t>
  </si>
  <si>
    <t>Respaldar la información de la plataforma tecnológica de la entidad</t>
  </si>
  <si>
    <t>Adecuar los contenidos de la pagina Web institucional con los requerimientos tecnicos y normativos de la Estrategia Nacional Gobierno En Linea</t>
  </si>
  <si>
    <t>Recepción y seguimiento al cumplimiento de la radicación de Tablero de indicadores por parte de los líderes de los procesos misionales</t>
  </si>
  <si>
    <t xml:space="preserve">Validación de indicadores, tabulación, consolidación de información para reporte de indicadores de Alerta Temprana para EPS </t>
  </si>
  <si>
    <t>Validación de indicadores, tabulación y consolidación de información para reporte de indicadores de Calidad Resol 2193/04 para el Ministerio de Salud y Superintendencia nacional de Salud</t>
  </si>
  <si>
    <t>Recopilar, analizar y  Generar informes Confiables de acuerdo a los resultados de los indicadores de los procesos estratégicos y de Apoyo</t>
  </si>
  <si>
    <t>Elaborar y presentar oportunamente los informes solocitados por entes externos y las dependencias internas de la entidad</t>
  </si>
  <si>
    <t>Implementar de Manera adecuada las Tablas de Retencion aprobadas para el Procesos, según los criterios normativos de ley en la organización de los archivos de gestion.</t>
  </si>
  <si>
    <t>Elaboracion del informe de Interrupcion Voluntaria del Embarazo</t>
  </si>
  <si>
    <t>UCI INTERMEDIO</t>
  </si>
  <si>
    <t>UCI ADULTO</t>
  </si>
  <si>
    <t>Presentación de los  indicadores de IAMI, AIEPI bimestralmente  a la UAESA -  Alcaldía de Arauca, verificación y reporte de los indicadores.</t>
  </si>
  <si>
    <t>Garantizar el proceso de Referencia de los pacientes referidos hacia la Institución y los remitidos desde esta a otras  instituciones</t>
  </si>
  <si>
    <t>Garantizar el proceso de contrarreferencia de los pacientes referidos  hacia la Institución y desde otras  instituciones</t>
  </si>
  <si>
    <t>Garantizar y Fortalecer la seguridad del paciente</t>
  </si>
  <si>
    <t>Contar con los Protocolos, Procedimientos y Guias prioritarias del proceso en cumplimiento a lo exigido en los parametros de habilitacion del servicio de Traslado Asistencial</t>
  </si>
  <si>
    <t>Hacer seguimiento continuo a la disponibilidad de las ambulancias y el personal asistencial</t>
  </si>
  <si>
    <t>Cumplimiento del envio del reporte de oportunidad de traslado a la UAESA</t>
  </si>
  <si>
    <t>RESULTADOS TERCERA EVALUACIÓN DE LOS PLANES OPERATIVOS ANUALES POR PROCESO AÑO 2014</t>
  </si>
  <si>
    <t>RESULTADOS TERCER TRIMESTRE PLANES OPERATIVOS ANUALES VIGENCIA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</si>
</sst>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Verdana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Tahoma"/>
      <family val="2"/>
    </font>
    <font>
      <sz val="11"/>
      <name val="Calibri"/>
      <family val="2"/>
      <scheme val="minor"/>
    </font>
    <font>
      <sz val="9"/>
      <color indexed="10"/>
      <name val="Tahoma"/>
      <family val="2"/>
    </font>
    <font>
      <sz val="10"/>
      <name val="Tahoma"/>
      <family val="2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09">
    <xf numFmtId="0" fontId="0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1" fillId="16" borderId="2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2" fillId="17" borderId="3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5" fillId="7" borderId="2" applyNumberForma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0" fontId="5" fillId="23" borderId="5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8" fillId="16" borderId="6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2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556">
    <xf numFmtId="0" fontId="0" fillId="0" borderId="0" xfId="0"/>
    <xf numFmtId="0" fontId="6" fillId="0" borderId="1" xfId="1522" applyFont="1" applyBorder="1" applyAlignment="1">
      <alignment horizontal="center" vertical="center" wrapText="1"/>
    </xf>
    <xf numFmtId="0" fontId="4" fillId="0" borderId="1" xfId="1522" applyFont="1" applyBorder="1" applyAlignment="1">
      <alignment horizontal="center" vertical="center"/>
    </xf>
    <xf numFmtId="164" fontId="6" fillId="0" borderId="1" xfId="1522" applyNumberFormat="1" applyFont="1" applyBorder="1" applyAlignment="1">
      <alignment horizontal="center" vertical="center" wrapText="1"/>
    </xf>
    <xf numFmtId="0" fontId="4" fillId="0" borderId="1" xfId="1522" applyFont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9" fontId="0" fillId="0" borderId="21" xfId="0" applyNumberFormat="1" applyBorder="1" applyAlignment="1">
      <alignment horizontal="center" vertical="center"/>
    </xf>
    <xf numFmtId="0" fontId="0" fillId="29" borderId="21" xfId="0" applyFill="1" applyBorder="1" applyAlignment="1">
      <alignment horizontal="center" vertical="center" wrapText="1"/>
    </xf>
    <xf numFmtId="164" fontId="29" fillId="0" borderId="20" xfId="0" applyNumberFormat="1" applyFont="1" applyFill="1" applyBorder="1" applyAlignment="1">
      <alignment vertical="center"/>
    </xf>
    <xf numFmtId="164" fontId="29" fillId="0" borderId="22" xfId="0" applyNumberFormat="1" applyFont="1" applyFill="1" applyBorder="1" applyAlignment="1">
      <alignment horizontal="center" vertical="center"/>
    </xf>
    <xf numFmtId="164" fontId="29" fillId="0" borderId="23" xfId="0" applyNumberFormat="1" applyFont="1" applyFill="1" applyBorder="1" applyAlignment="1">
      <alignment horizontal="center" vertical="center"/>
    </xf>
    <xf numFmtId="164" fontId="29" fillId="0" borderId="24" xfId="0" applyNumberFormat="1" applyFont="1" applyFill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164" fontId="29" fillId="0" borderId="28" xfId="0" applyNumberFormat="1" applyFont="1" applyFill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vertical="center"/>
    </xf>
    <xf numFmtId="164" fontId="29" fillId="0" borderId="30" xfId="0" applyNumberFormat="1" applyFont="1" applyFill="1" applyBorder="1" applyAlignment="1">
      <alignment horizontal="center" vertical="center"/>
    </xf>
    <xf numFmtId="9" fontId="0" fillId="0" borderId="31" xfId="0" applyNumberFormat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0" fontId="0" fillId="0" borderId="21" xfId="0" applyNumberFormat="1" applyBorder="1" applyAlignment="1">
      <alignment horizontal="center" vertical="center"/>
    </xf>
    <xf numFmtId="10" fontId="0" fillId="0" borderId="0" xfId="0" applyNumberFormat="1"/>
    <xf numFmtId="0" fontId="0" fillId="0" borderId="0" xfId="0" applyProtection="1">
      <protection locked="0"/>
    </xf>
    <xf numFmtId="164" fontId="29" fillId="0" borderId="23" xfId="0" applyNumberFormat="1" applyFont="1" applyFill="1" applyBorder="1" applyAlignment="1">
      <alignment horizontal="center" vertical="center"/>
    </xf>
    <xf numFmtId="0" fontId="28" fillId="0" borderId="36" xfId="0" applyFont="1" applyBorder="1" applyAlignment="1" applyProtection="1">
      <alignment horizontal="center" vertical="center" wrapText="1"/>
      <protection locked="0"/>
    </xf>
    <xf numFmtId="0" fontId="28" fillId="30" borderId="36" xfId="0" applyFont="1" applyFill="1" applyBorder="1" applyAlignment="1" applyProtection="1">
      <alignment horizontal="left" vertical="center"/>
      <protection locked="0"/>
    </xf>
    <xf numFmtId="0" fontId="28" fillId="0" borderId="36" xfId="0" applyFont="1" applyBorder="1" applyAlignment="1" applyProtection="1">
      <alignment horizontal="left" vertical="center"/>
      <protection locked="0"/>
    </xf>
    <xf numFmtId="0" fontId="28" fillId="0" borderId="36" xfId="0" applyFont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center" vertical="center" wrapText="1"/>
    </xf>
    <xf numFmtId="9" fontId="0" fillId="0" borderId="37" xfId="0" applyNumberFormat="1" applyBorder="1" applyAlignment="1">
      <alignment horizontal="center" vertical="center"/>
    </xf>
    <xf numFmtId="164" fontId="29" fillId="0" borderId="37" xfId="0" applyNumberFormat="1" applyFont="1" applyFill="1" applyBorder="1" applyAlignment="1">
      <alignment horizontal="center" vertical="center"/>
    </xf>
    <xf numFmtId="164" fontId="29" fillId="0" borderId="37" xfId="0" applyNumberFormat="1" applyFont="1" applyFill="1" applyBorder="1" applyAlignment="1">
      <alignment vertical="center"/>
    </xf>
    <xf numFmtId="164" fontId="29" fillId="0" borderId="39" xfId="0" applyNumberFormat="1" applyFont="1" applyFill="1" applyBorder="1" applyAlignment="1">
      <alignment horizontal="center" vertical="center"/>
    </xf>
    <xf numFmtId="0" fontId="28" fillId="0" borderId="40" xfId="0" applyFont="1" applyBorder="1" applyAlignment="1" applyProtection="1">
      <alignment horizontal="left" vertical="center"/>
      <protection locked="0"/>
    </xf>
    <xf numFmtId="0" fontId="28" fillId="30" borderId="40" xfId="0" applyFont="1" applyFill="1" applyBorder="1" applyAlignment="1" applyProtection="1">
      <alignment horizontal="left" vertical="center"/>
      <protection locked="0"/>
    </xf>
    <xf numFmtId="164" fontId="0" fillId="30" borderId="39" xfId="0" applyNumberFormat="1" applyFill="1" applyBorder="1" applyAlignment="1" applyProtection="1">
      <alignment horizontal="center"/>
      <protection locked="0"/>
    </xf>
    <xf numFmtId="164" fontId="0" fillId="30" borderId="44" xfId="0" applyNumberFormat="1" applyFill="1" applyBorder="1" applyAlignment="1" applyProtection="1">
      <alignment horizontal="center"/>
      <protection locked="0"/>
    </xf>
    <xf numFmtId="164" fontId="0" fillId="30" borderId="41" xfId="0" applyNumberFormat="1" applyFill="1" applyBorder="1" applyAlignment="1" applyProtection="1">
      <alignment horizontal="center"/>
      <protection locked="0"/>
    </xf>
    <xf numFmtId="164" fontId="0" fillId="30" borderId="42" xfId="0" applyNumberFormat="1" applyFill="1" applyBorder="1" applyAlignment="1" applyProtection="1">
      <alignment horizontal="center"/>
      <protection locked="0"/>
    </xf>
    <xf numFmtId="164" fontId="28" fillId="30" borderId="43" xfId="0" applyNumberFormat="1" applyFont="1" applyFill="1" applyBorder="1" applyAlignment="1" applyProtection="1">
      <alignment horizontal="center"/>
      <protection locked="0"/>
    </xf>
    <xf numFmtId="164" fontId="0" fillId="0" borderId="44" xfId="0" applyNumberFormat="1" applyBorder="1" applyAlignment="1" applyProtection="1">
      <alignment horizontal="center"/>
      <protection locked="0"/>
    </xf>
    <xf numFmtId="164" fontId="0" fillId="0" borderId="39" xfId="0" applyNumberFormat="1" applyBorder="1" applyAlignment="1" applyProtection="1">
      <alignment horizontal="center"/>
      <protection locked="0"/>
    </xf>
    <xf numFmtId="164" fontId="28" fillId="0" borderId="45" xfId="0" applyNumberFormat="1" applyFont="1" applyBorder="1" applyAlignment="1" applyProtection="1">
      <alignment horizontal="center"/>
      <protection locked="0"/>
    </xf>
    <xf numFmtId="164" fontId="28" fillId="30" borderId="45" xfId="0" applyNumberFormat="1" applyFont="1" applyFill="1" applyBorder="1" applyAlignment="1" applyProtection="1">
      <alignment horizontal="center"/>
      <protection locked="0"/>
    </xf>
    <xf numFmtId="10" fontId="0" fillId="0" borderId="44" xfId="0" applyNumberFormat="1" applyBorder="1" applyAlignment="1" applyProtection="1">
      <alignment horizontal="center"/>
      <protection locked="0"/>
    </xf>
    <xf numFmtId="9" fontId="0" fillId="0" borderId="39" xfId="0" applyNumberFormat="1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164" fontId="28" fillId="0" borderId="45" xfId="0" applyNumberFormat="1" applyFont="1" applyFill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center"/>
      <protection locked="0"/>
    </xf>
    <xf numFmtId="9" fontId="0" fillId="0" borderId="44" xfId="0" applyNumberFormat="1" applyBorder="1" applyAlignment="1" applyProtection="1">
      <alignment horizontal="center"/>
      <protection locked="0"/>
    </xf>
    <xf numFmtId="164" fontId="29" fillId="0" borderId="46" xfId="0" applyNumberFormat="1" applyFont="1" applyFill="1" applyBorder="1" applyAlignment="1">
      <alignment horizontal="center" vertical="center"/>
    </xf>
    <xf numFmtId="164" fontId="29" fillId="0" borderId="39" xfId="0" applyNumberFormat="1" applyFont="1" applyFill="1" applyBorder="1" applyAlignment="1">
      <alignment horizontal="center" vertical="center"/>
    </xf>
    <xf numFmtId="0" fontId="28" fillId="0" borderId="47" xfId="0" applyFont="1" applyBorder="1" applyAlignment="1" applyProtection="1">
      <alignment horizontal="center" vertical="center" wrapText="1"/>
      <protection locked="0"/>
    </xf>
    <xf numFmtId="0" fontId="28" fillId="0" borderId="39" xfId="0" applyFont="1" applyBorder="1" applyAlignment="1" applyProtection="1">
      <alignment horizontal="center" vertical="center" wrapText="1"/>
      <protection locked="0"/>
    </xf>
    <xf numFmtId="164" fontId="0" fillId="0" borderId="39" xfId="0" applyNumberFormat="1" applyBorder="1" applyProtection="1">
      <protection locked="0"/>
    </xf>
    <xf numFmtId="0" fontId="28" fillId="0" borderId="39" xfId="0" applyFont="1" applyBorder="1" applyAlignment="1" applyProtection="1">
      <alignment horizontal="center" vertical="center"/>
      <protection locked="0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5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39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19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23" xfId="0" applyNumberFormat="1" applyFont="1" applyFill="1" applyBorder="1" applyAlignment="1">
      <alignment horizontal="center" vertical="center"/>
    </xf>
    <xf numFmtId="164" fontId="29" fillId="0" borderId="24" xfId="0" applyNumberFormat="1" applyFont="1" applyFill="1" applyBorder="1" applyAlignment="1">
      <alignment horizontal="center" vertical="center"/>
    </xf>
    <xf numFmtId="164" fontId="29" fillId="0" borderId="52" xfId="0" applyNumberFormat="1" applyFont="1" applyFill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20" xfId="0" applyNumberFormat="1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164" fontId="29" fillId="0" borderId="55" xfId="0" applyNumberFormat="1" applyFont="1" applyFill="1" applyBorder="1" applyAlignment="1">
      <alignment horizontal="center" vertical="center"/>
    </xf>
    <xf numFmtId="9" fontId="0" fillId="0" borderId="55" xfId="0" applyNumberFormat="1" applyBorder="1" applyAlignment="1">
      <alignment horizontal="center" vertical="center"/>
    </xf>
    <xf numFmtId="9" fontId="0" fillId="0" borderId="57" xfId="0" applyNumberFormat="1" applyBorder="1" applyAlignment="1">
      <alignment horizontal="center" vertical="center"/>
    </xf>
    <xf numFmtId="164" fontId="29" fillId="0" borderId="57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164" fontId="29" fillId="0" borderId="55" xfId="0" applyNumberFormat="1" applyFont="1" applyFill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164" fontId="29" fillId="0" borderId="60" xfId="0" applyNumberFormat="1" applyFont="1" applyFill="1" applyBorder="1" applyAlignment="1">
      <alignment horizontal="center" vertical="center"/>
    </xf>
    <xf numFmtId="9" fontId="0" fillId="0" borderId="60" xfId="0" applyNumberFormat="1" applyBorder="1" applyAlignment="1">
      <alignment horizontal="center" vertical="center"/>
    </xf>
    <xf numFmtId="164" fontId="0" fillId="30" borderId="62" xfId="0" applyNumberFormat="1" applyFill="1" applyBorder="1" applyAlignment="1" applyProtection="1">
      <alignment horizontal="center"/>
      <protection locked="0"/>
    </xf>
    <xf numFmtId="164" fontId="0" fillId="30" borderId="60" xfId="0" applyNumberFormat="1" applyFill="1" applyBorder="1" applyAlignment="1" applyProtection="1">
      <alignment horizontal="center"/>
      <protection locked="0"/>
    </xf>
    <xf numFmtId="164" fontId="28" fillId="30" borderId="63" xfId="0" applyNumberFormat="1" applyFont="1" applyFill="1" applyBorder="1" applyAlignment="1" applyProtection="1">
      <alignment horizontal="center"/>
      <protection locked="0"/>
    </xf>
    <xf numFmtId="164" fontId="29" fillId="0" borderId="64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22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51" xfId="0" applyNumberFormat="1" applyFont="1" applyFill="1" applyBorder="1" applyAlignment="1">
      <alignment horizontal="center" vertical="center"/>
    </xf>
    <xf numFmtId="9" fontId="0" fillId="0" borderId="52" xfId="0" applyNumberFormat="1" applyBorder="1" applyAlignment="1">
      <alignment horizontal="center" vertical="center"/>
    </xf>
    <xf numFmtId="164" fontId="29" fillId="0" borderId="23" xfId="0" applyNumberFormat="1" applyFont="1" applyFill="1" applyBorder="1" applyAlignment="1">
      <alignment horizontal="center" vertical="center"/>
    </xf>
    <xf numFmtId="9" fontId="0" fillId="0" borderId="56" xfId="0" applyNumberFormat="1" applyBorder="1" applyAlignment="1">
      <alignment horizontal="center" vertical="center"/>
    </xf>
    <xf numFmtId="164" fontId="29" fillId="0" borderId="56" xfId="0" applyNumberFormat="1" applyFont="1" applyFill="1" applyBorder="1" applyAlignment="1">
      <alignment horizontal="center" vertical="center"/>
    </xf>
    <xf numFmtId="9" fontId="0" fillId="0" borderId="56" xfId="0" applyNumberFormat="1" applyBorder="1" applyAlignment="1">
      <alignment horizontal="center" vertical="center" wrapText="1"/>
    </xf>
    <xf numFmtId="0" fontId="25" fillId="0" borderId="67" xfId="0" applyFont="1" applyFill="1" applyBorder="1" applyAlignment="1">
      <alignment horizontal="justify" vertical="center" wrapText="1"/>
    </xf>
    <xf numFmtId="164" fontId="29" fillId="0" borderId="58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9" fontId="0" fillId="0" borderId="58" xfId="0" applyNumberFormat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9" fontId="0" fillId="0" borderId="56" xfId="0" applyNumberFormat="1" applyBorder="1" applyAlignment="1">
      <alignment horizontal="center" vertical="center"/>
    </xf>
    <xf numFmtId="164" fontId="29" fillId="0" borderId="56" xfId="0" applyNumberFormat="1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9" fontId="0" fillId="0" borderId="60" xfId="0" applyNumberFormat="1" applyBorder="1" applyAlignment="1">
      <alignment horizontal="center" vertical="center"/>
    </xf>
    <xf numFmtId="164" fontId="29" fillId="0" borderId="30" xfId="0" applyNumberFormat="1" applyFont="1" applyFill="1" applyBorder="1" applyAlignment="1">
      <alignment horizontal="center" vertical="center"/>
    </xf>
    <xf numFmtId="164" fontId="29" fillId="0" borderId="37" xfId="0" applyNumberFormat="1" applyFont="1" applyFill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9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9" fontId="0" fillId="0" borderId="31" xfId="0" applyNumberFormat="1" applyBorder="1" applyAlignment="1">
      <alignment horizontal="center" vertical="center" wrapText="1"/>
    </xf>
    <xf numFmtId="0" fontId="25" fillId="0" borderId="68" xfId="0" applyFont="1" applyFill="1" applyBorder="1" applyAlignment="1">
      <alignment horizontal="justify" vertical="center" wrapText="1"/>
    </xf>
    <xf numFmtId="164" fontId="29" fillId="0" borderId="68" xfId="0" applyNumberFormat="1" applyFont="1" applyFill="1" applyBorder="1" applyAlignment="1">
      <alignment horizontal="center" vertical="center"/>
    </xf>
    <xf numFmtId="0" fontId="30" fillId="0" borderId="68" xfId="0" applyFont="1" applyBorder="1" applyAlignment="1">
      <alignment vertical="center" wrapText="1"/>
    </xf>
    <xf numFmtId="0" fontId="25" fillId="0" borderId="68" xfId="0" applyFont="1" applyFill="1" applyBorder="1" applyAlignment="1">
      <alignment horizontal="left" vertical="center" wrapText="1"/>
    </xf>
    <xf numFmtId="9" fontId="0" fillId="0" borderId="68" xfId="0" applyNumberFormat="1" applyBorder="1" applyAlignment="1">
      <alignment horizontal="center" vertical="center"/>
    </xf>
    <xf numFmtId="164" fontId="29" fillId="0" borderId="68" xfId="0" applyNumberFormat="1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 wrapText="1"/>
    </xf>
    <xf numFmtId="0" fontId="30" fillId="0" borderId="68" xfId="0" applyFont="1" applyFill="1" applyBorder="1" applyAlignment="1">
      <alignment horizontal="justify" vertical="center" wrapText="1"/>
    </xf>
    <xf numFmtId="0" fontId="30" fillId="0" borderId="68" xfId="0" applyFont="1" applyFill="1" applyBorder="1" applyAlignment="1">
      <alignment horizontal="left" vertical="center" wrapText="1"/>
    </xf>
    <xf numFmtId="0" fontId="30" fillId="0" borderId="68" xfId="0" applyFont="1" applyBorder="1" applyAlignment="1">
      <alignment horizontal="justify" vertical="center" wrapText="1"/>
    </xf>
    <xf numFmtId="0" fontId="30" fillId="0" borderId="68" xfId="0" applyFont="1" applyFill="1" applyBorder="1" applyAlignment="1">
      <alignment vertical="center" wrapText="1"/>
    </xf>
    <xf numFmtId="0" fontId="0" fillId="0" borderId="0" xfId="0" applyBorder="1"/>
    <xf numFmtId="164" fontId="29" fillId="0" borderId="68" xfId="0" applyNumberFormat="1" applyFont="1" applyFill="1" applyBorder="1" applyAlignment="1">
      <alignment vertical="center"/>
    </xf>
    <xf numFmtId="9" fontId="0" fillId="0" borderId="69" xfId="0" applyNumberFormat="1" applyBorder="1" applyAlignment="1">
      <alignment vertical="center"/>
    </xf>
    <xf numFmtId="164" fontId="29" fillId="0" borderId="69" xfId="0" applyNumberFormat="1" applyFont="1" applyFill="1" applyBorder="1" applyAlignment="1">
      <alignment vertical="center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justify" vertical="center" wrapText="1"/>
    </xf>
    <xf numFmtId="9" fontId="25" fillId="28" borderId="68" xfId="0" applyNumberFormat="1" applyFont="1" applyFill="1" applyBorder="1" applyAlignment="1">
      <alignment horizontal="center" vertical="center" wrapText="1"/>
    </xf>
    <xf numFmtId="0" fontId="30" fillId="0" borderId="69" xfId="0" applyFont="1" applyFill="1" applyBorder="1" applyAlignment="1">
      <alignment vertical="center" wrapText="1"/>
    </xf>
    <xf numFmtId="0" fontId="25" fillId="0" borderId="66" xfId="0" applyFont="1" applyFill="1" applyBorder="1" applyAlignment="1">
      <alignment horizontal="justify" vertical="center" wrapText="1"/>
    </xf>
    <xf numFmtId="164" fontId="29" fillId="0" borderId="66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164" fontId="29" fillId="0" borderId="19" xfId="0" applyNumberFormat="1" applyFont="1" applyFill="1" applyBorder="1" applyAlignment="1">
      <alignment horizontal="center" vertical="center"/>
    </xf>
    <xf numFmtId="164" fontId="29" fillId="0" borderId="52" xfId="0" applyNumberFormat="1" applyFont="1" applyFill="1" applyBorder="1" applyAlignment="1">
      <alignment horizontal="center" vertical="center"/>
    </xf>
    <xf numFmtId="164" fontId="29" fillId="0" borderId="39" xfId="0" applyNumberFormat="1" applyFont="1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0" fontId="30" fillId="0" borderId="69" xfId="0" applyFont="1" applyFill="1" applyBorder="1" applyAlignment="1">
      <alignment horizontal="justify" vertical="center" wrapText="1"/>
    </xf>
    <xf numFmtId="0" fontId="25" fillId="0" borderId="68" xfId="0" applyFont="1" applyFill="1" applyBorder="1" applyAlignment="1">
      <alignment horizontal="center" vertical="center" wrapText="1"/>
    </xf>
    <xf numFmtId="0" fontId="25" fillId="0" borderId="69" xfId="0" applyFont="1" applyFill="1" applyBorder="1" applyAlignment="1">
      <alignment horizontal="justify" vertical="center" wrapText="1"/>
    </xf>
    <xf numFmtId="0" fontId="0" fillId="0" borderId="19" xfId="0" applyBorder="1" applyAlignment="1">
      <alignment horizontal="center" vertical="center" wrapText="1"/>
    </xf>
    <xf numFmtId="164" fontId="29" fillId="0" borderId="52" xfId="0" applyNumberFormat="1" applyFont="1" applyFill="1" applyBorder="1" applyAlignment="1">
      <alignment horizontal="center" vertical="center"/>
    </xf>
    <xf numFmtId="164" fontId="29" fillId="0" borderId="55" xfId="0" applyNumberFormat="1" applyFont="1" applyFill="1" applyBorder="1" applyAlignment="1">
      <alignment horizontal="center" vertical="center"/>
    </xf>
    <xf numFmtId="164" fontId="29" fillId="0" borderId="68" xfId="0" applyNumberFormat="1" applyFont="1" applyFill="1" applyBorder="1" applyAlignment="1">
      <alignment horizontal="center" vertical="center"/>
    </xf>
    <xf numFmtId="0" fontId="25" fillId="0" borderId="68" xfId="0" applyFont="1" applyFill="1" applyBorder="1" applyAlignment="1">
      <alignment horizontal="center" vertical="center" wrapText="1"/>
    </xf>
    <xf numFmtId="164" fontId="29" fillId="0" borderId="23" xfId="0" applyNumberFormat="1" applyFont="1" applyFill="1" applyBorder="1" applyAlignment="1">
      <alignment horizontal="center" vertical="center"/>
    </xf>
    <xf numFmtId="0" fontId="0" fillId="24" borderId="69" xfId="0" applyFill="1" applyBorder="1" applyAlignment="1">
      <alignment horizontal="center" vertical="center" wrapText="1"/>
    </xf>
    <xf numFmtId="0" fontId="0" fillId="25" borderId="69" xfId="0" applyFill="1" applyBorder="1" applyAlignment="1">
      <alignment horizontal="center" vertical="center" wrapText="1"/>
    </xf>
    <xf numFmtId="164" fontId="29" fillId="0" borderId="27" xfId="0" applyNumberFormat="1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 wrapText="1"/>
    </xf>
    <xf numFmtId="0" fontId="25" fillId="0" borderId="69" xfId="0" applyFont="1" applyFill="1" applyBorder="1" applyAlignment="1">
      <alignment horizontal="justify" vertical="center" wrapText="1"/>
    </xf>
    <xf numFmtId="0" fontId="25" fillId="0" borderId="69" xfId="0" applyFont="1" applyFill="1" applyBorder="1" applyAlignment="1">
      <alignment vertical="center" wrapText="1"/>
    </xf>
    <xf numFmtId="0" fontId="30" fillId="0" borderId="69" xfId="0" applyFont="1" applyFill="1" applyBorder="1" applyAlignment="1">
      <alignment horizontal="left" vertical="center" wrapText="1"/>
    </xf>
    <xf numFmtId="0" fontId="25" fillId="28" borderId="68" xfId="0" applyFont="1" applyFill="1" applyBorder="1" applyAlignment="1">
      <alignment horizontal="justify" vertical="center" wrapText="1"/>
    </xf>
    <xf numFmtId="0" fontId="25" fillId="28" borderId="69" xfId="0" applyFont="1" applyFill="1" applyBorder="1" applyAlignment="1">
      <alignment horizontal="justify" vertical="center" wrapText="1"/>
    </xf>
    <xf numFmtId="0" fontId="25" fillId="28" borderId="68" xfId="0" applyNumberFormat="1" applyFont="1" applyFill="1" applyBorder="1" applyAlignment="1">
      <alignment vertical="center" wrapText="1"/>
    </xf>
    <xf numFmtId="0" fontId="33" fillId="0" borderId="69" xfId="0" applyFont="1" applyFill="1" applyBorder="1" applyAlignment="1">
      <alignment vertical="center" wrapText="1"/>
    </xf>
    <xf numFmtId="0" fontId="30" fillId="0" borderId="20" xfId="0" applyFont="1" applyBorder="1" applyAlignment="1">
      <alignment horizontal="justify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justify" vertical="center" wrapText="1"/>
    </xf>
    <xf numFmtId="9" fontId="25" fillId="28" borderId="0" xfId="0" applyNumberFormat="1" applyFont="1" applyFill="1" applyBorder="1" applyAlignment="1">
      <alignment horizontal="center" vertical="center" wrapText="1"/>
    </xf>
    <xf numFmtId="164" fontId="29" fillId="0" borderId="0" xfId="0" applyNumberFormat="1" applyFont="1" applyFill="1" applyBorder="1" applyAlignment="1">
      <alignment horizontal="center" vertical="center"/>
    </xf>
    <xf numFmtId="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4" borderId="68" xfId="0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justify" vertical="center" wrapText="1"/>
    </xf>
    <xf numFmtId="164" fontId="29" fillId="0" borderId="69" xfId="0" applyNumberFormat="1" applyFont="1" applyFill="1" applyBorder="1" applyAlignment="1">
      <alignment horizontal="center" vertical="center"/>
    </xf>
    <xf numFmtId="0" fontId="25" fillId="28" borderId="20" xfId="0" applyFont="1" applyFill="1" applyBorder="1" applyAlignment="1">
      <alignment horizontal="center" vertical="center" wrapText="1"/>
    </xf>
    <xf numFmtId="0" fontId="25" fillId="28" borderId="68" xfId="0" applyNumberFormat="1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justify" vertical="center" wrapText="1"/>
    </xf>
    <xf numFmtId="0" fontId="25" fillId="0" borderId="68" xfId="0" applyFont="1" applyFill="1" applyBorder="1" applyAlignment="1">
      <alignment horizontal="center" vertical="center" wrapText="1"/>
    </xf>
    <xf numFmtId="9" fontId="0" fillId="0" borderId="68" xfId="0" applyNumberFormat="1" applyBorder="1" applyAlignment="1">
      <alignment horizontal="center" vertical="center"/>
    </xf>
    <xf numFmtId="164" fontId="29" fillId="0" borderId="68" xfId="0" applyNumberFormat="1" applyFont="1" applyFill="1" applyBorder="1" applyAlignment="1">
      <alignment horizontal="center" vertical="center"/>
    </xf>
    <xf numFmtId="0" fontId="25" fillId="28" borderId="68" xfId="0" applyFont="1" applyFill="1" applyBorder="1" applyAlignment="1">
      <alignment horizontal="center" vertical="center" wrapText="1"/>
    </xf>
    <xf numFmtId="164" fontId="29" fillId="0" borderId="27" xfId="0" applyNumberFormat="1" applyFont="1" applyFill="1" applyBorder="1" applyAlignment="1">
      <alignment horizontal="center" vertical="center"/>
    </xf>
    <xf numFmtId="164" fontId="29" fillId="0" borderId="60" xfId="0" applyNumberFormat="1" applyFont="1" applyFill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164" fontId="29" fillId="0" borderId="37" xfId="0" applyNumberFormat="1" applyFont="1" applyFill="1" applyBorder="1" applyAlignment="1">
      <alignment horizontal="center" vertical="center"/>
    </xf>
    <xf numFmtId="164" fontId="29" fillId="0" borderId="30" xfId="0" applyNumberFormat="1" applyFont="1" applyFill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0" fontId="30" fillId="0" borderId="68" xfId="0" applyFont="1" applyBorder="1" applyAlignment="1">
      <alignment horizontal="center" vertical="center" wrapText="1"/>
    </xf>
    <xf numFmtId="0" fontId="25" fillId="0" borderId="68" xfId="0" applyFont="1" applyFill="1" applyBorder="1" applyAlignment="1">
      <alignment horizontal="justify" vertical="center" wrapText="1"/>
    </xf>
    <xf numFmtId="0" fontId="0" fillId="24" borderId="56" xfId="0" applyFill="1" applyBorder="1" applyAlignment="1">
      <alignment horizontal="center" vertical="center"/>
    </xf>
    <xf numFmtId="0" fontId="0" fillId="29" borderId="56" xfId="0" applyFill="1" applyBorder="1" applyAlignment="1">
      <alignment horizontal="center" vertical="center" wrapText="1"/>
    </xf>
    <xf numFmtId="164" fontId="29" fillId="31" borderId="27" xfId="0" applyNumberFormat="1" applyFont="1" applyFill="1" applyBorder="1" applyAlignment="1">
      <alignment horizontal="center" vertical="center"/>
    </xf>
    <xf numFmtId="0" fontId="30" fillId="0" borderId="69" xfId="0" applyFont="1" applyFill="1" applyBorder="1" applyAlignment="1">
      <alignment horizontal="center" vertical="center" wrapText="1"/>
    </xf>
    <xf numFmtId="0" fontId="30" fillId="0" borderId="68" xfId="0" applyFont="1" applyFill="1" applyBorder="1" applyAlignment="1">
      <alignment horizontal="center" vertical="center" wrapText="1"/>
    </xf>
    <xf numFmtId="0" fontId="25" fillId="28" borderId="68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30" fillId="0" borderId="69" xfId="0" applyFont="1" applyFill="1" applyBorder="1" applyAlignment="1">
      <alignment horizontal="justify" vertical="center" wrapText="1"/>
    </xf>
    <xf numFmtId="164" fontId="29" fillId="0" borderId="68" xfId="0" applyNumberFormat="1" applyFont="1" applyFill="1" applyBorder="1" applyAlignment="1">
      <alignment horizontal="center" vertical="center"/>
    </xf>
    <xf numFmtId="0" fontId="25" fillId="28" borderId="69" xfId="0" applyFont="1" applyFill="1" applyBorder="1" applyAlignment="1">
      <alignment horizontal="center" vertical="center" wrapText="1"/>
    </xf>
    <xf numFmtId="0" fontId="25" fillId="28" borderId="69" xfId="0" applyFont="1" applyFill="1" applyBorder="1" applyAlignment="1">
      <alignment horizontal="justify" vertical="center" wrapText="1"/>
    </xf>
    <xf numFmtId="0" fontId="25" fillId="0" borderId="69" xfId="0" applyFont="1" applyFill="1" applyBorder="1" applyAlignment="1">
      <alignment horizontal="justify" vertical="center" wrapText="1"/>
    </xf>
    <xf numFmtId="0" fontId="25" fillId="0" borderId="68" xfId="0" applyFont="1" applyFill="1" applyBorder="1" applyAlignment="1">
      <alignment horizontal="justify" vertical="center" wrapText="1"/>
    </xf>
    <xf numFmtId="164" fontId="29" fillId="0" borderId="37" xfId="0" applyNumberFormat="1" applyFont="1" applyFill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25" fillId="28" borderId="69" xfId="0" applyNumberFormat="1" applyFont="1" applyFill="1" applyBorder="1" applyAlignment="1">
      <alignment horizontal="center" vertical="center" wrapText="1"/>
    </xf>
    <xf numFmtId="9" fontId="25" fillId="28" borderId="14" xfId="0" applyNumberFormat="1" applyFont="1" applyFill="1" applyBorder="1" applyAlignment="1">
      <alignment horizontal="center" vertical="center" wrapText="1"/>
    </xf>
    <xf numFmtId="164" fontId="29" fillId="32" borderId="31" xfId="0" applyNumberFormat="1" applyFont="1" applyFill="1" applyBorder="1" applyAlignment="1">
      <alignment horizontal="center" vertical="center"/>
    </xf>
    <xf numFmtId="0" fontId="25" fillId="0" borderId="68" xfId="0" applyFont="1" applyFill="1" applyBorder="1" applyAlignment="1">
      <alignment horizontal="justify" wrapText="1"/>
    </xf>
    <xf numFmtId="164" fontId="29" fillId="0" borderId="68" xfId="0" applyNumberFormat="1" applyFont="1" applyFill="1" applyBorder="1" applyAlignment="1">
      <alignment horizontal="center" vertical="center"/>
    </xf>
    <xf numFmtId="0" fontId="25" fillId="0" borderId="68" xfId="0" applyFont="1" applyFill="1" applyBorder="1" applyAlignment="1">
      <alignment horizontal="center" vertical="center" wrapText="1"/>
    </xf>
    <xf numFmtId="0" fontId="25" fillId="0" borderId="69" xfId="0" applyFont="1" applyFill="1" applyBorder="1" applyAlignment="1">
      <alignment horizontal="justify" vertical="center" wrapText="1"/>
    </xf>
    <xf numFmtId="0" fontId="25" fillId="0" borderId="68" xfId="0" applyFont="1" applyFill="1" applyBorder="1" applyAlignment="1">
      <alignment horizontal="justify" vertical="center" wrapText="1"/>
    </xf>
    <xf numFmtId="0" fontId="25" fillId="0" borderId="69" xfId="0" applyFont="1" applyFill="1" applyBorder="1" applyAlignment="1">
      <alignment horizontal="justify" vertical="center" wrapText="1"/>
    </xf>
    <xf numFmtId="9" fontId="0" fillId="0" borderId="19" xfId="0" applyNumberFormat="1" applyBorder="1" applyAlignment="1">
      <alignment horizontal="center" vertical="center"/>
    </xf>
    <xf numFmtId="0" fontId="25" fillId="0" borderId="68" xfId="0" applyFont="1" applyFill="1" applyBorder="1" applyAlignment="1">
      <alignment horizontal="center" vertical="center" wrapText="1"/>
    </xf>
    <xf numFmtId="0" fontId="25" fillId="28" borderId="19" xfId="0" applyFont="1" applyFill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 wrapText="1"/>
    </xf>
    <xf numFmtId="0" fontId="25" fillId="28" borderId="68" xfId="0" applyNumberFormat="1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55" xfId="0" applyNumberFormat="1" applyFont="1" applyFill="1" applyBorder="1" applyAlignment="1">
      <alignment horizontal="center" vertical="center"/>
    </xf>
    <xf numFmtId="9" fontId="0" fillId="0" borderId="55" xfId="0" applyNumberFormat="1" applyBorder="1" applyAlignment="1">
      <alignment horizontal="center" vertical="center"/>
    </xf>
    <xf numFmtId="0" fontId="25" fillId="0" borderId="68" xfId="0" applyFont="1" applyFill="1" applyBorder="1" applyAlignment="1">
      <alignment horizontal="justify" vertical="center" wrapText="1"/>
    </xf>
    <xf numFmtId="0" fontId="0" fillId="24" borderId="55" xfId="0" applyFill="1" applyBorder="1" applyAlignment="1">
      <alignment horizontal="center" vertical="center"/>
    </xf>
    <xf numFmtId="0" fontId="30" fillId="0" borderId="68" xfId="0" applyFont="1" applyFill="1" applyBorder="1" applyAlignment="1">
      <alignment horizontal="justify" vertical="center" wrapText="1"/>
    </xf>
    <xf numFmtId="164" fontId="29" fillId="0" borderId="68" xfId="0" applyNumberFormat="1" applyFont="1" applyFill="1" applyBorder="1" applyAlignment="1">
      <alignment horizontal="center" vertical="center"/>
    </xf>
    <xf numFmtId="9" fontId="0" fillId="0" borderId="68" xfId="0" applyNumberFormat="1" applyBorder="1" applyAlignment="1">
      <alignment horizontal="center" vertical="center"/>
    </xf>
    <xf numFmtId="0" fontId="25" fillId="0" borderId="69" xfId="0" applyFont="1" applyFill="1" applyBorder="1" applyAlignment="1">
      <alignment horizontal="center" vertical="center" wrapText="1"/>
    </xf>
    <xf numFmtId="0" fontId="25" fillId="0" borderId="68" xfId="0" applyFont="1" applyFill="1" applyBorder="1" applyAlignment="1">
      <alignment horizontal="justify" vertical="center" wrapText="1"/>
    </xf>
    <xf numFmtId="164" fontId="29" fillId="0" borderId="27" xfId="0" applyNumberFormat="1" applyFont="1" applyFill="1" applyBorder="1" applyAlignment="1">
      <alignment horizontal="center" vertical="center"/>
    </xf>
    <xf numFmtId="164" fontId="0" fillId="0" borderId="44" xfId="0" applyNumberFormat="1" applyFill="1" applyBorder="1" applyAlignment="1" applyProtection="1">
      <alignment horizontal="center"/>
      <protection locked="0"/>
    </xf>
    <xf numFmtId="9" fontId="6" fillId="0" borderId="19" xfId="1522" applyNumberFormat="1" applyFont="1" applyBorder="1" applyAlignment="1">
      <alignment horizontal="center" vertical="center" wrapText="1"/>
    </xf>
    <xf numFmtId="9" fontId="6" fillId="0" borderId="20" xfId="1522" applyNumberFormat="1" applyFont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29" fillId="0" borderId="69" xfId="0" applyNumberFormat="1" applyFont="1" applyFill="1" applyBorder="1" applyAlignment="1">
      <alignment horizontal="center" vertical="center"/>
    </xf>
    <xf numFmtId="164" fontId="29" fillId="0" borderId="19" xfId="0" applyNumberFormat="1" applyFont="1" applyFill="1" applyBorder="1" applyAlignment="1">
      <alignment horizontal="center" vertical="center"/>
    </xf>
    <xf numFmtId="164" fontId="29" fillId="0" borderId="20" xfId="0" applyNumberFormat="1" applyFont="1" applyFill="1" applyBorder="1" applyAlignment="1">
      <alignment horizontal="center" vertical="center"/>
    </xf>
    <xf numFmtId="0" fontId="25" fillId="0" borderId="69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164" fontId="6" fillId="0" borderId="69" xfId="1522" applyNumberFormat="1" applyFont="1" applyBorder="1" applyAlignment="1">
      <alignment horizontal="center" vertical="center" wrapText="1"/>
    </xf>
    <xf numFmtId="164" fontId="6" fillId="0" borderId="19" xfId="1522" applyNumberFormat="1" applyFont="1" applyBorder="1" applyAlignment="1">
      <alignment horizontal="center" vertical="center" wrapText="1"/>
    </xf>
    <xf numFmtId="9" fontId="0" fillId="0" borderId="69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0" fillId="26" borderId="50" xfId="0" applyFill="1" applyBorder="1" applyAlignment="1">
      <alignment horizontal="center" vertical="center" wrapText="1"/>
    </xf>
    <xf numFmtId="0" fontId="0" fillId="26" borderId="19" xfId="0" applyFill="1" applyBorder="1" applyAlignment="1">
      <alignment horizontal="center" vertical="center" wrapText="1"/>
    </xf>
    <xf numFmtId="0" fontId="25" fillId="28" borderId="69" xfId="0" applyFont="1" applyFill="1" applyBorder="1" applyAlignment="1">
      <alignment horizontal="center" vertical="center" wrapText="1"/>
    </xf>
    <xf numFmtId="0" fontId="25" fillId="28" borderId="19" xfId="0" applyFont="1" applyFill="1" applyBorder="1" applyAlignment="1">
      <alignment horizontal="center" vertical="center" wrapText="1"/>
    </xf>
    <xf numFmtId="0" fontId="25" fillId="28" borderId="20" xfId="0" applyFont="1" applyFill="1" applyBorder="1" applyAlignment="1">
      <alignment horizontal="center" vertical="center" wrapText="1"/>
    </xf>
    <xf numFmtId="0" fontId="25" fillId="28" borderId="69" xfId="0" applyNumberFormat="1" applyFont="1" applyFill="1" applyBorder="1" applyAlignment="1">
      <alignment horizontal="center" vertical="center" wrapText="1"/>
    </xf>
    <xf numFmtId="0" fontId="25" fillId="28" borderId="19" xfId="0" applyNumberFormat="1" applyFont="1" applyFill="1" applyBorder="1" applyAlignment="1">
      <alignment horizontal="center" vertical="center" wrapText="1"/>
    </xf>
    <xf numFmtId="0" fontId="25" fillId="28" borderId="20" xfId="0" applyNumberFormat="1" applyFont="1" applyFill="1" applyBorder="1" applyAlignment="1">
      <alignment horizontal="center" vertical="center" wrapText="1"/>
    </xf>
    <xf numFmtId="0" fontId="25" fillId="28" borderId="69" xfId="0" applyFont="1" applyFill="1" applyBorder="1" applyAlignment="1">
      <alignment horizontal="justify" vertical="center" wrapText="1"/>
    </xf>
    <xf numFmtId="0" fontId="25" fillId="28" borderId="20" xfId="0" applyFont="1" applyFill="1" applyBorder="1" applyAlignment="1">
      <alignment horizontal="justify" vertical="center" wrapText="1"/>
    </xf>
    <xf numFmtId="0" fontId="25" fillId="28" borderId="68" xfId="0" applyNumberFormat="1" applyFont="1" applyFill="1" applyBorder="1" applyAlignment="1">
      <alignment horizontal="justify" vertical="center" wrapText="1"/>
    </xf>
    <xf numFmtId="0" fontId="30" fillId="0" borderId="69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/>
    </xf>
    <xf numFmtId="9" fontId="0" fillId="0" borderId="69" xfId="0" applyNumberFormat="1" applyBorder="1" applyAlignment="1">
      <alignment horizontal="center" vertical="center" wrapText="1"/>
    </xf>
    <xf numFmtId="9" fontId="0" fillId="0" borderId="19" xfId="0" applyNumberFormat="1" applyBorder="1" applyAlignment="1">
      <alignment horizontal="center" vertical="center" wrapText="1"/>
    </xf>
    <xf numFmtId="0" fontId="0" fillId="29" borderId="69" xfId="0" applyFill="1" applyBorder="1" applyAlignment="1">
      <alignment horizontal="center" vertical="center" wrapText="1"/>
    </xf>
    <xf numFmtId="0" fontId="0" fillId="29" borderId="19" xfId="0" applyFill="1" applyBorder="1" applyAlignment="1">
      <alignment horizontal="center" vertical="center" wrapText="1"/>
    </xf>
    <xf numFmtId="0" fontId="0" fillId="29" borderId="20" xfId="0" applyFill="1" applyBorder="1" applyAlignment="1">
      <alignment horizontal="center" vertical="center" wrapText="1"/>
    </xf>
    <xf numFmtId="0" fontId="0" fillId="25" borderId="53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164" fontId="29" fillId="0" borderId="53" xfId="0" applyNumberFormat="1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25" borderId="69" xfId="0" applyFill="1" applyBorder="1" applyAlignment="1">
      <alignment horizontal="center" vertical="center"/>
    </xf>
    <xf numFmtId="0" fontId="0" fillId="25" borderId="19" xfId="0" applyFill="1" applyBorder="1" applyAlignment="1">
      <alignment horizontal="center" vertical="center"/>
    </xf>
    <xf numFmtId="0" fontId="0" fillId="25" borderId="20" xfId="0" applyFill="1" applyBorder="1" applyAlignment="1">
      <alignment horizontal="center" vertical="center"/>
    </xf>
    <xf numFmtId="0" fontId="25" fillId="0" borderId="52" xfId="0" applyFont="1" applyFill="1" applyBorder="1" applyAlignment="1">
      <alignment horizontal="center" vertical="center" wrapText="1"/>
    </xf>
    <xf numFmtId="0" fontId="25" fillId="0" borderId="68" xfId="0" applyFont="1" applyFill="1" applyBorder="1" applyAlignment="1">
      <alignment horizontal="center" vertical="center" wrapText="1"/>
    </xf>
    <xf numFmtId="0" fontId="0" fillId="26" borderId="52" xfId="0" applyFill="1" applyBorder="1" applyAlignment="1">
      <alignment horizontal="center" vertical="center"/>
    </xf>
    <xf numFmtId="0" fontId="0" fillId="26" borderId="68" xfId="0" applyFill="1" applyBorder="1" applyAlignment="1">
      <alignment horizontal="center" vertical="center"/>
    </xf>
    <xf numFmtId="0" fontId="0" fillId="0" borderId="52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9" fontId="0" fillId="0" borderId="52" xfId="0" applyNumberFormat="1" applyBorder="1" applyAlignment="1">
      <alignment horizontal="center" vertical="center"/>
    </xf>
    <xf numFmtId="9" fontId="0" fillId="0" borderId="68" xfId="0" applyNumberFormat="1" applyBorder="1" applyAlignment="1">
      <alignment horizontal="center" vertical="center"/>
    </xf>
    <xf numFmtId="164" fontId="29" fillId="0" borderId="52" xfId="0" applyNumberFormat="1" applyFont="1" applyFill="1" applyBorder="1" applyAlignment="1">
      <alignment horizontal="center" vertical="center"/>
    </xf>
    <xf numFmtId="164" fontId="29" fillId="0" borderId="68" xfId="0" applyNumberFormat="1" applyFont="1" applyFill="1" applyBorder="1" applyAlignment="1">
      <alignment horizontal="center" vertical="center"/>
    </xf>
    <xf numFmtId="0" fontId="25" fillId="0" borderId="69" xfId="0" applyNumberFormat="1" applyFont="1" applyFill="1" applyBorder="1" applyAlignment="1">
      <alignment horizontal="justify" vertical="center" wrapText="1"/>
    </xf>
    <xf numFmtId="0" fontId="25" fillId="0" borderId="20" xfId="0" applyNumberFormat="1" applyFont="1" applyFill="1" applyBorder="1" applyAlignment="1">
      <alignment horizontal="justify" vertical="center" wrapText="1"/>
    </xf>
    <xf numFmtId="0" fontId="25" fillId="0" borderId="69" xfId="0" applyFont="1" applyFill="1" applyBorder="1" applyAlignment="1">
      <alignment horizontal="justify" vertical="center" wrapText="1"/>
    </xf>
    <xf numFmtId="0" fontId="25" fillId="0" borderId="20" xfId="0" applyFont="1" applyFill="1" applyBorder="1" applyAlignment="1">
      <alignment horizontal="justify" vertical="center" wrapText="1"/>
    </xf>
    <xf numFmtId="0" fontId="0" fillId="29" borderId="69" xfId="0" applyFill="1" applyBorder="1" applyAlignment="1">
      <alignment horizontal="center" vertical="center"/>
    </xf>
    <xf numFmtId="0" fontId="0" fillId="29" borderId="20" xfId="0" applyFill="1" applyBorder="1" applyAlignment="1">
      <alignment horizontal="center" vertical="center"/>
    </xf>
    <xf numFmtId="164" fontId="29" fillId="0" borderId="21" xfId="0" applyNumberFormat="1" applyFont="1" applyFill="1" applyBorder="1" applyAlignment="1">
      <alignment horizontal="center" vertical="center"/>
    </xf>
    <xf numFmtId="0" fontId="25" fillId="0" borderId="66" xfId="0" applyFont="1" applyFill="1" applyBorder="1" applyAlignment="1">
      <alignment horizontal="justify" vertical="center" wrapText="1"/>
    </xf>
    <xf numFmtId="0" fontId="25" fillId="0" borderId="19" xfId="0" applyFont="1" applyFill="1" applyBorder="1" applyAlignment="1">
      <alignment horizontal="justify" vertical="center" wrapText="1"/>
    </xf>
    <xf numFmtId="9" fontId="0" fillId="0" borderId="66" xfId="0" applyNumberFormat="1" applyBorder="1" applyAlignment="1">
      <alignment horizontal="center" vertical="center"/>
    </xf>
    <xf numFmtId="164" fontId="29" fillId="0" borderId="66" xfId="0" applyNumberFormat="1" applyFont="1" applyFill="1" applyBorder="1" applyAlignment="1">
      <alignment horizontal="center" vertical="center"/>
    </xf>
    <xf numFmtId="0" fontId="0" fillId="27" borderId="50" xfId="0" applyFill="1" applyBorder="1" applyAlignment="1">
      <alignment horizontal="center" vertical="center" wrapText="1"/>
    </xf>
    <xf numFmtId="0" fontId="0" fillId="27" borderId="19" xfId="0" applyFill="1" applyBorder="1" applyAlignment="1">
      <alignment horizontal="center" vertical="center" wrapText="1"/>
    </xf>
    <xf numFmtId="10" fontId="0" fillId="0" borderId="53" xfId="0" applyNumberFormat="1" applyBorder="1" applyAlignment="1">
      <alignment horizontal="center" vertical="center" wrapText="1"/>
    </xf>
    <xf numFmtId="10" fontId="0" fillId="0" borderId="19" xfId="0" applyNumberFormat="1" applyBorder="1" applyAlignment="1">
      <alignment horizontal="center" vertical="center" wrapText="1"/>
    </xf>
    <xf numFmtId="9" fontId="0" fillId="0" borderId="53" xfId="0" applyNumberFormat="1" applyBorder="1" applyAlignment="1">
      <alignment horizontal="center" vertical="center"/>
    </xf>
    <xf numFmtId="0" fontId="0" fillId="29" borderId="53" xfId="0" applyFill="1" applyBorder="1" applyAlignment="1">
      <alignment horizontal="center" vertical="center" wrapText="1"/>
    </xf>
    <xf numFmtId="10" fontId="0" fillId="0" borderId="53" xfId="0" applyNumberFormat="1" applyBorder="1" applyAlignment="1">
      <alignment horizontal="center" vertical="center"/>
    </xf>
    <xf numFmtId="10" fontId="0" fillId="0" borderId="19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10" fontId="0" fillId="0" borderId="33" xfId="0" applyNumberFormat="1" applyBorder="1" applyAlignment="1">
      <alignment horizontal="center" vertical="center"/>
    </xf>
    <xf numFmtId="9" fontId="0" fillId="0" borderId="21" xfId="0" applyNumberFormat="1" applyBorder="1" applyAlignment="1">
      <alignment horizontal="center" vertical="center"/>
    </xf>
    <xf numFmtId="0" fontId="0" fillId="25" borderId="21" xfId="0" applyFill="1" applyBorder="1" applyAlignment="1">
      <alignment horizontal="center" vertical="center" wrapText="1"/>
    </xf>
    <xf numFmtId="0" fontId="0" fillId="25" borderId="52" xfId="0" applyFill="1" applyBorder="1" applyAlignment="1">
      <alignment horizontal="center" vertical="center" wrapText="1"/>
    </xf>
    <xf numFmtId="0" fontId="0" fillId="25" borderId="68" xfId="0" applyFill="1" applyBorder="1" applyAlignment="1">
      <alignment horizontal="center" vertical="center" wrapText="1"/>
    </xf>
    <xf numFmtId="0" fontId="25" fillId="28" borderId="21" xfId="0" applyFont="1" applyFill="1" applyBorder="1" applyAlignment="1">
      <alignment horizontal="center" vertical="center" wrapText="1"/>
    </xf>
    <xf numFmtId="0" fontId="25" fillId="28" borderId="52" xfId="0" applyFont="1" applyFill="1" applyBorder="1" applyAlignment="1">
      <alignment horizontal="center" vertical="center" wrapText="1"/>
    </xf>
    <xf numFmtId="0" fontId="25" fillId="28" borderId="68" xfId="0" applyFont="1" applyFill="1" applyBorder="1" applyAlignment="1">
      <alignment horizontal="center" vertical="center" wrapText="1"/>
    </xf>
    <xf numFmtId="0" fontId="0" fillId="26" borderId="21" xfId="0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164" fontId="0" fillId="0" borderId="53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29" borderId="39" xfId="0" applyFill="1" applyBorder="1" applyAlignment="1">
      <alignment horizontal="center" vertical="center" wrapText="1"/>
    </xf>
    <xf numFmtId="0" fontId="0" fillId="29" borderId="68" xfId="0" applyFill="1" applyBorder="1" applyAlignment="1">
      <alignment horizontal="center" vertical="center" wrapText="1"/>
    </xf>
    <xf numFmtId="0" fontId="0" fillId="29" borderId="52" xfId="0" applyFill="1" applyBorder="1" applyAlignment="1">
      <alignment horizontal="center" vertical="center" wrapText="1"/>
    </xf>
    <xf numFmtId="0" fontId="30" fillId="0" borderId="53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6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0" fillId="26" borderId="20" xfId="0" applyFill="1" applyBorder="1" applyAlignment="1">
      <alignment horizontal="center" vertical="center" wrapText="1"/>
    </xf>
    <xf numFmtId="0" fontId="0" fillId="24" borderId="69" xfId="0" applyFill="1" applyBorder="1" applyAlignment="1">
      <alignment horizontal="center" vertical="center" wrapText="1"/>
    </xf>
    <xf numFmtId="0" fontId="0" fillId="24" borderId="19" xfId="0" applyFill="1" applyBorder="1" applyAlignment="1">
      <alignment horizontal="center" vertical="center" wrapText="1"/>
    </xf>
    <xf numFmtId="10" fontId="0" fillId="0" borderId="20" xfId="0" applyNumberFormat="1" applyBorder="1" applyAlignment="1">
      <alignment horizontal="center" vertical="center"/>
    </xf>
    <xf numFmtId="0" fontId="0" fillId="24" borderId="21" xfId="0" applyFill="1" applyBorder="1" applyAlignment="1">
      <alignment horizontal="center" vertical="center"/>
    </xf>
    <xf numFmtId="0" fontId="0" fillId="24" borderId="52" xfId="0" applyFill="1" applyBorder="1" applyAlignment="1">
      <alignment horizontal="center" vertical="center"/>
    </xf>
    <xf numFmtId="0" fontId="0" fillId="24" borderId="68" xfId="0" applyFill="1" applyBorder="1" applyAlignment="1">
      <alignment horizontal="center" vertical="center"/>
    </xf>
    <xf numFmtId="0" fontId="0" fillId="25" borderId="21" xfId="0" applyFill="1" applyBorder="1" applyAlignment="1">
      <alignment horizontal="center" vertical="center"/>
    </xf>
    <xf numFmtId="0" fontId="0" fillId="25" borderId="68" xfId="0" applyFill="1" applyBorder="1" applyAlignment="1">
      <alignment horizontal="center" vertical="center"/>
    </xf>
    <xf numFmtId="0" fontId="25" fillId="0" borderId="21" xfId="0" applyNumberFormat="1" applyFont="1" applyFill="1" applyBorder="1" applyAlignment="1">
      <alignment horizontal="center" vertical="center" wrapText="1"/>
    </xf>
    <xf numFmtId="0" fontId="25" fillId="0" borderId="52" xfId="0" applyNumberFormat="1" applyFont="1" applyFill="1" applyBorder="1" applyAlignment="1">
      <alignment horizontal="center" vertical="center" wrapText="1"/>
    </xf>
    <xf numFmtId="0" fontId="25" fillId="0" borderId="68" xfId="0" applyNumberFormat="1" applyFont="1" applyFill="1" applyBorder="1" applyAlignment="1">
      <alignment horizontal="center" vertical="center" wrapText="1"/>
    </xf>
    <xf numFmtId="10" fontId="0" fillId="0" borderId="33" xfId="0" applyNumberFormat="1" applyBorder="1" applyAlignment="1">
      <alignment horizontal="center" vertical="center" wrapText="1"/>
    </xf>
    <xf numFmtId="0" fontId="30" fillId="0" borderId="69" xfId="0" applyFont="1" applyBorder="1" applyAlignment="1">
      <alignment horizontal="center" vertical="center" wrapText="1"/>
    </xf>
    <xf numFmtId="0" fontId="25" fillId="28" borderId="68" xfId="0" applyNumberFormat="1" applyFont="1" applyFill="1" applyBorder="1" applyAlignment="1">
      <alignment horizontal="center" vertical="center" wrapText="1"/>
    </xf>
    <xf numFmtId="0" fontId="0" fillId="24" borderId="66" xfId="0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25" fillId="28" borderId="66" xfId="0" applyFont="1" applyFill="1" applyBorder="1" applyAlignment="1">
      <alignment horizontal="justify" vertical="center" wrapText="1"/>
    </xf>
    <xf numFmtId="0" fontId="25" fillId="28" borderId="19" xfId="0" applyFont="1" applyFill="1" applyBorder="1" applyAlignment="1">
      <alignment horizontal="justify" vertical="center" wrapText="1"/>
    </xf>
    <xf numFmtId="10" fontId="0" fillId="0" borderId="50" xfId="0" applyNumberFormat="1" applyBorder="1" applyAlignment="1">
      <alignment horizontal="center" vertical="center"/>
    </xf>
    <xf numFmtId="0" fontId="25" fillId="0" borderId="54" xfId="0" applyFont="1" applyFill="1" applyBorder="1" applyAlignment="1">
      <alignment horizontal="justify" vertical="center" wrapText="1"/>
    </xf>
    <xf numFmtId="0" fontId="0" fillId="24" borderId="54" xfId="0" applyFill="1" applyBorder="1" applyAlignment="1">
      <alignment horizontal="center" vertical="center" wrapText="1"/>
    </xf>
    <xf numFmtId="9" fontId="0" fillId="0" borderId="20" xfId="0" applyNumberFormat="1" applyBorder="1" applyAlignment="1">
      <alignment horizontal="center" vertical="center" wrapText="1"/>
    </xf>
    <xf numFmtId="164" fontId="29" fillId="0" borderId="50" xfId="0" applyNumberFormat="1" applyFont="1" applyFill="1" applyBorder="1" applyAlignment="1">
      <alignment horizontal="center" vertical="center"/>
    </xf>
    <xf numFmtId="0" fontId="30" fillId="0" borderId="69" xfId="0" applyFont="1" applyFill="1" applyBorder="1" applyAlignment="1">
      <alignment horizontal="justify" vertical="center" wrapText="1"/>
    </xf>
    <xf numFmtId="0" fontId="30" fillId="0" borderId="19" xfId="0" applyFont="1" applyFill="1" applyBorder="1" applyAlignment="1">
      <alignment horizontal="justify" vertical="center" wrapText="1"/>
    </xf>
    <xf numFmtId="0" fontId="30" fillId="0" borderId="20" xfId="0" applyFont="1" applyFill="1" applyBorder="1" applyAlignment="1">
      <alignment horizontal="justify" vertical="center" wrapText="1"/>
    </xf>
    <xf numFmtId="0" fontId="30" fillId="0" borderId="34" xfId="0" applyFont="1" applyFill="1" applyBorder="1" applyAlignment="1">
      <alignment horizontal="justify" vertical="center" wrapText="1"/>
    </xf>
    <xf numFmtId="0" fontId="30" fillId="0" borderId="26" xfId="0" applyFont="1" applyFill="1" applyBorder="1" applyAlignment="1">
      <alignment horizontal="justify" vertical="center" wrapText="1"/>
    </xf>
    <xf numFmtId="0" fontId="30" fillId="0" borderId="11" xfId="0" applyFont="1" applyFill="1" applyBorder="1" applyAlignment="1">
      <alignment horizontal="justify" vertical="center" wrapText="1"/>
    </xf>
    <xf numFmtId="0" fontId="25" fillId="28" borderId="69" xfId="0" applyNumberFormat="1" applyFont="1" applyFill="1" applyBorder="1" applyAlignment="1">
      <alignment horizontal="justify" vertical="center" wrapText="1"/>
    </xf>
    <xf numFmtId="0" fontId="25" fillId="28" borderId="19" xfId="0" applyNumberFormat="1" applyFont="1" applyFill="1" applyBorder="1" applyAlignment="1">
      <alignment horizontal="justify" vertical="center" wrapText="1"/>
    </xf>
    <xf numFmtId="0" fontId="25" fillId="28" borderId="20" xfId="0" applyNumberFormat="1" applyFont="1" applyFill="1" applyBorder="1" applyAlignment="1">
      <alignment horizontal="justify" vertical="center" wrapText="1"/>
    </xf>
    <xf numFmtId="0" fontId="28" fillId="24" borderId="69" xfId="0" applyFont="1" applyFill="1" applyBorder="1" applyAlignment="1">
      <alignment horizontal="center" vertical="center" wrapText="1"/>
    </xf>
    <xf numFmtId="0" fontId="28" fillId="24" borderId="19" xfId="0" applyFont="1" applyFill="1" applyBorder="1" applyAlignment="1">
      <alignment horizontal="center" vertical="center" wrapText="1"/>
    </xf>
    <xf numFmtId="0" fontId="28" fillId="24" borderId="20" xfId="0" applyFont="1" applyFill="1" applyBorder="1" applyAlignment="1">
      <alignment horizontal="center" vertical="center" wrapText="1"/>
    </xf>
    <xf numFmtId="0" fontId="30" fillId="0" borderId="68" xfId="0" applyFont="1" applyFill="1" applyBorder="1" applyAlignment="1">
      <alignment horizontal="center" vertical="center" wrapText="1"/>
    </xf>
    <xf numFmtId="164" fontId="29" fillId="0" borderId="1" xfId="0" applyNumberFormat="1" applyFont="1" applyFill="1" applyBorder="1" applyAlignment="1">
      <alignment horizontal="center" vertical="center"/>
    </xf>
    <xf numFmtId="164" fontId="29" fillId="0" borderId="67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/>
    </xf>
    <xf numFmtId="0" fontId="0" fillId="29" borderId="67" xfId="0" applyFill="1" applyBorder="1" applyAlignment="1">
      <alignment horizontal="center" vertical="center"/>
    </xf>
    <xf numFmtId="0" fontId="0" fillId="29" borderId="68" xfId="0" applyFill="1" applyBorder="1" applyAlignment="1">
      <alignment horizontal="center" vertical="center"/>
    </xf>
    <xf numFmtId="0" fontId="25" fillId="28" borderId="67" xfId="0" applyFont="1" applyFill="1" applyBorder="1" applyAlignment="1">
      <alignment horizontal="center" vertical="center" wrapText="1"/>
    </xf>
    <xf numFmtId="0" fontId="25" fillId="0" borderId="66" xfId="0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0" fillId="24" borderId="68" xfId="0" applyFill="1" applyBorder="1" applyAlignment="1">
      <alignment horizontal="center" vertical="center" wrapText="1"/>
    </xf>
    <xf numFmtId="0" fontId="0" fillId="24" borderId="5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6" borderId="1" xfId="0" applyFill="1" applyBorder="1" applyAlignment="1">
      <alignment horizontal="center" vertical="center"/>
    </xf>
    <xf numFmtId="0" fontId="0" fillId="26" borderId="67" xfId="0" applyFill="1" applyBorder="1" applyAlignment="1">
      <alignment horizontal="center" vertical="center"/>
    </xf>
    <xf numFmtId="0" fontId="2" fillId="0" borderId="1" xfId="1" applyFont="1" applyBorder="1" applyAlignment="1"/>
    <xf numFmtId="0" fontId="7" fillId="0" borderId="17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4" fillId="0" borderId="11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10" fontId="0" fillId="0" borderId="66" xfId="0" applyNumberFormat="1" applyBorder="1" applyAlignment="1">
      <alignment horizontal="center" vertical="center" wrapText="1"/>
    </xf>
    <xf numFmtId="10" fontId="0" fillId="0" borderId="20" xfId="0" applyNumberFormat="1" applyBorder="1" applyAlignment="1">
      <alignment horizontal="center" vertical="center" wrapText="1"/>
    </xf>
    <xf numFmtId="0" fontId="0" fillId="27" borderId="1" xfId="0" applyFill="1" applyBorder="1" applyAlignment="1">
      <alignment horizontal="center" vertical="center" wrapText="1"/>
    </xf>
    <xf numFmtId="0" fontId="0" fillId="27" borderId="49" xfId="0" applyFill="1" applyBorder="1" applyAlignment="1">
      <alignment horizontal="center" vertical="center" wrapText="1"/>
    </xf>
    <xf numFmtId="0" fontId="0" fillId="27" borderId="68" xfId="0" applyFill="1" applyBorder="1" applyAlignment="1">
      <alignment horizontal="center" vertical="center" wrapText="1"/>
    </xf>
    <xf numFmtId="0" fontId="3" fillId="0" borderId="14" xfId="1" applyFont="1" applyBorder="1" applyAlignment="1">
      <alignment horizontal="justify" vertical="center" wrapText="1"/>
    </xf>
    <xf numFmtId="0" fontId="3" fillId="0" borderId="15" xfId="1" applyFont="1" applyBorder="1" applyAlignment="1">
      <alignment horizontal="justify" vertical="center" wrapText="1"/>
    </xf>
    <xf numFmtId="0" fontId="0" fillId="27" borderId="69" xfId="0" applyFill="1" applyBorder="1" applyAlignment="1">
      <alignment horizontal="center" vertical="center" wrapText="1"/>
    </xf>
    <xf numFmtId="0" fontId="28" fillId="29" borderId="1" xfId="0" applyFont="1" applyFill="1" applyBorder="1" applyAlignment="1">
      <alignment horizontal="center" vertical="center" wrapText="1"/>
    </xf>
    <xf numFmtId="0" fontId="28" fillId="29" borderId="49" xfId="0" applyFont="1" applyFill="1" applyBorder="1" applyAlignment="1">
      <alignment horizontal="center" vertical="center" wrapText="1"/>
    </xf>
    <xf numFmtId="0" fontId="28" fillId="29" borderId="68" xfId="0" applyFont="1" applyFill="1" applyBorder="1" applyAlignment="1">
      <alignment horizontal="center" vertical="center" wrapText="1"/>
    </xf>
    <xf numFmtId="10" fontId="6" fillId="0" borderId="69" xfId="1522" applyNumberFormat="1" applyFont="1" applyBorder="1" applyAlignment="1">
      <alignment horizontal="center" vertical="center" wrapText="1"/>
    </xf>
    <xf numFmtId="10" fontId="6" fillId="0" borderId="19" xfId="1522" applyNumberFormat="1" applyFont="1" applyBorder="1" applyAlignment="1">
      <alignment horizontal="center" vertical="center" wrapText="1"/>
    </xf>
    <xf numFmtId="0" fontId="0" fillId="24" borderId="65" xfId="0" applyFill="1" applyBorder="1" applyAlignment="1">
      <alignment horizontal="center" vertical="center" wrapText="1"/>
    </xf>
    <xf numFmtId="0" fontId="28" fillId="26" borderId="69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 wrapText="1"/>
    </xf>
    <xf numFmtId="9" fontId="0" fillId="0" borderId="18" xfId="0" applyNumberFormat="1" applyBorder="1" applyAlignment="1">
      <alignment horizontal="center" vertical="center"/>
    </xf>
    <xf numFmtId="0" fontId="0" fillId="27" borderId="65" xfId="0" applyFill="1" applyBorder="1" applyAlignment="1">
      <alignment horizontal="center" vertical="center" wrapText="1"/>
    </xf>
    <xf numFmtId="0" fontId="0" fillId="27" borderId="20" xfId="0" applyFill="1" applyBorder="1" applyAlignment="1">
      <alignment horizontal="center" vertical="center" wrapText="1"/>
    </xf>
    <xf numFmtId="0" fontId="33" fillId="0" borderId="69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0" fillId="25" borderId="50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4" borderId="50" xfId="0" applyFill="1" applyBorder="1" applyAlignment="1">
      <alignment horizontal="center" vertical="center" wrapText="1"/>
    </xf>
    <xf numFmtId="0" fontId="0" fillId="25" borderId="66" xfId="0" applyFill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29" borderId="1" xfId="0" applyFill="1" applyBorder="1" applyAlignment="1">
      <alignment horizontal="center" vertical="center" wrapText="1"/>
    </xf>
    <xf numFmtId="0" fontId="0" fillId="29" borderId="67" xfId="0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25" borderId="1" xfId="0" applyFill="1" applyBorder="1" applyAlignment="1">
      <alignment horizontal="center" vertical="center" wrapText="1"/>
    </xf>
    <xf numFmtId="0" fontId="0" fillId="29" borderId="54" xfId="0" applyFill="1" applyBorder="1" applyAlignment="1">
      <alignment horizontal="center" vertical="center" wrapText="1"/>
    </xf>
    <xf numFmtId="9" fontId="0" fillId="0" borderId="54" xfId="0" applyNumberFormat="1" applyBorder="1" applyAlignment="1">
      <alignment horizontal="center" vertical="center"/>
    </xf>
    <xf numFmtId="164" fontId="29" fillId="0" borderId="54" xfId="0" applyNumberFormat="1" applyFont="1" applyFill="1" applyBorder="1" applyAlignment="1">
      <alignment horizontal="center" vertical="center"/>
    </xf>
    <xf numFmtId="0" fontId="0" fillId="26" borderId="55" xfId="0" applyFill="1" applyBorder="1" applyAlignment="1">
      <alignment horizontal="center" vertical="center"/>
    </xf>
    <xf numFmtId="9" fontId="0" fillId="0" borderId="55" xfId="0" applyNumberFormat="1" applyBorder="1" applyAlignment="1">
      <alignment horizontal="center" vertical="center"/>
    </xf>
    <xf numFmtId="164" fontId="29" fillId="0" borderId="55" xfId="0" applyNumberFormat="1" applyFont="1" applyFill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164" fontId="29" fillId="0" borderId="23" xfId="0" applyNumberFormat="1" applyFont="1" applyFill="1" applyBorder="1" applyAlignment="1">
      <alignment horizontal="center" vertical="center"/>
    </xf>
    <xf numFmtId="0" fontId="0" fillId="26" borderId="54" xfId="0" applyFill="1" applyBorder="1" applyAlignment="1">
      <alignment horizontal="center" vertical="center" wrapText="1"/>
    </xf>
    <xf numFmtId="0" fontId="0" fillId="25" borderId="69" xfId="0" applyFill="1" applyBorder="1" applyAlignment="1">
      <alignment horizontal="center" vertical="center" wrapText="1"/>
    </xf>
    <xf numFmtId="9" fontId="0" fillId="0" borderId="52" xfId="0" applyNumberFormat="1" applyFill="1" applyBorder="1" applyAlignment="1">
      <alignment horizontal="center" vertical="center"/>
    </xf>
    <xf numFmtId="9" fontId="0" fillId="0" borderId="68" xfId="0" applyNumberFormat="1" applyFill="1" applyBorder="1" applyAlignment="1">
      <alignment horizontal="center" vertical="center"/>
    </xf>
    <xf numFmtId="164" fontId="29" fillId="0" borderId="54" xfId="0" applyNumberFormat="1" applyFont="1" applyFill="1" applyBorder="1" applyAlignment="1">
      <alignment horizontal="center" vertical="center" wrapText="1"/>
    </xf>
    <xf numFmtId="164" fontId="29" fillId="0" borderId="19" xfId="0" applyNumberFormat="1" applyFont="1" applyFill="1" applyBorder="1" applyAlignment="1">
      <alignment horizontal="center" vertical="center" wrapText="1"/>
    </xf>
    <xf numFmtId="9" fontId="0" fillId="0" borderId="54" xfId="0" applyNumberFormat="1" applyBorder="1" applyAlignment="1">
      <alignment horizontal="center" vertical="center" wrapText="1"/>
    </xf>
    <xf numFmtId="9" fontId="0" fillId="0" borderId="69" xfId="0" applyNumberFormat="1" applyFill="1" applyBorder="1" applyAlignment="1">
      <alignment horizontal="center" vertical="center"/>
    </xf>
    <xf numFmtId="9" fontId="0" fillId="0" borderId="19" xfId="0" applyNumberFormat="1" applyFill="1" applyBorder="1" applyAlignment="1">
      <alignment horizontal="center" vertical="center"/>
    </xf>
    <xf numFmtId="9" fontId="0" fillId="0" borderId="20" xfId="0" applyNumberFormat="1" applyFill="1" applyBorder="1" applyAlignment="1">
      <alignment horizontal="center" vertical="center"/>
    </xf>
    <xf numFmtId="9" fontId="0" fillId="0" borderId="54" xfId="0" applyNumberFormat="1" applyFill="1" applyBorder="1" applyAlignment="1">
      <alignment horizontal="center" vertical="center"/>
    </xf>
    <xf numFmtId="164" fontId="29" fillId="0" borderId="20" xfId="0" applyNumberFormat="1" applyFont="1" applyFill="1" applyBorder="1" applyAlignment="1">
      <alignment horizontal="center" vertical="center" wrapText="1"/>
    </xf>
    <xf numFmtId="0" fontId="0" fillId="25" borderId="55" xfId="0" applyFill="1" applyBorder="1" applyAlignment="1">
      <alignment horizontal="center" vertical="center"/>
    </xf>
    <xf numFmtId="164" fontId="0" fillId="0" borderId="55" xfId="0" applyNumberFormat="1" applyBorder="1" applyAlignment="1">
      <alignment horizontal="center" vertical="center"/>
    </xf>
    <xf numFmtId="164" fontId="0" fillId="0" borderId="68" xfId="0" applyNumberFormat="1" applyBorder="1" applyAlignment="1">
      <alignment horizontal="center" vertical="center"/>
    </xf>
    <xf numFmtId="0" fontId="0" fillId="29" borderId="55" xfId="0" applyFill="1" applyBorder="1" applyAlignment="1">
      <alignment horizontal="center" vertical="center" wrapText="1"/>
    </xf>
    <xf numFmtId="0" fontId="0" fillId="29" borderId="61" xfId="0" applyFill="1" applyBorder="1" applyAlignment="1">
      <alignment horizontal="center" vertical="center" wrapText="1"/>
    </xf>
    <xf numFmtId="9" fontId="0" fillId="0" borderId="61" xfId="0" applyNumberFormat="1" applyFill="1" applyBorder="1" applyAlignment="1">
      <alignment horizontal="center" vertical="center"/>
    </xf>
    <xf numFmtId="164" fontId="29" fillId="0" borderId="61" xfId="0" applyNumberFormat="1" applyFont="1" applyFill="1" applyBorder="1" applyAlignment="1">
      <alignment horizontal="center" vertical="center"/>
    </xf>
    <xf numFmtId="0" fontId="31" fillId="24" borderId="55" xfId="0" applyFont="1" applyFill="1" applyBorder="1" applyAlignment="1">
      <alignment horizontal="center" vertical="center" wrapText="1"/>
    </xf>
    <xf numFmtId="0" fontId="31" fillId="24" borderId="68" xfId="0" applyFont="1" applyFill="1" applyBorder="1" applyAlignment="1">
      <alignment horizontal="center" vertical="center" wrapText="1"/>
    </xf>
    <xf numFmtId="0" fontId="25" fillId="0" borderId="68" xfId="0" applyFont="1" applyFill="1" applyBorder="1" applyAlignment="1">
      <alignment horizontal="justify" vertical="center" wrapText="1"/>
    </xf>
    <xf numFmtId="0" fontId="0" fillId="25" borderId="54" xfId="0" applyFill="1" applyBorder="1" applyAlignment="1">
      <alignment horizontal="center" vertical="center" wrapText="1"/>
    </xf>
    <xf numFmtId="0" fontId="0" fillId="26" borderId="55" xfId="0" applyFill="1" applyBorder="1" applyAlignment="1">
      <alignment horizontal="center" vertical="center" wrapText="1"/>
    </xf>
    <xf numFmtId="0" fontId="0" fillId="26" borderId="68" xfId="0" applyFill="1" applyBorder="1" applyAlignment="1">
      <alignment horizontal="center" vertical="center" wrapText="1"/>
    </xf>
    <xf numFmtId="164" fontId="29" fillId="0" borderId="68" xfId="0" applyNumberFormat="1" applyFont="1" applyFill="1" applyBorder="1" applyAlignment="1">
      <alignment horizontal="center" vertical="center" wrapText="1"/>
    </xf>
    <xf numFmtId="164" fontId="29" fillId="0" borderId="55" xfId="0" applyNumberFormat="1" applyFont="1" applyFill="1" applyBorder="1" applyAlignment="1">
      <alignment horizontal="center" vertical="center" wrapText="1"/>
    </xf>
    <xf numFmtId="0" fontId="30" fillId="29" borderId="69" xfId="0" applyFont="1" applyFill="1" applyBorder="1" applyAlignment="1">
      <alignment horizontal="justify" vertical="center" wrapText="1"/>
    </xf>
    <xf numFmtId="0" fontId="30" fillId="29" borderId="19" xfId="0" applyFont="1" applyFill="1" applyBorder="1" applyAlignment="1">
      <alignment horizontal="justify" vertical="center" wrapText="1"/>
    </xf>
    <xf numFmtId="0" fontId="0" fillId="0" borderId="19" xfId="0" applyBorder="1" applyAlignment="1">
      <alignment horizontal="center" vertical="center"/>
    </xf>
    <xf numFmtId="9" fontId="0" fillId="0" borderId="34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4" borderId="69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20" xfId="0" applyFill="1" applyBorder="1" applyAlignment="1">
      <alignment horizontal="center" vertical="center"/>
    </xf>
    <xf numFmtId="9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0" borderId="26" xfId="0" applyNumberFormat="1" applyBorder="1" applyAlignment="1">
      <alignment horizontal="center" vertical="center"/>
    </xf>
    <xf numFmtId="0" fontId="30" fillId="0" borderId="68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25" borderId="69" xfId="0" applyFill="1" applyBorder="1" applyAlignment="1">
      <alignment horizontal="center" wrapText="1"/>
    </xf>
    <xf numFmtId="0" fontId="0" fillId="25" borderId="19" xfId="0" applyFill="1" applyBorder="1" applyAlignment="1">
      <alignment horizontal="center" wrapText="1"/>
    </xf>
    <xf numFmtId="0" fontId="0" fillId="0" borderId="69" xfId="0" applyBorder="1" applyAlignment="1">
      <alignment horizontal="center" vertical="center"/>
    </xf>
    <xf numFmtId="9" fontId="0" fillId="0" borderId="34" xfId="0" applyNumberForma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34" fillId="0" borderId="6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0" fillId="0" borderId="69" xfId="0" applyBorder="1" applyAlignment="1">
      <alignment horizontal="justify" vertical="center" wrapText="1"/>
    </xf>
    <xf numFmtId="0" fontId="0" fillId="0" borderId="20" xfId="0" applyBorder="1" applyAlignment="1">
      <alignment horizontal="justify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0" fillId="0" borderId="56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9" fontId="0" fillId="0" borderId="56" xfId="0" applyNumberFormat="1" applyBorder="1" applyAlignment="1">
      <alignment horizontal="center" vertical="center"/>
    </xf>
    <xf numFmtId="164" fontId="29" fillId="0" borderId="56" xfId="0" applyNumberFormat="1" applyFont="1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64" fontId="0" fillId="0" borderId="69" xfId="0" applyNumberFormat="1" applyBorder="1" applyAlignment="1">
      <alignment horizontal="center" vertical="center"/>
    </xf>
    <xf numFmtId="164" fontId="29" fillId="0" borderId="27" xfId="0" applyNumberFormat="1" applyFont="1" applyFill="1" applyBorder="1" applyAlignment="1">
      <alignment horizontal="center" vertical="center"/>
    </xf>
    <xf numFmtId="9" fontId="0" fillId="0" borderId="27" xfId="0" applyNumberFormat="1" applyBorder="1" applyAlignment="1">
      <alignment horizontal="center" vertical="center"/>
    </xf>
    <xf numFmtId="9" fontId="0" fillId="0" borderId="27" xfId="0" applyNumberFormat="1" applyFill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9" fontId="0" fillId="0" borderId="58" xfId="0" applyNumberFormat="1" applyFill="1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0" fontId="0" fillId="0" borderId="6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164" fontId="29" fillId="31" borderId="69" xfId="0" applyNumberFormat="1" applyFont="1" applyFill="1" applyBorder="1" applyAlignment="1">
      <alignment horizontal="center" vertical="center"/>
    </xf>
    <xf numFmtId="164" fontId="29" fillId="31" borderId="20" xfId="0" applyNumberFormat="1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9" fontId="0" fillId="0" borderId="58" xfId="0" applyNumberForma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164" fontId="29" fillId="0" borderId="37" xfId="0" applyNumberFormat="1" applyFont="1" applyFill="1" applyBorder="1" applyAlignment="1">
      <alignment horizontal="center" vertical="center"/>
    </xf>
    <xf numFmtId="164" fontId="29" fillId="0" borderId="59" xfId="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/>
    </xf>
    <xf numFmtId="0" fontId="0" fillId="0" borderId="60" xfId="0" applyBorder="1" applyAlignment="1">
      <alignment horizontal="center" vertical="center" wrapText="1"/>
    </xf>
    <xf numFmtId="164" fontId="29" fillId="0" borderId="34" xfId="0" applyNumberFormat="1" applyFont="1" applyFill="1" applyBorder="1" applyAlignment="1">
      <alignment horizontal="center" vertical="center"/>
    </xf>
    <xf numFmtId="164" fontId="29" fillId="0" borderId="26" xfId="0" applyNumberFormat="1" applyFont="1" applyFill="1" applyBorder="1" applyAlignment="1">
      <alignment horizontal="center" vertical="center"/>
    </xf>
    <xf numFmtId="9" fontId="0" fillId="0" borderId="37" xfId="0" applyNumberFormat="1" applyBorder="1" applyAlignment="1">
      <alignment horizontal="center" vertical="center"/>
    </xf>
    <xf numFmtId="0" fontId="0" fillId="0" borderId="68" xfId="0" applyBorder="1"/>
    <xf numFmtId="9" fontId="0" fillId="0" borderId="59" xfId="0" applyNumberFormat="1" applyBorder="1" applyAlignment="1">
      <alignment horizontal="center" vertical="center"/>
    </xf>
    <xf numFmtId="164" fontId="29" fillId="0" borderId="30" xfId="0" applyNumberFormat="1" applyFont="1" applyFill="1" applyBorder="1" applyAlignment="1">
      <alignment horizontal="center" vertical="center"/>
    </xf>
    <xf numFmtId="0" fontId="25" fillId="0" borderId="58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68" xfId="0" applyFill="1" applyBorder="1" applyAlignment="1">
      <alignment horizontal="center" vertical="center" wrapText="1"/>
    </xf>
    <xf numFmtId="9" fontId="0" fillId="0" borderId="30" xfId="0" applyNumberFormat="1" applyBorder="1" applyAlignment="1">
      <alignment horizontal="center" vertical="center"/>
    </xf>
    <xf numFmtId="9" fontId="0" fillId="0" borderId="68" xfId="0" applyNumberFormat="1" applyBorder="1" applyAlignment="1">
      <alignment horizontal="center" vertical="center" wrapText="1"/>
    </xf>
    <xf numFmtId="9" fontId="0" fillId="0" borderId="60" xfId="0" applyNumberFormat="1" applyBorder="1" applyAlignment="1">
      <alignment horizontal="center" vertical="center"/>
    </xf>
    <xf numFmtId="164" fontId="29" fillId="0" borderId="60" xfId="0" applyNumberFormat="1" applyFont="1" applyFill="1" applyBorder="1" applyAlignment="1">
      <alignment horizontal="center" vertical="center"/>
    </xf>
    <xf numFmtId="164" fontId="29" fillId="0" borderId="31" xfId="0" applyNumberFormat="1" applyFont="1" applyFill="1" applyBorder="1" applyAlignment="1">
      <alignment horizontal="center" vertical="center"/>
    </xf>
    <xf numFmtId="0" fontId="30" fillId="0" borderId="19" xfId="0" applyFont="1" applyBorder="1" applyAlignment="1">
      <alignment horizontal="justify" vertical="center" wrapText="1"/>
    </xf>
    <xf numFmtId="9" fontId="0" fillId="0" borderId="61" xfId="0" applyNumberFormat="1" applyBorder="1" applyAlignment="1">
      <alignment horizontal="center" vertical="center"/>
    </xf>
    <xf numFmtId="164" fontId="29" fillId="0" borderId="32" xfId="0" applyNumberFormat="1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9" fontId="0" fillId="0" borderId="31" xfId="0" applyNumberFormat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 wrapText="1"/>
    </xf>
    <xf numFmtId="0" fontId="0" fillId="0" borderId="31" xfId="0" applyBorder="1"/>
    <xf numFmtId="164" fontId="29" fillId="0" borderId="69" xfId="0" applyNumberFormat="1" applyFont="1" applyFill="1" applyBorder="1" applyAlignment="1">
      <alignment horizontal="center" vertical="center" wrapText="1"/>
    </xf>
    <xf numFmtId="164" fontId="29" fillId="0" borderId="31" xfId="0" applyNumberFormat="1" applyFont="1" applyFill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164" fontId="29" fillId="0" borderId="33" xfId="0" applyNumberFormat="1" applyFont="1" applyFill="1" applyBorder="1" applyAlignment="1">
      <alignment horizontal="center" vertical="center"/>
    </xf>
    <xf numFmtId="0" fontId="0" fillId="0" borderId="68" xfId="0" applyBorder="1" applyAlignment="1">
      <alignment horizontal="justify" vertical="center" wrapText="1"/>
    </xf>
    <xf numFmtId="0" fontId="25" fillId="0" borderId="60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3" fillId="0" borderId="31" xfId="0" applyFont="1" applyFill="1" applyBorder="1" applyAlignment="1">
      <alignment horizontal="center" vertical="center" wrapText="1"/>
    </xf>
    <xf numFmtId="0" fontId="33" fillId="0" borderId="60" xfId="0" applyFont="1" applyFill="1" applyBorder="1" applyAlignment="1">
      <alignment horizontal="center" vertical="center" wrapText="1"/>
    </xf>
    <xf numFmtId="0" fontId="33" fillId="0" borderId="68" xfId="0" applyFont="1" applyFill="1" applyBorder="1" applyAlignment="1">
      <alignment horizontal="center" vertical="center" wrapText="1"/>
    </xf>
    <xf numFmtId="0" fontId="30" fillId="0" borderId="68" xfId="0" applyFont="1" applyFill="1" applyBorder="1" applyAlignment="1">
      <alignment horizontal="justify" vertical="center" wrapText="1"/>
    </xf>
    <xf numFmtId="0" fontId="28" fillId="0" borderId="36" xfId="0" applyFont="1" applyBorder="1" applyAlignment="1" applyProtection="1">
      <alignment horizontal="center" vertical="center"/>
      <protection locked="0"/>
    </xf>
    <xf numFmtId="164" fontId="0" fillId="0" borderId="48" xfId="0" applyNumberFormat="1" applyBorder="1" applyAlignment="1" applyProtection="1">
      <alignment horizontal="center" vertical="center"/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</cellXfs>
  <cellStyles count="1609">
    <cellStyle name="20% - Énfasis1 10" xfId="3"/>
    <cellStyle name="20% - Énfasis1 11" xfId="4"/>
    <cellStyle name="20% - Énfasis1 12" xfId="5"/>
    <cellStyle name="20% - Énfasis1 13" xfId="6"/>
    <cellStyle name="20% - Énfasis1 2" xfId="7"/>
    <cellStyle name="20% - Énfasis1 3" xfId="8"/>
    <cellStyle name="20% - Énfasis1 4" xfId="9"/>
    <cellStyle name="20% - Énfasis1 5" xfId="10"/>
    <cellStyle name="20% - Énfasis1 6" xfId="11"/>
    <cellStyle name="20% - Énfasis1 7" xfId="12"/>
    <cellStyle name="20% - Énfasis1 8" xfId="13"/>
    <cellStyle name="20% - Énfasis1 9" xfId="14"/>
    <cellStyle name="20% - Énfasis2 10" xfId="15"/>
    <cellStyle name="20% - Énfasis2 11" xfId="16"/>
    <cellStyle name="20% - Énfasis2 12" xfId="17"/>
    <cellStyle name="20% - Énfasis2 13" xfId="18"/>
    <cellStyle name="20% - Énfasis2 2" xfId="19"/>
    <cellStyle name="20% - Énfasis2 3" xfId="20"/>
    <cellStyle name="20% - Énfasis2 4" xfId="21"/>
    <cellStyle name="20% - Énfasis2 5" xfId="22"/>
    <cellStyle name="20% - Énfasis2 6" xfId="23"/>
    <cellStyle name="20% - Énfasis2 7" xfId="24"/>
    <cellStyle name="20% - Énfasis2 8" xfId="25"/>
    <cellStyle name="20% - Énfasis2 9" xfId="26"/>
    <cellStyle name="20% - Énfasis3 10" xfId="27"/>
    <cellStyle name="20% - Énfasis3 11" xfId="28"/>
    <cellStyle name="20% - Énfasis3 12" xfId="29"/>
    <cellStyle name="20% - Énfasis3 13" xfId="30"/>
    <cellStyle name="20% - Énfasis3 2" xfId="31"/>
    <cellStyle name="20% - Énfasis3 3" xfId="32"/>
    <cellStyle name="20% - Énfasis3 4" xfId="33"/>
    <cellStyle name="20% - Énfasis3 5" xfId="34"/>
    <cellStyle name="20% - Énfasis3 6" xfId="35"/>
    <cellStyle name="20% - Énfasis3 7" xfId="36"/>
    <cellStyle name="20% - Énfasis3 8" xfId="37"/>
    <cellStyle name="20% - Énfasis3 9" xfId="38"/>
    <cellStyle name="20% - Énfasis4 10" xfId="39"/>
    <cellStyle name="20% - Énfasis4 11" xfId="40"/>
    <cellStyle name="20% - Énfasis4 12" xfId="41"/>
    <cellStyle name="20% - Énfasis4 13" xfId="42"/>
    <cellStyle name="20% - Énfasis4 2" xfId="43"/>
    <cellStyle name="20% - Énfasis4 3" xfId="44"/>
    <cellStyle name="20% - Énfasis4 4" xfId="45"/>
    <cellStyle name="20% - Énfasis4 5" xfId="46"/>
    <cellStyle name="20% - Énfasis4 6" xfId="47"/>
    <cellStyle name="20% - Énfasis4 7" xfId="48"/>
    <cellStyle name="20% - Énfasis4 8" xfId="49"/>
    <cellStyle name="20% - Énfasis4 9" xfId="50"/>
    <cellStyle name="20% - Énfasis5 10" xfId="51"/>
    <cellStyle name="20% - Énfasis5 11" xfId="52"/>
    <cellStyle name="20% - Énfasis5 12" xfId="53"/>
    <cellStyle name="20% - Énfasis5 13" xfId="54"/>
    <cellStyle name="20% - Énfasis5 2" xfId="55"/>
    <cellStyle name="20% - Énfasis5 3" xfId="56"/>
    <cellStyle name="20% - Énfasis5 4" xfId="57"/>
    <cellStyle name="20% - Énfasis5 5" xfId="58"/>
    <cellStyle name="20% - Énfasis5 6" xfId="59"/>
    <cellStyle name="20% - Énfasis5 7" xfId="60"/>
    <cellStyle name="20% - Énfasis5 8" xfId="61"/>
    <cellStyle name="20% - Énfasis5 9" xfId="62"/>
    <cellStyle name="20% - Énfasis6 10" xfId="63"/>
    <cellStyle name="20% - Énfasis6 11" xfId="64"/>
    <cellStyle name="20% - Énfasis6 12" xfId="65"/>
    <cellStyle name="20% - Énfasis6 13" xfId="66"/>
    <cellStyle name="20% - Énfasis6 2" xfId="67"/>
    <cellStyle name="20% - Énfasis6 3" xfId="68"/>
    <cellStyle name="20% - Énfasis6 4" xfId="69"/>
    <cellStyle name="20% - Énfasis6 5" xfId="70"/>
    <cellStyle name="20% - Énfasis6 6" xfId="71"/>
    <cellStyle name="20% - Énfasis6 7" xfId="72"/>
    <cellStyle name="20% - Énfasis6 8" xfId="73"/>
    <cellStyle name="20% - Énfasis6 9" xfId="74"/>
    <cellStyle name="40% - Énfasis1 10" xfId="75"/>
    <cellStyle name="40% - Énfasis1 11" xfId="76"/>
    <cellStyle name="40% - Énfasis1 12" xfId="77"/>
    <cellStyle name="40% - Énfasis1 13" xfId="78"/>
    <cellStyle name="40% - Énfasis1 2" xfId="79"/>
    <cellStyle name="40% - Énfasis1 3" xfId="80"/>
    <cellStyle name="40% - Énfasis1 4" xfId="81"/>
    <cellStyle name="40% - Énfasis1 5" xfId="82"/>
    <cellStyle name="40% - Énfasis1 6" xfId="83"/>
    <cellStyle name="40% - Énfasis1 7" xfId="84"/>
    <cellStyle name="40% - Énfasis1 8" xfId="85"/>
    <cellStyle name="40% - Énfasis1 9" xfId="86"/>
    <cellStyle name="40% - Énfasis2 10" xfId="87"/>
    <cellStyle name="40% - Énfasis2 11" xfId="88"/>
    <cellStyle name="40% - Énfasis2 12" xfId="89"/>
    <cellStyle name="40% - Énfasis2 13" xfId="90"/>
    <cellStyle name="40% - Énfasis2 2" xfId="91"/>
    <cellStyle name="40% - Énfasis2 3" xfId="92"/>
    <cellStyle name="40% - Énfasis2 4" xfId="93"/>
    <cellStyle name="40% - Énfasis2 5" xfId="94"/>
    <cellStyle name="40% - Énfasis2 6" xfId="95"/>
    <cellStyle name="40% - Énfasis2 7" xfId="96"/>
    <cellStyle name="40% - Énfasis2 8" xfId="97"/>
    <cellStyle name="40% - Énfasis2 9" xfId="98"/>
    <cellStyle name="40% - Énfasis3 10" xfId="99"/>
    <cellStyle name="40% - Énfasis3 11" xfId="100"/>
    <cellStyle name="40% - Énfasis3 12" xfId="101"/>
    <cellStyle name="40% - Énfasis3 13" xfId="102"/>
    <cellStyle name="40% - Énfasis3 2" xfId="103"/>
    <cellStyle name="40% - Énfasis3 3" xfId="104"/>
    <cellStyle name="40% - Énfasis3 4" xfId="105"/>
    <cellStyle name="40% - Énfasis3 5" xfId="106"/>
    <cellStyle name="40% - Énfasis3 6" xfId="107"/>
    <cellStyle name="40% - Énfasis3 7" xfId="108"/>
    <cellStyle name="40% - Énfasis3 8" xfId="109"/>
    <cellStyle name="40% - Énfasis3 9" xfId="110"/>
    <cellStyle name="40% - Énfasis4 10" xfId="111"/>
    <cellStyle name="40% - Énfasis4 11" xfId="112"/>
    <cellStyle name="40% - Énfasis4 12" xfId="113"/>
    <cellStyle name="40% - Énfasis4 13" xfId="114"/>
    <cellStyle name="40% - Énfasis4 2" xfId="115"/>
    <cellStyle name="40% - Énfasis4 3" xfId="116"/>
    <cellStyle name="40% - Énfasis4 4" xfId="117"/>
    <cellStyle name="40% - Énfasis4 5" xfId="118"/>
    <cellStyle name="40% - Énfasis4 6" xfId="119"/>
    <cellStyle name="40% - Énfasis4 7" xfId="120"/>
    <cellStyle name="40% - Énfasis4 8" xfId="121"/>
    <cellStyle name="40% - Énfasis4 9" xfId="122"/>
    <cellStyle name="40% - Énfasis5 10" xfId="123"/>
    <cellStyle name="40% - Énfasis5 11" xfId="124"/>
    <cellStyle name="40% - Énfasis5 12" xfId="125"/>
    <cellStyle name="40% - Énfasis5 13" xfId="126"/>
    <cellStyle name="40% - Énfasis5 2" xfId="127"/>
    <cellStyle name="40% - Énfasis5 3" xfId="128"/>
    <cellStyle name="40% - Énfasis5 4" xfId="129"/>
    <cellStyle name="40% - Énfasis5 5" xfId="130"/>
    <cellStyle name="40% - Énfasis5 6" xfId="131"/>
    <cellStyle name="40% - Énfasis5 7" xfId="132"/>
    <cellStyle name="40% - Énfasis5 8" xfId="133"/>
    <cellStyle name="40% - Énfasis5 9" xfId="134"/>
    <cellStyle name="40% - Énfasis6 10" xfId="135"/>
    <cellStyle name="40% - Énfasis6 11" xfId="136"/>
    <cellStyle name="40% - Énfasis6 12" xfId="137"/>
    <cellStyle name="40% - Énfasis6 13" xfId="138"/>
    <cellStyle name="40% - Énfasis6 2" xfId="139"/>
    <cellStyle name="40% - Énfasis6 3" xfId="140"/>
    <cellStyle name="40% - Énfasis6 4" xfId="141"/>
    <cellStyle name="40% - Énfasis6 5" xfId="142"/>
    <cellStyle name="40% - Énfasis6 6" xfId="143"/>
    <cellStyle name="40% - Énfasis6 7" xfId="144"/>
    <cellStyle name="40% - Énfasis6 8" xfId="145"/>
    <cellStyle name="40% - Énfasis6 9" xfId="146"/>
    <cellStyle name="60% - Énfasis1 10" xfId="147"/>
    <cellStyle name="60% - Énfasis1 11" xfId="148"/>
    <cellStyle name="60% - Énfasis1 12" xfId="149"/>
    <cellStyle name="60% - Énfasis1 13" xfId="150"/>
    <cellStyle name="60% - Énfasis1 2" xfId="151"/>
    <cellStyle name="60% - Énfasis1 3" xfId="152"/>
    <cellStyle name="60% - Énfasis1 4" xfId="153"/>
    <cellStyle name="60% - Énfasis1 5" xfId="154"/>
    <cellStyle name="60% - Énfasis1 6" xfId="155"/>
    <cellStyle name="60% - Énfasis1 7" xfId="156"/>
    <cellStyle name="60% - Énfasis1 8" xfId="157"/>
    <cellStyle name="60% - Énfasis1 9" xfId="158"/>
    <cellStyle name="60% - Énfasis2 10" xfId="159"/>
    <cellStyle name="60% - Énfasis2 11" xfId="160"/>
    <cellStyle name="60% - Énfasis2 12" xfId="161"/>
    <cellStyle name="60% - Énfasis2 13" xfId="162"/>
    <cellStyle name="60% - Énfasis2 2" xfId="163"/>
    <cellStyle name="60% - Énfasis2 3" xfId="164"/>
    <cellStyle name="60% - Énfasis2 4" xfId="165"/>
    <cellStyle name="60% - Énfasis2 5" xfId="166"/>
    <cellStyle name="60% - Énfasis2 6" xfId="167"/>
    <cellStyle name="60% - Énfasis2 7" xfId="168"/>
    <cellStyle name="60% - Énfasis2 8" xfId="169"/>
    <cellStyle name="60% - Énfasis2 9" xfId="170"/>
    <cellStyle name="60% - Énfasis3 10" xfId="171"/>
    <cellStyle name="60% - Énfasis3 11" xfId="172"/>
    <cellStyle name="60% - Énfasis3 12" xfId="173"/>
    <cellStyle name="60% - Énfasis3 13" xfId="174"/>
    <cellStyle name="60% - Énfasis3 2" xfId="175"/>
    <cellStyle name="60% - Énfasis3 3" xfId="176"/>
    <cellStyle name="60% - Énfasis3 4" xfId="177"/>
    <cellStyle name="60% - Énfasis3 5" xfId="178"/>
    <cellStyle name="60% - Énfasis3 6" xfId="179"/>
    <cellStyle name="60% - Énfasis3 7" xfId="180"/>
    <cellStyle name="60% - Énfasis3 8" xfId="181"/>
    <cellStyle name="60% - Énfasis3 9" xfId="182"/>
    <cellStyle name="60% - Énfasis4 10" xfId="183"/>
    <cellStyle name="60% - Énfasis4 11" xfId="184"/>
    <cellStyle name="60% - Énfasis4 12" xfId="185"/>
    <cellStyle name="60% - Énfasis4 13" xfId="186"/>
    <cellStyle name="60% - Énfasis4 2" xfId="187"/>
    <cellStyle name="60% - Énfasis4 3" xfId="188"/>
    <cellStyle name="60% - Énfasis4 4" xfId="189"/>
    <cellStyle name="60% - Énfasis4 5" xfId="190"/>
    <cellStyle name="60% - Énfasis4 6" xfId="191"/>
    <cellStyle name="60% - Énfasis4 7" xfId="192"/>
    <cellStyle name="60% - Énfasis4 8" xfId="193"/>
    <cellStyle name="60% - Énfasis4 9" xfId="194"/>
    <cellStyle name="60% - Énfasis5 10" xfId="195"/>
    <cellStyle name="60% - Énfasis5 11" xfId="196"/>
    <cellStyle name="60% - Énfasis5 12" xfId="197"/>
    <cellStyle name="60% - Énfasis5 13" xfId="198"/>
    <cellStyle name="60% - Énfasis5 2" xfId="199"/>
    <cellStyle name="60% - Énfasis5 3" xfId="200"/>
    <cellStyle name="60% - Énfasis5 4" xfId="201"/>
    <cellStyle name="60% - Énfasis5 5" xfId="202"/>
    <cellStyle name="60% - Énfasis5 6" xfId="203"/>
    <cellStyle name="60% - Énfasis5 7" xfId="204"/>
    <cellStyle name="60% - Énfasis5 8" xfId="205"/>
    <cellStyle name="60% - Énfasis5 9" xfId="206"/>
    <cellStyle name="60% - Énfasis6 10" xfId="207"/>
    <cellStyle name="60% - Énfasis6 11" xfId="208"/>
    <cellStyle name="60% - Énfasis6 12" xfId="209"/>
    <cellStyle name="60% - Énfasis6 13" xfId="210"/>
    <cellStyle name="60% - Énfasis6 2" xfId="211"/>
    <cellStyle name="60% - Énfasis6 3" xfId="212"/>
    <cellStyle name="60% - Énfasis6 4" xfId="213"/>
    <cellStyle name="60% - Énfasis6 5" xfId="214"/>
    <cellStyle name="60% - Énfasis6 6" xfId="215"/>
    <cellStyle name="60% - Énfasis6 7" xfId="216"/>
    <cellStyle name="60% - Énfasis6 8" xfId="217"/>
    <cellStyle name="60% - Énfasis6 9" xfId="218"/>
    <cellStyle name="Buena 10" xfId="219"/>
    <cellStyle name="Buena 11" xfId="220"/>
    <cellStyle name="Buena 12" xfId="221"/>
    <cellStyle name="Buena 13" xfId="222"/>
    <cellStyle name="Buena 2" xfId="223"/>
    <cellStyle name="Buena 3" xfId="224"/>
    <cellStyle name="Buena 4" xfId="225"/>
    <cellStyle name="Buena 5" xfId="226"/>
    <cellStyle name="Buena 6" xfId="227"/>
    <cellStyle name="Buena 7" xfId="228"/>
    <cellStyle name="Buena 8" xfId="229"/>
    <cellStyle name="Buena 9" xfId="230"/>
    <cellStyle name="Cálculo 10" xfId="231"/>
    <cellStyle name="Cálculo 11" xfId="232"/>
    <cellStyle name="Cálculo 12" xfId="233"/>
    <cellStyle name="Cálculo 13" xfId="234"/>
    <cellStyle name="Cálculo 2" xfId="235"/>
    <cellStyle name="Cálculo 3" xfId="236"/>
    <cellStyle name="Cálculo 4" xfId="237"/>
    <cellStyle name="Cálculo 5" xfId="238"/>
    <cellStyle name="Cálculo 6" xfId="239"/>
    <cellStyle name="Cálculo 7" xfId="240"/>
    <cellStyle name="Cálculo 8" xfId="241"/>
    <cellStyle name="Cálculo 9" xfId="242"/>
    <cellStyle name="Celda de comprobación 10" xfId="243"/>
    <cellStyle name="Celda de comprobación 11" xfId="244"/>
    <cellStyle name="Celda de comprobación 12" xfId="245"/>
    <cellStyle name="Celda de comprobación 13" xfId="246"/>
    <cellStyle name="Celda de comprobación 2" xfId="247"/>
    <cellStyle name="Celda de comprobación 3" xfId="248"/>
    <cellStyle name="Celda de comprobación 4" xfId="249"/>
    <cellStyle name="Celda de comprobación 5" xfId="250"/>
    <cellStyle name="Celda de comprobación 6" xfId="251"/>
    <cellStyle name="Celda de comprobación 7" xfId="252"/>
    <cellStyle name="Celda de comprobación 8" xfId="253"/>
    <cellStyle name="Celda de comprobación 9" xfId="254"/>
    <cellStyle name="Celda vinculada 10" xfId="255"/>
    <cellStyle name="Celda vinculada 11" xfId="256"/>
    <cellStyle name="Celda vinculada 12" xfId="257"/>
    <cellStyle name="Celda vinculada 13" xfId="258"/>
    <cellStyle name="Celda vinculada 2" xfId="259"/>
    <cellStyle name="Celda vinculada 3" xfId="260"/>
    <cellStyle name="Celda vinculada 4" xfId="261"/>
    <cellStyle name="Celda vinculada 5" xfId="262"/>
    <cellStyle name="Celda vinculada 6" xfId="263"/>
    <cellStyle name="Celda vinculada 7" xfId="264"/>
    <cellStyle name="Celda vinculada 8" xfId="265"/>
    <cellStyle name="Celda vinculada 9" xfId="266"/>
    <cellStyle name="Encabezado 4 10" xfId="267"/>
    <cellStyle name="Encabezado 4 11" xfId="268"/>
    <cellStyle name="Encabezado 4 12" xfId="269"/>
    <cellStyle name="Encabezado 4 13" xfId="270"/>
    <cellStyle name="Encabezado 4 2" xfId="271"/>
    <cellStyle name="Encabezado 4 3" xfId="272"/>
    <cellStyle name="Encabezado 4 4" xfId="273"/>
    <cellStyle name="Encabezado 4 5" xfId="274"/>
    <cellStyle name="Encabezado 4 6" xfId="275"/>
    <cellStyle name="Encabezado 4 7" xfId="276"/>
    <cellStyle name="Encabezado 4 8" xfId="277"/>
    <cellStyle name="Encabezado 4 9" xfId="278"/>
    <cellStyle name="Énfasis1 10" xfId="279"/>
    <cellStyle name="Énfasis1 11" xfId="280"/>
    <cellStyle name="Énfasis1 12" xfId="281"/>
    <cellStyle name="Énfasis1 13" xfId="282"/>
    <cellStyle name="Énfasis1 2" xfId="283"/>
    <cellStyle name="Énfasis1 3" xfId="284"/>
    <cellStyle name="Énfasis1 4" xfId="285"/>
    <cellStyle name="Énfasis1 5" xfId="286"/>
    <cellStyle name="Énfasis1 6" xfId="287"/>
    <cellStyle name="Énfasis1 7" xfId="288"/>
    <cellStyle name="Énfasis1 8" xfId="289"/>
    <cellStyle name="Énfasis1 9" xfId="290"/>
    <cellStyle name="Énfasis2 10" xfId="291"/>
    <cellStyle name="Énfasis2 11" xfId="292"/>
    <cellStyle name="Énfasis2 12" xfId="293"/>
    <cellStyle name="Énfasis2 13" xfId="294"/>
    <cellStyle name="Énfasis2 2" xfId="295"/>
    <cellStyle name="Énfasis2 3" xfId="296"/>
    <cellStyle name="Énfasis2 4" xfId="297"/>
    <cellStyle name="Énfasis2 5" xfId="298"/>
    <cellStyle name="Énfasis2 6" xfId="299"/>
    <cellStyle name="Énfasis2 7" xfId="300"/>
    <cellStyle name="Énfasis2 8" xfId="301"/>
    <cellStyle name="Énfasis2 9" xfId="302"/>
    <cellStyle name="Énfasis3 10" xfId="303"/>
    <cellStyle name="Énfasis3 11" xfId="304"/>
    <cellStyle name="Énfasis3 12" xfId="305"/>
    <cellStyle name="Énfasis3 13" xfId="306"/>
    <cellStyle name="Énfasis3 2" xfId="307"/>
    <cellStyle name="Énfasis3 3" xfId="308"/>
    <cellStyle name="Énfasis3 4" xfId="309"/>
    <cellStyle name="Énfasis3 5" xfId="310"/>
    <cellStyle name="Énfasis3 6" xfId="311"/>
    <cellStyle name="Énfasis3 7" xfId="312"/>
    <cellStyle name="Énfasis3 8" xfId="313"/>
    <cellStyle name="Énfasis3 9" xfId="314"/>
    <cellStyle name="Énfasis4 10" xfId="315"/>
    <cellStyle name="Énfasis4 11" xfId="316"/>
    <cellStyle name="Énfasis4 12" xfId="317"/>
    <cellStyle name="Énfasis4 13" xfId="318"/>
    <cellStyle name="Énfasis4 2" xfId="319"/>
    <cellStyle name="Énfasis4 3" xfId="320"/>
    <cellStyle name="Énfasis4 4" xfId="321"/>
    <cellStyle name="Énfasis4 5" xfId="322"/>
    <cellStyle name="Énfasis4 6" xfId="323"/>
    <cellStyle name="Énfasis4 7" xfId="324"/>
    <cellStyle name="Énfasis4 8" xfId="325"/>
    <cellStyle name="Énfasis4 9" xfId="326"/>
    <cellStyle name="Énfasis5 10" xfId="327"/>
    <cellStyle name="Énfasis5 11" xfId="328"/>
    <cellStyle name="Énfasis5 12" xfId="329"/>
    <cellStyle name="Énfasis5 13" xfId="330"/>
    <cellStyle name="Énfasis5 2" xfId="331"/>
    <cellStyle name="Énfasis5 3" xfId="332"/>
    <cellStyle name="Énfasis5 4" xfId="333"/>
    <cellStyle name="Énfasis5 5" xfId="334"/>
    <cellStyle name="Énfasis5 6" xfId="335"/>
    <cellStyle name="Énfasis5 7" xfId="336"/>
    <cellStyle name="Énfasis5 8" xfId="337"/>
    <cellStyle name="Énfasis5 9" xfId="338"/>
    <cellStyle name="Énfasis6 10" xfId="339"/>
    <cellStyle name="Énfasis6 11" xfId="340"/>
    <cellStyle name="Énfasis6 12" xfId="341"/>
    <cellStyle name="Énfasis6 13" xfId="342"/>
    <cellStyle name="Énfasis6 2" xfId="343"/>
    <cellStyle name="Énfasis6 3" xfId="344"/>
    <cellStyle name="Énfasis6 4" xfId="345"/>
    <cellStyle name="Énfasis6 5" xfId="346"/>
    <cellStyle name="Énfasis6 6" xfId="347"/>
    <cellStyle name="Énfasis6 7" xfId="348"/>
    <cellStyle name="Énfasis6 8" xfId="349"/>
    <cellStyle name="Énfasis6 9" xfId="350"/>
    <cellStyle name="Entrada 10" xfId="351"/>
    <cellStyle name="Entrada 11" xfId="352"/>
    <cellStyle name="Entrada 12" xfId="353"/>
    <cellStyle name="Entrada 13" xfId="354"/>
    <cellStyle name="Entrada 2" xfId="355"/>
    <cellStyle name="Entrada 3" xfId="356"/>
    <cellStyle name="Entrada 4" xfId="357"/>
    <cellStyle name="Entrada 5" xfId="358"/>
    <cellStyle name="Entrada 6" xfId="359"/>
    <cellStyle name="Entrada 7" xfId="360"/>
    <cellStyle name="Entrada 8" xfId="361"/>
    <cellStyle name="Entrada 9" xfId="362"/>
    <cellStyle name="Hipervínculo" xfId="1525" builtinId="8" hidden="1"/>
    <cellStyle name="Hipervínculo" xfId="1527" builtinId="8" hidden="1"/>
    <cellStyle name="Hipervínculo" xfId="1529" builtinId="8" hidden="1"/>
    <cellStyle name="Hipervínculo" xfId="1531" builtinId="8" hidden="1"/>
    <cellStyle name="Hipervínculo" xfId="1533" builtinId="8" hidden="1"/>
    <cellStyle name="Hipervínculo" xfId="1535" builtinId="8" hidden="1"/>
    <cellStyle name="Hipervínculo" xfId="1537" builtinId="8" hidden="1"/>
    <cellStyle name="Hipervínculo" xfId="1539" builtinId="8" hidden="1"/>
    <cellStyle name="Hipervínculo" xfId="1541" builtinId="8" hidden="1"/>
    <cellStyle name="Hipervínculo" xfId="1543" builtinId="8" hidden="1"/>
    <cellStyle name="Hipervínculo" xfId="1545" builtinId="8" hidden="1"/>
    <cellStyle name="Hipervínculo" xfId="1547" builtinId="8" hidden="1"/>
    <cellStyle name="Hipervínculo" xfId="1549" builtinId="8" hidden="1"/>
    <cellStyle name="Hipervínculo" xfId="1551" builtinId="8" hidden="1"/>
    <cellStyle name="Hipervínculo" xfId="1553" builtinId="8" hidden="1"/>
    <cellStyle name="Hipervínculo" xfId="1555" builtinId="8" hidden="1"/>
    <cellStyle name="Hipervínculo" xfId="1557" builtinId="8" hidden="1"/>
    <cellStyle name="Hipervínculo" xfId="1559" builtinId="8" hidden="1"/>
    <cellStyle name="Hipervínculo" xfId="1561" builtinId="8" hidden="1"/>
    <cellStyle name="Hipervínculo" xfId="1563" builtinId="8" hidden="1"/>
    <cellStyle name="Hipervínculo" xfId="1565" builtinId="8" hidden="1"/>
    <cellStyle name="Hipervínculo" xfId="1567" builtinId="8" hidden="1"/>
    <cellStyle name="Hipervínculo" xfId="1569" builtinId="8" hidden="1"/>
    <cellStyle name="Hipervínculo" xfId="1571" builtinId="8" hidden="1"/>
    <cellStyle name="Hipervínculo" xfId="1573" builtinId="8" hidden="1"/>
    <cellStyle name="Hipervínculo" xfId="1575" builtinId="8" hidden="1"/>
    <cellStyle name="Hipervínculo" xfId="1577" builtinId="8" hidden="1"/>
    <cellStyle name="Hipervínculo" xfId="1579" builtinId="8" hidden="1"/>
    <cellStyle name="Hipervínculo" xfId="1581" builtinId="8" hidden="1"/>
    <cellStyle name="Hipervínculo" xfId="1583" builtinId="8" hidden="1"/>
    <cellStyle name="Hipervínculo" xfId="1585" builtinId="8" hidden="1"/>
    <cellStyle name="Hipervínculo" xfId="1587" builtinId="8" hidden="1"/>
    <cellStyle name="Hipervínculo" xfId="1589" builtinId="8" hidden="1"/>
    <cellStyle name="Hipervínculo" xfId="1591" builtinId="8" hidden="1"/>
    <cellStyle name="Hipervínculo" xfId="1593" builtinId="8" hidden="1"/>
    <cellStyle name="Hipervínculo" xfId="1595" builtinId="8" hidden="1"/>
    <cellStyle name="Hipervínculo" xfId="1597" builtinId="8" hidden="1"/>
    <cellStyle name="Hipervínculo" xfId="1599" builtinId="8" hidden="1"/>
    <cellStyle name="Hipervínculo" xfId="1601" builtinId="8" hidden="1"/>
    <cellStyle name="Hipervínculo" xfId="1603" builtinId="8" hidden="1"/>
    <cellStyle name="Hipervínculo" xfId="1605" builtinId="8" hidden="1"/>
    <cellStyle name="Hipervínculo" xfId="1607" builtinId="8" hidden="1"/>
    <cellStyle name="Hipervínculo visitado" xfId="1526" builtinId="9" hidden="1"/>
    <cellStyle name="Hipervínculo visitado" xfId="1528" builtinId="9" hidden="1"/>
    <cellStyle name="Hipervínculo visitado" xfId="1530" builtinId="9" hidden="1"/>
    <cellStyle name="Hipervínculo visitado" xfId="1532" builtinId="9" hidden="1"/>
    <cellStyle name="Hipervínculo visitado" xfId="1534" builtinId="9" hidden="1"/>
    <cellStyle name="Hipervínculo visitado" xfId="1536" builtinId="9" hidden="1"/>
    <cellStyle name="Hipervínculo visitado" xfId="1538" builtinId="9" hidden="1"/>
    <cellStyle name="Hipervínculo visitado" xfId="1540" builtinId="9" hidden="1"/>
    <cellStyle name="Hipervínculo visitado" xfId="1542" builtinId="9" hidden="1"/>
    <cellStyle name="Hipervínculo visitado" xfId="1544" builtinId="9" hidden="1"/>
    <cellStyle name="Hipervínculo visitado" xfId="1546" builtinId="9" hidden="1"/>
    <cellStyle name="Hipervínculo visitado" xfId="1548" builtinId="9" hidden="1"/>
    <cellStyle name="Hipervínculo visitado" xfId="1550" builtinId="9" hidden="1"/>
    <cellStyle name="Hipervínculo visitado" xfId="1552" builtinId="9" hidden="1"/>
    <cellStyle name="Hipervínculo visitado" xfId="1554" builtinId="9" hidden="1"/>
    <cellStyle name="Hipervínculo visitado" xfId="1556" builtinId="9" hidden="1"/>
    <cellStyle name="Hipervínculo visitado" xfId="1558" builtinId="9" hidden="1"/>
    <cellStyle name="Hipervínculo visitado" xfId="1560" builtinId="9" hidden="1"/>
    <cellStyle name="Hipervínculo visitado" xfId="1562" builtinId="9" hidden="1"/>
    <cellStyle name="Hipervínculo visitado" xfId="1564" builtinId="9" hidden="1"/>
    <cellStyle name="Hipervínculo visitado" xfId="1566" builtinId="9" hidden="1"/>
    <cellStyle name="Hipervínculo visitado" xfId="1568" builtinId="9" hidden="1"/>
    <cellStyle name="Hipervínculo visitado" xfId="1570" builtinId="9" hidden="1"/>
    <cellStyle name="Hipervínculo visitado" xfId="1572" builtinId="9" hidden="1"/>
    <cellStyle name="Hipervínculo visitado" xfId="1574" builtinId="9" hidden="1"/>
    <cellStyle name="Hipervínculo visitado" xfId="1576" builtinId="9" hidden="1"/>
    <cellStyle name="Hipervínculo visitado" xfId="1578" builtinId="9" hidden="1"/>
    <cellStyle name="Hipervínculo visitado" xfId="1580" builtinId="9" hidden="1"/>
    <cellStyle name="Hipervínculo visitado" xfId="1582" builtinId="9" hidden="1"/>
    <cellStyle name="Hipervínculo visitado" xfId="1584" builtinId="9" hidden="1"/>
    <cellStyle name="Hipervínculo visitado" xfId="1586" builtinId="9" hidden="1"/>
    <cellStyle name="Hipervínculo visitado" xfId="1588" builtinId="9" hidden="1"/>
    <cellStyle name="Hipervínculo visitado" xfId="1590" builtinId="9" hidden="1"/>
    <cellStyle name="Hipervínculo visitado" xfId="1592" builtinId="9" hidden="1"/>
    <cellStyle name="Hipervínculo visitado" xfId="1594" builtinId="9" hidden="1"/>
    <cellStyle name="Hipervínculo visitado" xfId="1596" builtinId="9" hidden="1"/>
    <cellStyle name="Hipervínculo visitado" xfId="1598" builtinId="9" hidden="1"/>
    <cellStyle name="Hipervínculo visitado" xfId="1600" builtinId="9" hidden="1"/>
    <cellStyle name="Hipervínculo visitado" xfId="1602" builtinId="9" hidden="1"/>
    <cellStyle name="Hipervínculo visitado" xfId="1604" builtinId="9" hidden="1"/>
    <cellStyle name="Hipervínculo visitado" xfId="1606" builtinId="9" hidden="1"/>
    <cellStyle name="Hipervínculo visitado" xfId="1608" builtinId="9" hidden="1"/>
    <cellStyle name="Incorrecto 10" xfId="363"/>
    <cellStyle name="Incorrecto 11" xfId="364"/>
    <cellStyle name="Incorrecto 12" xfId="365"/>
    <cellStyle name="Incorrecto 13" xfId="366"/>
    <cellStyle name="Incorrecto 2" xfId="367"/>
    <cellStyle name="Incorrecto 3" xfId="368"/>
    <cellStyle name="Incorrecto 4" xfId="369"/>
    <cellStyle name="Incorrecto 5" xfId="370"/>
    <cellStyle name="Incorrecto 6" xfId="371"/>
    <cellStyle name="Incorrecto 7" xfId="372"/>
    <cellStyle name="Incorrecto 8" xfId="373"/>
    <cellStyle name="Incorrecto 9" xfId="374"/>
    <cellStyle name="Neutral 10" xfId="375"/>
    <cellStyle name="Neutral 11" xfId="376"/>
    <cellStyle name="Neutral 12" xfId="377"/>
    <cellStyle name="Neutral 13" xfId="378"/>
    <cellStyle name="Neutral 2" xfId="379"/>
    <cellStyle name="Neutral 3" xfId="380"/>
    <cellStyle name="Neutral 4" xfId="381"/>
    <cellStyle name="Neutral 5" xfId="382"/>
    <cellStyle name="Neutral 6" xfId="383"/>
    <cellStyle name="Neutral 7" xfId="384"/>
    <cellStyle name="Neutral 8" xfId="385"/>
    <cellStyle name="Neutral 9" xfId="386"/>
    <cellStyle name="Normal" xfId="0" builtinId="0"/>
    <cellStyle name="Normal 10" xfId="1522"/>
    <cellStyle name="Normal 10 10" xfId="387"/>
    <cellStyle name="Normal 10 100" xfId="388"/>
    <cellStyle name="Normal 10 101" xfId="389"/>
    <cellStyle name="Normal 10 102" xfId="390"/>
    <cellStyle name="Normal 10 103" xfId="391"/>
    <cellStyle name="Normal 10 104" xfId="392"/>
    <cellStyle name="Normal 10 105" xfId="393"/>
    <cellStyle name="Normal 10 106" xfId="394"/>
    <cellStyle name="Normal 10 107" xfId="395"/>
    <cellStyle name="Normal 10 108" xfId="396"/>
    <cellStyle name="Normal 10 109" xfId="397"/>
    <cellStyle name="Normal 10 11" xfId="398"/>
    <cellStyle name="Normal 10 110" xfId="399"/>
    <cellStyle name="Normal 10 111" xfId="400"/>
    <cellStyle name="Normal 10 112" xfId="401"/>
    <cellStyle name="Normal 10 113" xfId="402"/>
    <cellStyle name="Normal 10 114" xfId="403"/>
    <cellStyle name="Normal 10 115" xfId="404"/>
    <cellStyle name="Normal 10 116" xfId="405"/>
    <cellStyle name="Normal 10 117" xfId="406"/>
    <cellStyle name="Normal 10 118" xfId="407"/>
    <cellStyle name="Normal 10 119" xfId="408"/>
    <cellStyle name="Normal 10 12" xfId="409"/>
    <cellStyle name="Normal 10 120" xfId="410"/>
    <cellStyle name="Normal 10 121" xfId="411"/>
    <cellStyle name="Normal 10 122" xfId="412"/>
    <cellStyle name="Normal 10 123" xfId="413"/>
    <cellStyle name="Normal 10 124" xfId="414"/>
    <cellStyle name="Normal 10 125" xfId="415"/>
    <cellStyle name="Normal 10 126" xfId="416"/>
    <cellStyle name="Normal 10 127" xfId="417"/>
    <cellStyle name="Normal 10 128" xfId="418"/>
    <cellStyle name="Normal 10 129" xfId="419"/>
    <cellStyle name="Normal 10 13" xfId="420"/>
    <cellStyle name="Normal 10 130" xfId="421"/>
    <cellStyle name="Normal 10 131" xfId="422"/>
    <cellStyle name="Normal 10 132" xfId="423"/>
    <cellStyle name="Normal 10 133" xfId="424"/>
    <cellStyle name="Normal 10 134" xfId="425"/>
    <cellStyle name="Normal 10 135" xfId="426"/>
    <cellStyle name="Normal 10 136" xfId="427"/>
    <cellStyle name="Normal 10 137" xfId="428"/>
    <cellStyle name="Normal 10 14" xfId="429"/>
    <cellStyle name="Normal 10 15" xfId="430"/>
    <cellStyle name="Normal 10 16" xfId="431"/>
    <cellStyle name="Normal 10 17" xfId="432"/>
    <cellStyle name="Normal 10 18" xfId="433"/>
    <cellStyle name="Normal 10 19" xfId="434"/>
    <cellStyle name="Normal 10 2" xfId="435"/>
    <cellStyle name="Normal 10 20" xfId="436"/>
    <cellStyle name="Normal 10 21" xfId="437"/>
    <cellStyle name="Normal 10 22" xfId="438"/>
    <cellStyle name="Normal 10 23" xfId="439"/>
    <cellStyle name="Normal 10 24" xfId="440"/>
    <cellStyle name="Normal 10 25" xfId="441"/>
    <cellStyle name="Normal 10 26" xfId="442"/>
    <cellStyle name="Normal 10 27" xfId="443"/>
    <cellStyle name="Normal 10 28" xfId="444"/>
    <cellStyle name="Normal 10 29" xfId="445"/>
    <cellStyle name="Normal 10 3" xfId="446"/>
    <cellStyle name="Normal 10 30" xfId="447"/>
    <cellStyle name="Normal 10 31" xfId="448"/>
    <cellStyle name="Normal 10 32" xfId="449"/>
    <cellStyle name="Normal 10 33" xfId="450"/>
    <cellStyle name="Normal 10 34" xfId="451"/>
    <cellStyle name="Normal 10 35" xfId="452"/>
    <cellStyle name="Normal 10 36" xfId="453"/>
    <cellStyle name="Normal 10 37" xfId="454"/>
    <cellStyle name="Normal 10 38" xfId="455"/>
    <cellStyle name="Normal 10 39" xfId="456"/>
    <cellStyle name="Normal 10 4" xfId="457"/>
    <cellStyle name="Normal 10 40" xfId="458"/>
    <cellStyle name="Normal 10 41" xfId="459"/>
    <cellStyle name="Normal 10 42" xfId="460"/>
    <cellStyle name="Normal 10 43" xfId="461"/>
    <cellStyle name="Normal 10 44" xfId="462"/>
    <cellStyle name="Normal 10 45" xfId="463"/>
    <cellStyle name="Normal 10 46" xfId="464"/>
    <cellStyle name="Normal 10 47" xfId="465"/>
    <cellStyle name="Normal 10 48" xfId="466"/>
    <cellStyle name="Normal 10 49" xfId="467"/>
    <cellStyle name="Normal 10 5" xfId="468"/>
    <cellStyle name="Normal 10 50" xfId="469"/>
    <cellStyle name="Normal 10 51" xfId="470"/>
    <cellStyle name="Normal 10 52" xfId="471"/>
    <cellStyle name="Normal 10 53" xfId="472"/>
    <cellStyle name="Normal 10 54" xfId="473"/>
    <cellStyle name="Normal 10 55" xfId="474"/>
    <cellStyle name="Normal 10 56" xfId="475"/>
    <cellStyle name="Normal 10 57" xfId="476"/>
    <cellStyle name="Normal 10 58" xfId="477"/>
    <cellStyle name="Normal 10 59" xfId="478"/>
    <cellStyle name="Normal 10 6" xfId="479"/>
    <cellStyle name="Normal 10 60" xfId="480"/>
    <cellStyle name="Normal 10 61" xfId="481"/>
    <cellStyle name="Normal 10 62" xfId="482"/>
    <cellStyle name="Normal 10 63" xfId="483"/>
    <cellStyle name="Normal 10 64" xfId="484"/>
    <cellStyle name="Normal 10 65" xfId="485"/>
    <cellStyle name="Normal 10 66" xfId="486"/>
    <cellStyle name="Normal 10 67" xfId="487"/>
    <cellStyle name="Normal 10 68" xfId="488"/>
    <cellStyle name="Normal 10 69" xfId="489"/>
    <cellStyle name="Normal 10 7" xfId="490"/>
    <cellStyle name="Normal 10 70" xfId="491"/>
    <cellStyle name="Normal 10 71" xfId="492"/>
    <cellStyle name="Normal 10 72" xfId="493"/>
    <cellStyle name="Normal 10 73" xfId="494"/>
    <cellStyle name="Normal 10 74" xfId="495"/>
    <cellStyle name="Normal 10 75" xfId="496"/>
    <cellStyle name="Normal 10 76" xfId="497"/>
    <cellStyle name="Normal 10 77" xfId="498"/>
    <cellStyle name="Normal 10 78" xfId="499"/>
    <cellStyle name="Normal 10 79" xfId="500"/>
    <cellStyle name="Normal 10 8" xfId="501"/>
    <cellStyle name="Normal 10 80" xfId="502"/>
    <cellStyle name="Normal 10 81" xfId="503"/>
    <cellStyle name="Normal 10 82" xfId="504"/>
    <cellStyle name="Normal 10 83" xfId="505"/>
    <cellStyle name="Normal 10 84" xfId="506"/>
    <cellStyle name="Normal 10 85" xfId="507"/>
    <cellStyle name="Normal 10 86" xfId="508"/>
    <cellStyle name="Normal 10 87" xfId="509"/>
    <cellStyle name="Normal 10 88" xfId="510"/>
    <cellStyle name="Normal 10 89" xfId="511"/>
    <cellStyle name="Normal 10 9" xfId="512"/>
    <cellStyle name="Normal 10 90" xfId="513"/>
    <cellStyle name="Normal 10 91" xfId="514"/>
    <cellStyle name="Normal 10 92" xfId="515"/>
    <cellStyle name="Normal 10 93" xfId="516"/>
    <cellStyle name="Normal 10 94" xfId="517"/>
    <cellStyle name="Normal 10 95" xfId="518"/>
    <cellStyle name="Normal 10 96" xfId="519"/>
    <cellStyle name="Normal 10 97" xfId="520"/>
    <cellStyle name="Normal 10 98" xfId="521"/>
    <cellStyle name="Normal 10 99" xfId="522"/>
    <cellStyle name="Normal 11" xfId="523"/>
    <cellStyle name="Normal 12" xfId="524"/>
    <cellStyle name="Normal 12 10" xfId="525"/>
    <cellStyle name="Normal 12 100" xfId="526"/>
    <cellStyle name="Normal 12 101" xfId="527"/>
    <cellStyle name="Normal 12 102" xfId="528"/>
    <cellStyle name="Normal 12 103" xfId="529"/>
    <cellStyle name="Normal 12 104" xfId="530"/>
    <cellStyle name="Normal 12 105" xfId="531"/>
    <cellStyle name="Normal 12 106" xfId="532"/>
    <cellStyle name="Normal 12 107" xfId="533"/>
    <cellStyle name="Normal 12 108" xfId="534"/>
    <cellStyle name="Normal 12 109" xfId="535"/>
    <cellStyle name="Normal 12 11" xfId="536"/>
    <cellStyle name="Normal 12 110" xfId="537"/>
    <cellStyle name="Normal 12 111" xfId="538"/>
    <cellStyle name="Normal 12 112" xfId="539"/>
    <cellStyle name="Normal 12 113" xfId="540"/>
    <cellStyle name="Normal 12 114" xfId="541"/>
    <cellStyle name="Normal 12 115" xfId="542"/>
    <cellStyle name="Normal 12 116" xfId="543"/>
    <cellStyle name="Normal 12 117" xfId="544"/>
    <cellStyle name="Normal 12 118" xfId="545"/>
    <cellStyle name="Normal 12 119" xfId="546"/>
    <cellStyle name="Normal 12 12" xfId="547"/>
    <cellStyle name="Normal 12 120" xfId="548"/>
    <cellStyle name="Normal 12 121" xfId="549"/>
    <cellStyle name="Normal 12 122" xfId="550"/>
    <cellStyle name="Normal 12 123" xfId="551"/>
    <cellStyle name="Normal 12 124" xfId="552"/>
    <cellStyle name="Normal 12 125" xfId="553"/>
    <cellStyle name="Normal 12 126" xfId="554"/>
    <cellStyle name="Normal 12 127" xfId="555"/>
    <cellStyle name="Normal 12 128" xfId="556"/>
    <cellStyle name="Normal 12 129" xfId="557"/>
    <cellStyle name="Normal 12 13" xfId="558"/>
    <cellStyle name="Normal 12 130" xfId="559"/>
    <cellStyle name="Normal 12 131" xfId="560"/>
    <cellStyle name="Normal 12 132" xfId="561"/>
    <cellStyle name="Normal 12 133" xfId="562"/>
    <cellStyle name="Normal 12 134" xfId="563"/>
    <cellStyle name="Normal 12 135" xfId="564"/>
    <cellStyle name="Normal 12 136" xfId="565"/>
    <cellStyle name="Normal 12 137" xfId="566"/>
    <cellStyle name="Normal 12 14" xfId="567"/>
    <cellStyle name="Normal 12 15" xfId="568"/>
    <cellStyle name="Normal 12 16" xfId="569"/>
    <cellStyle name="Normal 12 17" xfId="570"/>
    <cellStyle name="Normal 12 18" xfId="571"/>
    <cellStyle name="Normal 12 19" xfId="572"/>
    <cellStyle name="Normal 12 2" xfId="573"/>
    <cellStyle name="Normal 12 20" xfId="574"/>
    <cellStyle name="Normal 12 21" xfId="575"/>
    <cellStyle name="Normal 12 22" xfId="576"/>
    <cellStyle name="Normal 12 23" xfId="577"/>
    <cellStyle name="Normal 12 24" xfId="578"/>
    <cellStyle name="Normal 12 25" xfId="579"/>
    <cellStyle name="Normal 12 26" xfId="580"/>
    <cellStyle name="Normal 12 27" xfId="581"/>
    <cellStyle name="Normal 12 28" xfId="582"/>
    <cellStyle name="Normal 12 29" xfId="583"/>
    <cellStyle name="Normal 12 3" xfId="584"/>
    <cellStyle name="Normal 12 30" xfId="585"/>
    <cellStyle name="Normal 12 31" xfId="586"/>
    <cellStyle name="Normal 12 32" xfId="587"/>
    <cellStyle name="Normal 12 33" xfId="588"/>
    <cellStyle name="Normal 12 34" xfId="589"/>
    <cellStyle name="Normal 12 35" xfId="590"/>
    <cellStyle name="Normal 12 36" xfId="591"/>
    <cellStyle name="Normal 12 37" xfId="592"/>
    <cellStyle name="Normal 12 38" xfId="593"/>
    <cellStyle name="Normal 12 39" xfId="594"/>
    <cellStyle name="Normal 12 4" xfId="595"/>
    <cellStyle name="Normal 12 40" xfId="596"/>
    <cellStyle name="Normal 12 41" xfId="597"/>
    <cellStyle name="Normal 12 42" xfId="598"/>
    <cellStyle name="Normal 12 43" xfId="599"/>
    <cellStyle name="Normal 12 44" xfId="600"/>
    <cellStyle name="Normal 12 45" xfId="601"/>
    <cellStyle name="Normal 12 46" xfId="602"/>
    <cellStyle name="Normal 12 47" xfId="603"/>
    <cellStyle name="Normal 12 48" xfId="604"/>
    <cellStyle name="Normal 12 49" xfId="605"/>
    <cellStyle name="Normal 12 5" xfId="606"/>
    <cellStyle name="Normal 12 50" xfId="607"/>
    <cellStyle name="Normal 12 51" xfId="608"/>
    <cellStyle name="Normal 12 52" xfId="609"/>
    <cellStyle name="Normal 12 53" xfId="610"/>
    <cellStyle name="Normal 12 54" xfId="611"/>
    <cellStyle name="Normal 12 55" xfId="612"/>
    <cellStyle name="Normal 12 56" xfId="613"/>
    <cellStyle name="Normal 12 57" xfId="614"/>
    <cellStyle name="Normal 12 58" xfId="615"/>
    <cellStyle name="Normal 12 59" xfId="616"/>
    <cellStyle name="Normal 12 6" xfId="617"/>
    <cellStyle name="Normal 12 60" xfId="618"/>
    <cellStyle name="Normal 12 61" xfId="619"/>
    <cellStyle name="Normal 12 62" xfId="620"/>
    <cellStyle name="Normal 12 63" xfId="621"/>
    <cellStyle name="Normal 12 64" xfId="622"/>
    <cellStyle name="Normal 12 65" xfId="623"/>
    <cellStyle name="Normal 12 66" xfId="624"/>
    <cellStyle name="Normal 12 67" xfId="625"/>
    <cellStyle name="Normal 12 68" xfId="626"/>
    <cellStyle name="Normal 12 69" xfId="627"/>
    <cellStyle name="Normal 12 7" xfId="628"/>
    <cellStyle name="Normal 12 70" xfId="629"/>
    <cellStyle name="Normal 12 71" xfId="630"/>
    <cellStyle name="Normal 12 72" xfId="631"/>
    <cellStyle name="Normal 12 73" xfId="632"/>
    <cellStyle name="Normal 12 74" xfId="633"/>
    <cellStyle name="Normal 12 75" xfId="634"/>
    <cellStyle name="Normal 12 76" xfId="635"/>
    <cellStyle name="Normal 12 77" xfId="636"/>
    <cellStyle name="Normal 12 78" xfId="637"/>
    <cellStyle name="Normal 12 79" xfId="638"/>
    <cellStyle name="Normal 12 8" xfId="639"/>
    <cellStyle name="Normal 12 80" xfId="640"/>
    <cellStyle name="Normal 12 81" xfId="641"/>
    <cellStyle name="Normal 12 82" xfId="642"/>
    <cellStyle name="Normal 12 83" xfId="643"/>
    <cellStyle name="Normal 12 84" xfId="644"/>
    <cellStyle name="Normal 12 85" xfId="645"/>
    <cellStyle name="Normal 12 86" xfId="646"/>
    <cellStyle name="Normal 12 87" xfId="647"/>
    <cellStyle name="Normal 12 88" xfId="648"/>
    <cellStyle name="Normal 12 89" xfId="649"/>
    <cellStyle name="Normal 12 9" xfId="650"/>
    <cellStyle name="Normal 12 90" xfId="651"/>
    <cellStyle name="Normal 12 91" xfId="652"/>
    <cellStyle name="Normal 12 92" xfId="653"/>
    <cellStyle name="Normal 12 93" xfId="654"/>
    <cellStyle name="Normal 12 94" xfId="655"/>
    <cellStyle name="Normal 12 95" xfId="656"/>
    <cellStyle name="Normal 12 96" xfId="657"/>
    <cellStyle name="Normal 12 97" xfId="658"/>
    <cellStyle name="Normal 12 98" xfId="659"/>
    <cellStyle name="Normal 12 99" xfId="660"/>
    <cellStyle name="Normal 13" xfId="661"/>
    <cellStyle name="Normal 2" xfId="1"/>
    <cellStyle name="Normal 2 10" xfId="663"/>
    <cellStyle name="Normal 2 100" xfId="664"/>
    <cellStyle name="Normal 2 101" xfId="665"/>
    <cellStyle name="Normal 2 102" xfId="666"/>
    <cellStyle name="Normal 2 103" xfId="667"/>
    <cellStyle name="Normal 2 104" xfId="668"/>
    <cellStyle name="Normal 2 105" xfId="669"/>
    <cellStyle name="Normal 2 106" xfId="670"/>
    <cellStyle name="Normal 2 107" xfId="671"/>
    <cellStyle name="Normal 2 108" xfId="672"/>
    <cellStyle name="Normal 2 109" xfId="673"/>
    <cellStyle name="Normal 2 11" xfId="674"/>
    <cellStyle name="Normal 2 110" xfId="675"/>
    <cellStyle name="Normal 2 111" xfId="676"/>
    <cellStyle name="Normal 2 112" xfId="677"/>
    <cellStyle name="Normal 2 113" xfId="678"/>
    <cellStyle name="Normal 2 114" xfId="679"/>
    <cellStyle name="Normal 2 115" xfId="680"/>
    <cellStyle name="Normal 2 116" xfId="681"/>
    <cellStyle name="Normal 2 117" xfId="682"/>
    <cellStyle name="Normal 2 118" xfId="683"/>
    <cellStyle name="Normal 2 119" xfId="684"/>
    <cellStyle name="Normal 2 12" xfId="685"/>
    <cellStyle name="Normal 2 120" xfId="686"/>
    <cellStyle name="Normal 2 121" xfId="687"/>
    <cellStyle name="Normal 2 122" xfId="688"/>
    <cellStyle name="Normal 2 123" xfId="689"/>
    <cellStyle name="Normal 2 124" xfId="690"/>
    <cellStyle name="Normal 2 125" xfId="691"/>
    <cellStyle name="Normal 2 126" xfId="692"/>
    <cellStyle name="Normal 2 127" xfId="693"/>
    <cellStyle name="Normal 2 128" xfId="694"/>
    <cellStyle name="Normal 2 129" xfId="695"/>
    <cellStyle name="Normal 2 13" xfId="696"/>
    <cellStyle name="Normal 2 130" xfId="697"/>
    <cellStyle name="Normal 2 131" xfId="698"/>
    <cellStyle name="Normal 2 132" xfId="699"/>
    <cellStyle name="Normal 2 133" xfId="700"/>
    <cellStyle name="Normal 2 134" xfId="701"/>
    <cellStyle name="Normal 2 135" xfId="702"/>
    <cellStyle name="Normal 2 136" xfId="703"/>
    <cellStyle name="Normal 2 137" xfId="704"/>
    <cellStyle name="Normal 2 138" xfId="1523"/>
    <cellStyle name="Normal 2 14" xfId="705"/>
    <cellStyle name="Normal 2 15" xfId="706"/>
    <cellStyle name="Normal 2 16" xfId="707"/>
    <cellStyle name="Normal 2 17" xfId="708"/>
    <cellStyle name="Normal 2 18" xfId="709"/>
    <cellStyle name="Normal 2 19" xfId="710"/>
    <cellStyle name="Normal 2 2" xfId="662"/>
    <cellStyle name="Normal 2 20" xfId="711"/>
    <cellStyle name="Normal 2 21" xfId="712"/>
    <cellStyle name="Normal 2 22" xfId="713"/>
    <cellStyle name="Normal 2 23" xfId="714"/>
    <cellStyle name="Normal 2 24" xfId="715"/>
    <cellStyle name="Normal 2 25" xfId="716"/>
    <cellStyle name="Normal 2 26" xfId="717"/>
    <cellStyle name="Normal 2 27" xfId="718"/>
    <cellStyle name="Normal 2 28" xfId="719"/>
    <cellStyle name="Normal 2 29" xfId="720"/>
    <cellStyle name="Normal 2 3" xfId="721"/>
    <cellStyle name="Normal 2 30" xfId="722"/>
    <cellStyle name="Normal 2 31" xfId="723"/>
    <cellStyle name="Normal 2 32" xfId="724"/>
    <cellStyle name="Normal 2 33" xfId="725"/>
    <cellStyle name="Normal 2 34" xfId="726"/>
    <cellStyle name="Normal 2 35" xfId="727"/>
    <cellStyle name="Normal 2 36" xfId="728"/>
    <cellStyle name="Normal 2 37" xfId="729"/>
    <cellStyle name="Normal 2 38" xfId="730"/>
    <cellStyle name="Normal 2 39" xfId="731"/>
    <cellStyle name="Normal 2 4" xfId="732"/>
    <cellStyle name="Normal 2 40" xfId="733"/>
    <cellStyle name="Normal 2 41" xfId="734"/>
    <cellStyle name="Normal 2 42" xfId="735"/>
    <cellStyle name="Normal 2 43" xfId="736"/>
    <cellStyle name="Normal 2 44" xfId="737"/>
    <cellStyle name="Normal 2 45" xfId="738"/>
    <cellStyle name="Normal 2 46" xfId="739"/>
    <cellStyle name="Normal 2 47" xfId="740"/>
    <cellStyle name="Normal 2 48" xfId="741"/>
    <cellStyle name="Normal 2 49" xfId="742"/>
    <cellStyle name="Normal 2 5" xfId="743"/>
    <cellStyle name="Normal 2 50" xfId="744"/>
    <cellStyle name="Normal 2 51" xfId="745"/>
    <cellStyle name="Normal 2 52" xfId="746"/>
    <cellStyle name="Normal 2 53" xfId="747"/>
    <cellStyle name="Normal 2 54" xfId="748"/>
    <cellStyle name="Normal 2 55" xfId="749"/>
    <cellStyle name="Normal 2 56" xfId="750"/>
    <cellStyle name="Normal 2 57" xfId="751"/>
    <cellStyle name="Normal 2 58" xfId="752"/>
    <cellStyle name="Normal 2 59" xfId="753"/>
    <cellStyle name="Normal 2 6" xfId="754"/>
    <cellStyle name="Normal 2 60" xfId="755"/>
    <cellStyle name="Normal 2 61" xfId="756"/>
    <cellStyle name="Normal 2 62" xfId="757"/>
    <cellStyle name="Normal 2 63" xfId="758"/>
    <cellStyle name="Normal 2 64" xfId="759"/>
    <cellStyle name="Normal 2 65" xfId="760"/>
    <cellStyle name="Normal 2 66" xfId="761"/>
    <cellStyle name="Normal 2 67" xfId="762"/>
    <cellStyle name="Normal 2 68" xfId="763"/>
    <cellStyle name="Normal 2 69" xfId="764"/>
    <cellStyle name="Normal 2 7" xfId="765"/>
    <cellStyle name="Normal 2 70" xfId="766"/>
    <cellStyle name="Normal 2 71" xfId="767"/>
    <cellStyle name="Normal 2 72" xfId="768"/>
    <cellStyle name="Normal 2 73" xfId="769"/>
    <cellStyle name="Normal 2 74" xfId="770"/>
    <cellStyle name="Normal 2 75" xfId="771"/>
    <cellStyle name="Normal 2 76" xfId="772"/>
    <cellStyle name="Normal 2 77" xfId="773"/>
    <cellStyle name="Normal 2 78" xfId="774"/>
    <cellStyle name="Normal 2 79" xfId="775"/>
    <cellStyle name="Normal 2 8" xfId="776"/>
    <cellStyle name="Normal 2 80" xfId="777"/>
    <cellStyle name="Normal 2 81" xfId="778"/>
    <cellStyle name="Normal 2 82" xfId="779"/>
    <cellStyle name="Normal 2 83" xfId="780"/>
    <cellStyle name="Normal 2 84" xfId="781"/>
    <cellStyle name="Normal 2 85" xfId="782"/>
    <cellStyle name="Normal 2 86" xfId="783"/>
    <cellStyle name="Normal 2 87" xfId="784"/>
    <cellStyle name="Normal 2 88" xfId="785"/>
    <cellStyle name="Normal 2 89" xfId="786"/>
    <cellStyle name="Normal 2 9" xfId="787"/>
    <cellStyle name="Normal 2 90" xfId="788"/>
    <cellStyle name="Normal 2 91" xfId="789"/>
    <cellStyle name="Normal 2 92" xfId="790"/>
    <cellStyle name="Normal 2 93" xfId="791"/>
    <cellStyle name="Normal 2 94" xfId="792"/>
    <cellStyle name="Normal 2 95" xfId="793"/>
    <cellStyle name="Normal 2 96" xfId="794"/>
    <cellStyle name="Normal 2 97" xfId="795"/>
    <cellStyle name="Normal 2 98" xfId="796"/>
    <cellStyle name="Normal 2 99" xfId="797"/>
    <cellStyle name="Normal 3" xfId="2"/>
    <cellStyle name="Normal 3 2" xfId="798"/>
    <cellStyle name="Normal 4" xfId="799"/>
    <cellStyle name="Normal 4 10" xfId="800"/>
    <cellStyle name="Normal 4 100" xfId="801"/>
    <cellStyle name="Normal 4 101" xfId="802"/>
    <cellStyle name="Normal 4 102" xfId="803"/>
    <cellStyle name="Normal 4 103" xfId="804"/>
    <cellStyle name="Normal 4 104" xfId="805"/>
    <cellStyle name="Normal 4 105" xfId="806"/>
    <cellStyle name="Normal 4 106" xfId="807"/>
    <cellStyle name="Normal 4 107" xfId="808"/>
    <cellStyle name="Normal 4 108" xfId="809"/>
    <cellStyle name="Normal 4 109" xfId="810"/>
    <cellStyle name="Normal 4 11" xfId="811"/>
    <cellStyle name="Normal 4 110" xfId="812"/>
    <cellStyle name="Normal 4 111" xfId="813"/>
    <cellStyle name="Normal 4 112" xfId="814"/>
    <cellStyle name="Normal 4 113" xfId="815"/>
    <cellStyle name="Normal 4 114" xfId="816"/>
    <cellStyle name="Normal 4 115" xfId="817"/>
    <cellStyle name="Normal 4 116" xfId="818"/>
    <cellStyle name="Normal 4 117" xfId="819"/>
    <cellStyle name="Normal 4 118" xfId="820"/>
    <cellStyle name="Normal 4 119" xfId="821"/>
    <cellStyle name="Normal 4 12" xfId="822"/>
    <cellStyle name="Normal 4 120" xfId="823"/>
    <cellStyle name="Normal 4 121" xfId="824"/>
    <cellStyle name="Normal 4 122" xfId="825"/>
    <cellStyle name="Normal 4 123" xfId="826"/>
    <cellStyle name="Normal 4 124" xfId="827"/>
    <cellStyle name="Normal 4 125" xfId="828"/>
    <cellStyle name="Normal 4 126" xfId="829"/>
    <cellStyle name="Normal 4 127" xfId="830"/>
    <cellStyle name="Normal 4 128" xfId="831"/>
    <cellStyle name="Normal 4 129" xfId="832"/>
    <cellStyle name="Normal 4 13" xfId="833"/>
    <cellStyle name="Normal 4 130" xfId="834"/>
    <cellStyle name="Normal 4 131" xfId="835"/>
    <cellStyle name="Normal 4 132" xfId="836"/>
    <cellStyle name="Normal 4 133" xfId="837"/>
    <cellStyle name="Normal 4 134" xfId="838"/>
    <cellStyle name="Normal 4 135" xfId="839"/>
    <cellStyle name="Normal 4 136" xfId="840"/>
    <cellStyle name="Normal 4 137" xfId="841"/>
    <cellStyle name="Normal 4 14" xfId="842"/>
    <cellStyle name="Normal 4 15" xfId="843"/>
    <cellStyle name="Normal 4 16" xfId="844"/>
    <cellStyle name="Normal 4 17" xfId="845"/>
    <cellStyle name="Normal 4 18" xfId="846"/>
    <cellStyle name="Normal 4 19" xfId="847"/>
    <cellStyle name="Normal 4 2" xfId="848"/>
    <cellStyle name="Normal 4 20" xfId="849"/>
    <cellStyle name="Normal 4 21" xfId="850"/>
    <cellStyle name="Normal 4 22" xfId="851"/>
    <cellStyle name="Normal 4 23" xfId="852"/>
    <cellStyle name="Normal 4 24" xfId="853"/>
    <cellStyle name="Normal 4 25" xfId="854"/>
    <cellStyle name="Normal 4 26" xfId="855"/>
    <cellStyle name="Normal 4 27" xfId="856"/>
    <cellStyle name="Normal 4 28" xfId="857"/>
    <cellStyle name="Normal 4 29" xfId="858"/>
    <cellStyle name="Normal 4 3" xfId="859"/>
    <cellStyle name="Normal 4 30" xfId="860"/>
    <cellStyle name="Normal 4 31" xfId="861"/>
    <cellStyle name="Normal 4 32" xfId="862"/>
    <cellStyle name="Normal 4 33" xfId="863"/>
    <cellStyle name="Normal 4 34" xfId="864"/>
    <cellStyle name="Normal 4 35" xfId="865"/>
    <cellStyle name="Normal 4 36" xfId="866"/>
    <cellStyle name="Normal 4 37" xfId="867"/>
    <cellStyle name="Normal 4 38" xfId="868"/>
    <cellStyle name="Normal 4 39" xfId="869"/>
    <cellStyle name="Normal 4 4" xfId="870"/>
    <cellStyle name="Normal 4 40" xfId="871"/>
    <cellStyle name="Normal 4 41" xfId="872"/>
    <cellStyle name="Normal 4 42" xfId="873"/>
    <cellStyle name="Normal 4 43" xfId="874"/>
    <cellStyle name="Normal 4 44" xfId="875"/>
    <cellStyle name="Normal 4 45" xfId="876"/>
    <cellStyle name="Normal 4 46" xfId="877"/>
    <cellStyle name="Normal 4 47" xfId="878"/>
    <cellStyle name="Normal 4 48" xfId="879"/>
    <cellStyle name="Normal 4 49" xfId="880"/>
    <cellStyle name="Normal 4 5" xfId="881"/>
    <cellStyle name="Normal 4 50" xfId="882"/>
    <cellStyle name="Normal 4 51" xfId="883"/>
    <cellStyle name="Normal 4 52" xfId="884"/>
    <cellStyle name="Normal 4 53" xfId="885"/>
    <cellStyle name="Normal 4 54" xfId="886"/>
    <cellStyle name="Normal 4 55" xfId="887"/>
    <cellStyle name="Normal 4 56" xfId="888"/>
    <cellStyle name="Normal 4 57" xfId="889"/>
    <cellStyle name="Normal 4 58" xfId="890"/>
    <cellStyle name="Normal 4 59" xfId="891"/>
    <cellStyle name="Normal 4 6" xfId="892"/>
    <cellStyle name="Normal 4 60" xfId="893"/>
    <cellStyle name="Normal 4 61" xfId="894"/>
    <cellStyle name="Normal 4 62" xfId="895"/>
    <cellStyle name="Normal 4 63" xfId="896"/>
    <cellStyle name="Normal 4 64" xfId="897"/>
    <cellStyle name="Normal 4 65" xfId="898"/>
    <cellStyle name="Normal 4 66" xfId="899"/>
    <cellStyle name="Normal 4 67" xfId="900"/>
    <cellStyle name="Normal 4 68" xfId="901"/>
    <cellStyle name="Normal 4 69" xfId="902"/>
    <cellStyle name="Normal 4 7" xfId="903"/>
    <cellStyle name="Normal 4 70" xfId="904"/>
    <cellStyle name="Normal 4 71" xfId="905"/>
    <cellStyle name="Normal 4 72" xfId="906"/>
    <cellStyle name="Normal 4 73" xfId="907"/>
    <cellStyle name="Normal 4 74" xfId="908"/>
    <cellStyle name="Normal 4 75" xfId="909"/>
    <cellStyle name="Normal 4 76" xfId="910"/>
    <cellStyle name="Normal 4 77" xfId="911"/>
    <cellStyle name="Normal 4 78" xfId="912"/>
    <cellStyle name="Normal 4 79" xfId="913"/>
    <cellStyle name="Normal 4 8" xfId="914"/>
    <cellStyle name="Normal 4 80" xfId="915"/>
    <cellStyle name="Normal 4 81" xfId="916"/>
    <cellStyle name="Normal 4 82" xfId="917"/>
    <cellStyle name="Normal 4 83" xfId="918"/>
    <cellStyle name="Normal 4 84" xfId="919"/>
    <cellStyle name="Normal 4 85" xfId="920"/>
    <cellStyle name="Normal 4 86" xfId="921"/>
    <cellStyle name="Normal 4 87" xfId="922"/>
    <cellStyle name="Normal 4 88" xfId="923"/>
    <cellStyle name="Normal 4 89" xfId="924"/>
    <cellStyle name="Normal 4 9" xfId="925"/>
    <cellStyle name="Normal 4 90" xfId="926"/>
    <cellStyle name="Normal 4 91" xfId="927"/>
    <cellStyle name="Normal 4 92" xfId="928"/>
    <cellStyle name="Normal 4 93" xfId="929"/>
    <cellStyle name="Normal 4 94" xfId="930"/>
    <cellStyle name="Normal 4 95" xfId="931"/>
    <cellStyle name="Normal 4 96" xfId="932"/>
    <cellStyle name="Normal 4 97" xfId="933"/>
    <cellStyle name="Normal 4 98" xfId="934"/>
    <cellStyle name="Normal 4 99" xfId="935"/>
    <cellStyle name="Normal 5" xfId="936"/>
    <cellStyle name="Normal 6" xfId="937"/>
    <cellStyle name="Normal 6 10" xfId="938"/>
    <cellStyle name="Normal 6 100" xfId="939"/>
    <cellStyle name="Normal 6 101" xfId="940"/>
    <cellStyle name="Normal 6 102" xfId="941"/>
    <cellStyle name="Normal 6 103" xfId="942"/>
    <cellStyle name="Normal 6 104" xfId="943"/>
    <cellStyle name="Normal 6 105" xfId="944"/>
    <cellStyle name="Normal 6 106" xfId="945"/>
    <cellStyle name="Normal 6 107" xfId="946"/>
    <cellStyle name="Normal 6 108" xfId="947"/>
    <cellStyle name="Normal 6 109" xfId="948"/>
    <cellStyle name="Normal 6 11" xfId="949"/>
    <cellStyle name="Normal 6 110" xfId="950"/>
    <cellStyle name="Normal 6 111" xfId="951"/>
    <cellStyle name="Normal 6 112" xfId="952"/>
    <cellStyle name="Normal 6 113" xfId="953"/>
    <cellStyle name="Normal 6 114" xfId="954"/>
    <cellStyle name="Normal 6 115" xfId="955"/>
    <cellStyle name="Normal 6 116" xfId="956"/>
    <cellStyle name="Normal 6 117" xfId="957"/>
    <cellStyle name="Normal 6 118" xfId="958"/>
    <cellStyle name="Normal 6 119" xfId="959"/>
    <cellStyle name="Normal 6 12" xfId="960"/>
    <cellStyle name="Normal 6 120" xfId="961"/>
    <cellStyle name="Normal 6 121" xfId="962"/>
    <cellStyle name="Normal 6 122" xfId="963"/>
    <cellStyle name="Normal 6 123" xfId="964"/>
    <cellStyle name="Normal 6 124" xfId="965"/>
    <cellStyle name="Normal 6 125" xfId="966"/>
    <cellStyle name="Normal 6 126" xfId="967"/>
    <cellStyle name="Normal 6 127" xfId="968"/>
    <cellStyle name="Normal 6 128" xfId="969"/>
    <cellStyle name="Normal 6 129" xfId="970"/>
    <cellStyle name="Normal 6 13" xfId="971"/>
    <cellStyle name="Normal 6 130" xfId="972"/>
    <cellStyle name="Normal 6 131" xfId="973"/>
    <cellStyle name="Normal 6 132" xfId="974"/>
    <cellStyle name="Normal 6 133" xfId="975"/>
    <cellStyle name="Normal 6 134" xfId="976"/>
    <cellStyle name="Normal 6 135" xfId="977"/>
    <cellStyle name="Normal 6 136" xfId="978"/>
    <cellStyle name="Normal 6 137" xfId="979"/>
    <cellStyle name="Normal 6 14" xfId="980"/>
    <cellStyle name="Normal 6 15" xfId="981"/>
    <cellStyle name="Normal 6 16" xfId="982"/>
    <cellStyle name="Normal 6 17" xfId="983"/>
    <cellStyle name="Normal 6 18" xfId="984"/>
    <cellStyle name="Normal 6 19" xfId="985"/>
    <cellStyle name="Normal 6 2" xfId="986"/>
    <cellStyle name="Normal 6 20" xfId="987"/>
    <cellStyle name="Normal 6 21" xfId="988"/>
    <cellStyle name="Normal 6 22" xfId="989"/>
    <cellStyle name="Normal 6 23" xfId="990"/>
    <cellStyle name="Normal 6 24" xfId="991"/>
    <cellStyle name="Normal 6 25" xfId="992"/>
    <cellStyle name="Normal 6 26" xfId="993"/>
    <cellStyle name="Normal 6 27" xfId="994"/>
    <cellStyle name="Normal 6 28" xfId="995"/>
    <cellStyle name="Normal 6 29" xfId="996"/>
    <cellStyle name="Normal 6 3" xfId="997"/>
    <cellStyle name="Normal 6 30" xfId="998"/>
    <cellStyle name="Normal 6 31" xfId="999"/>
    <cellStyle name="Normal 6 32" xfId="1000"/>
    <cellStyle name="Normal 6 33" xfId="1001"/>
    <cellStyle name="Normal 6 34" xfId="1002"/>
    <cellStyle name="Normal 6 35" xfId="1003"/>
    <cellStyle name="Normal 6 36" xfId="1004"/>
    <cellStyle name="Normal 6 37" xfId="1005"/>
    <cellStyle name="Normal 6 38" xfId="1006"/>
    <cellStyle name="Normal 6 39" xfId="1007"/>
    <cellStyle name="Normal 6 4" xfId="1008"/>
    <cellStyle name="Normal 6 40" xfId="1009"/>
    <cellStyle name="Normal 6 41" xfId="1010"/>
    <cellStyle name="Normal 6 42" xfId="1011"/>
    <cellStyle name="Normal 6 43" xfId="1012"/>
    <cellStyle name="Normal 6 44" xfId="1013"/>
    <cellStyle name="Normal 6 45" xfId="1014"/>
    <cellStyle name="Normal 6 46" xfId="1015"/>
    <cellStyle name="Normal 6 47" xfId="1016"/>
    <cellStyle name="Normal 6 48" xfId="1017"/>
    <cellStyle name="Normal 6 49" xfId="1018"/>
    <cellStyle name="Normal 6 5" xfId="1019"/>
    <cellStyle name="Normal 6 50" xfId="1020"/>
    <cellStyle name="Normal 6 51" xfId="1021"/>
    <cellStyle name="Normal 6 52" xfId="1022"/>
    <cellStyle name="Normal 6 53" xfId="1023"/>
    <cellStyle name="Normal 6 54" xfId="1024"/>
    <cellStyle name="Normal 6 55" xfId="1025"/>
    <cellStyle name="Normal 6 56" xfId="1026"/>
    <cellStyle name="Normal 6 57" xfId="1027"/>
    <cellStyle name="Normal 6 58" xfId="1028"/>
    <cellStyle name="Normal 6 59" xfId="1029"/>
    <cellStyle name="Normal 6 6" xfId="1030"/>
    <cellStyle name="Normal 6 60" xfId="1031"/>
    <cellStyle name="Normal 6 61" xfId="1032"/>
    <cellStyle name="Normal 6 62" xfId="1033"/>
    <cellStyle name="Normal 6 63" xfId="1034"/>
    <cellStyle name="Normal 6 64" xfId="1035"/>
    <cellStyle name="Normal 6 65" xfId="1036"/>
    <cellStyle name="Normal 6 66" xfId="1037"/>
    <cellStyle name="Normal 6 67" xfId="1038"/>
    <cellStyle name="Normal 6 68" xfId="1039"/>
    <cellStyle name="Normal 6 69" xfId="1040"/>
    <cellStyle name="Normal 6 7" xfId="1041"/>
    <cellStyle name="Normal 6 70" xfId="1042"/>
    <cellStyle name="Normal 6 71" xfId="1043"/>
    <cellStyle name="Normal 6 72" xfId="1044"/>
    <cellStyle name="Normal 6 73" xfId="1045"/>
    <cellStyle name="Normal 6 74" xfId="1046"/>
    <cellStyle name="Normal 6 75" xfId="1047"/>
    <cellStyle name="Normal 6 76" xfId="1048"/>
    <cellStyle name="Normal 6 77" xfId="1049"/>
    <cellStyle name="Normal 6 78" xfId="1050"/>
    <cellStyle name="Normal 6 79" xfId="1051"/>
    <cellStyle name="Normal 6 8" xfId="1052"/>
    <cellStyle name="Normal 6 80" xfId="1053"/>
    <cellStyle name="Normal 6 81" xfId="1054"/>
    <cellStyle name="Normal 6 82" xfId="1055"/>
    <cellStyle name="Normal 6 83" xfId="1056"/>
    <cellStyle name="Normal 6 84" xfId="1057"/>
    <cellStyle name="Normal 6 85" xfId="1058"/>
    <cellStyle name="Normal 6 86" xfId="1059"/>
    <cellStyle name="Normal 6 87" xfId="1060"/>
    <cellStyle name="Normal 6 88" xfId="1061"/>
    <cellStyle name="Normal 6 89" xfId="1062"/>
    <cellStyle name="Normal 6 9" xfId="1063"/>
    <cellStyle name="Normal 6 90" xfId="1064"/>
    <cellStyle name="Normal 6 91" xfId="1065"/>
    <cellStyle name="Normal 6 92" xfId="1066"/>
    <cellStyle name="Normal 6 93" xfId="1067"/>
    <cellStyle name="Normal 6 94" xfId="1068"/>
    <cellStyle name="Normal 6 95" xfId="1069"/>
    <cellStyle name="Normal 6 96" xfId="1070"/>
    <cellStyle name="Normal 6 97" xfId="1071"/>
    <cellStyle name="Normal 6 98" xfId="1072"/>
    <cellStyle name="Normal 6 99" xfId="1073"/>
    <cellStyle name="Normal 7" xfId="1074"/>
    <cellStyle name="Normal 8" xfId="1075"/>
    <cellStyle name="Normal 8 10" xfId="1076"/>
    <cellStyle name="Normal 8 100" xfId="1077"/>
    <cellStyle name="Normal 8 101" xfId="1078"/>
    <cellStyle name="Normal 8 102" xfId="1079"/>
    <cellStyle name="Normal 8 103" xfId="1080"/>
    <cellStyle name="Normal 8 104" xfId="1081"/>
    <cellStyle name="Normal 8 105" xfId="1082"/>
    <cellStyle name="Normal 8 106" xfId="1083"/>
    <cellStyle name="Normal 8 107" xfId="1084"/>
    <cellStyle name="Normal 8 108" xfId="1085"/>
    <cellStyle name="Normal 8 109" xfId="1086"/>
    <cellStyle name="Normal 8 11" xfId="1087"/>
    <cellStyle name="Normal 8 110" xfId="1088"/>
    <cellStyle name="Normal 8 111" xfId="1089"/>
    <cellStyle name="Normal 8 112" xfId="1090"/>
    <cellStyle name="Normal 8 113" xfId="1091"/>
    <cellStyle name="Normal 8 114" xfId="1092"/>
    <cellStyle name="Normal 8 115" xfId="1093"/>
    <cellStyle name="Normal 8 116" xfId="1094"/>
    <cellStyle name="Normal 8 117" xfId="1095"/>
    <cellStyle name="Normal 8 118" xfId="1096"/>
    <cellStyle name="Normal 8 119" xfId="1097"/>
    <cellStyle name="Normal 8 12" xfId="1098"/>
    <cellStyle name="Normal 8 120" xfId="1099"/>
    <cellStyle name="Normal 8 121" xfId="1100"/>
    <cellStyle name="Normal 8 122" xfId="1101"/>
    <cellStyle name="Normal 8 123" xfId="1102"/>
    <cellStyle name="Normal 8 124" xfId="1103"/>
    <cellStyle name="Normal 8 125" xfId="1104"/>
    <cellStyle name="Normal 8 126" xfId="1105"/>
    <cellStyle name="Normal 8 127" xfId="1106"/>
    <cellStyle name="Normal 8 128" xfId="1107"/>
    <cellStyle name="Normal 8 129" xfId="1108"/>
    <cellStyle name="Normal 8 13" xfId="1109"/>
    <cellStyle name="Normal 8 130" xfId="1110"/>
    <cellStyle name="Normal 8 131" xfId="1111"/>
    <cellStyle name="Normal 8 132" xfId="1112"/>
    <cellStyle name="Normal 8 133" xfId="1113"/>
    <cellStyle name="Normal 8 134" xfId="1114"/>
    <cellStyle name="Normal 8 135" xfId="1115"/>
    <cellStyle name="Normal 8 136" xfId="1116"/>
    <cellStyle name="Normal 8 137" xfId="1117"/>
    <cellStyle name="Normal 8 14" xfId="1118"/>
    <cellStyle name="Normal 8 15" xfId="1119"/>
    <cellStyle name="Normal 8 16" xfId="1120"/>
    <cellStyle name="Normal 8 17" xfId="1121"/>
    <cellStyle name="Normal 8 18" xfId="1122"/>
    <cellStyle name="Normal 8 19" xfId="1123"/>
    <cellStyle name="Normal 8 2" xfId="1124"/>
    <cellStyle name="Normal 8 20" xfId="1125"/>
    <cellStyle name="Normal 8 21" xfId="1126"/>
    <cellStyle name="Normal 8 22" xfId="1127"/>
    <cellStyle name="Normal 8 23" xfId="1128"/>
    <cellStyle name="Normal 8 24" xfId="1129"/>
    <cellStyle name="Normal 8 25" xfId="1130"/>
    <cellStyle name="Normal 8 26" xfId="1131"/>
    <cellStyle name="Normal 8 27" xfId="1132"/>
    <cellStyle name="Normal 8 28" xfId="1133"/>
    <cellStyle name="Normal 8 29" xfId="1134"/>
    <cellStyle name="Normal 8 3" xfId="1135"/>
    <cellStyle name="Normal 8 30" xfId="1136"/>
    <cellStyle name="Normal 8 31" xfId="1137"/>
    <cellStyle name="Normal 8 32" xfId="1138"/>
    <cellStyle name="Normal 8 33" xfId="1139"/>
    <cellStyle name="Normal 8 34" xfId="1140"/>
    <cellStyle name="Normal 8 35" xfId="1141"/>
    <cellStyle name="Normal 8 36" xfId="1142"/>
    <cellStyle name="Normal 8 37" xfId="1143"/>
    <cellStyle name="Normal 8 38" xfId="1144"/>
    <cellStyle name="Normal 8 39" xfId="1145"/>
    <cellStyle name="Normal 8 4" xfId="1146"/>
    <cellStyle name="Normal 8 40" xfId="1147"/>
    <cellStyle name="Normal 8 41" xfId="1148"/>
    <cellStyle name="Normal 8 42" xfId="1149"/>
    <cellStyle name="Normal 8 43" xfId="1150"/>
    <cellStyle name="Normal 8 44" xfId="1151"/>
    <cellStyle name="Normal 8 45" xfId="1152"/>
    <cellStyle name="Normal 8 46" xfId="1153"/>
    <cellStyle name="Normal 8 47" xfId="1154"/>
    <cellStyle name="Normal 8 48" xfId="1155"/>
    <cellStyle name="Normal 8 49" xfId="1156"/>
    <cellStyle name="Normal 8 5" xfId="1157"/>
    <cellStyle name="Normal 8 50" xfId="1158"/>
    <cellStyle name="Normal 8 51" xfId="1159"/>
    <cellStyle name="Normal 8 52" xfId="1160"/>
    <cellStyle name="Normal 8 53" xfId="1161"/>
    <cellStyle name="Normal 8 54" xfId="1162"/>
    <cellStyle name="Normal 8 55" xfId="1163"/>
    <cellStyle name="Normal 8 56" xfId="1164"/>
    <cellStyle name="Normal 8 57" xfId="1165"/>
    <cellStyle name="Normal 8 58" xfId="1166"/>
    <cellStyle name="Normal 8 59" xfId="1167"/>
    <cellStyle name="Normal 8 6" xfId="1168"/>
    <cellStyle name="Normal 8 60" xfId="1169"/>
    <cellStyle name="Normal 8 61" xfId="1170"/>
    <cellStyle name="Normal 8 62" xfId="1171"/>
    <cellStyle name="Normal 8 63" xfId="1172"/>
    <cellStyle name="Normal 8 64" xfId="1173"/>
    <cellStyle name="Normal 8 65" xfId="1174"/>
    <cellStyle name="Normal 8 66" xfId="1175"/>
    <cellStyle name="Normal 8 67" xfId="1176"/>
    <cellStyle name="Normal 8 68" xfId="1177"/>
    <cellStyle name="Normal 8 69" xfId="1178"/>
    <cellStyle name="Normal 8 7" xfId="1179"/>
    <cellStyle name="Normal 8 70" xfId="1180"/>
    <cellStyle name="Normal 8 71" xfId="1181"/>
    <cellStyle name="Normal 8 72" xfId="1182"/>
    <cellStyle name="Normal 8 73" xfId="1183"/>
    <cellStyle name="Normal 8 74" xfId="1184"/>
    <cellStyle name="Normal 8 75" xfId="1185"/>
    <cellStyle name="Normal 8 76" xfId="1186"/>
    <cellStyle name="Normal 8 77" xfId="1187"/>
    <cellStyle name="Normal 8 78" xfId="1188"/>
    <cellStyle name="Normal 8 79" xfId="1189"/>
    <cellStyle name="Normal 8 8" xfId="1190"/>
    <cellStyle name="Normal 8 80" xfId="1191"/>
    <cellStyle name="Normal 8 81" xfId="1192"/>
    <cellStyle name="Normal 8 82" xfId="1193"/>
    <cellStyle name="Normal 8 83" xfId="1194"/>
    <cellStyle name="Normal 8 84" xfId="1195"/>
    <cellStyle name="Normal 8 85" xfId="1196"/>
    <cellStyle name="Normal 8 86" xfId="1197"/>
    <cellStyle name="Normal 8 87" xfId="1198"/>
    <cellStyle name="Normal 8 88" xfId="1199"/>
    <cellStyle name="Normal 8 89" xfId="1200"/>
    <cellStyle name="Normal 8 9" xfId="1201"/>
    <cellStyle name="Normal 8 90" xfId="1202"/>
    <cellStyle name="Normal 8 91" xfId="1203"/>
    <cellStyle name="Normal 8 92" xfId="1204"/>
    <cellStyle name="Normal 8 93" xfId="1205"/>
    <cellStyle name="Normal 8 94" xfId="1206"/>
    <cellStyle name="Normal 8 95" xfId="1207"/>
    <cellStyle name="Normal 8 96" xfId="1208"/>
    <cellStyle name="Normal 8 97" xfId="1209"/>
    <cellStyle name="Normal 8 98" xfId="1210"/>
    <cellStyle name="Normal 8 99" xfId="1211"/>
    <cellStyle name="Normal 9" xfId="1212"/>
    <cellStyle name="Notas 10" xfId="1213"/>
    <cellStyle name="Notas 11" xfId="1214"/>
    <cellStyle name="Notas 12" xfId="1215"/>
    <cellStyle name="Notas 13" xfId="1216"/>
    <cellStyle name="Notas 2" xfId="1217"/>
    <cellStyle name="Notas 3" xfId="1218"/>
    <cellStyle name="Notas 4" xfId="1219"/>
    <cellStyle name="Notas 5" xfId="1220"/>
    <cellStyle name="Notas 6" xfId="1221"/>
    <cellStyle name="Notas 7" xfId="1222"/>
    <cellStyle name="Notas 8" xfId="1223"/>
    <cellStyle name="Notas 9" xfId="1224"/>
    <cellStyle name="Porcentual 10" xfId="1225"/>
    <cellStyle name="Porcentual 107" xfId="1226"/>
    <cellStyle name="Porcentual 108" xfId="1227"/>
    <cellStyle name="Porcentual 109" xfId="1228"/>
    <cellStyle name="Porcentual 11" xfId="1229"/>
    <cellStyle name="Porcentual 111" xfId="1230"/>
    <cellStyle name="Porcentual 118" xfId="1231"/>
    <cellStyle name="Porcentual 121" xfId="1232"/>
    <cellStyle name="Porcentual 123" xfId="1233"/>
    <cellStyle name="Porcentual 129" xfId="1234"/>
    <cellStyle name="Porcentual 13" xfId="1235"/>
    <cellStyle name="Porcentual 130" xfId="1236"/>
    <cellStyle name="Porcentual 133" xfId="1237"/>
    <cellStyle name="Porcentual 136" xfId="1238"/>
    <cellStyle name="Porcentual 14" xfId="1239"/>
    <cellStyle name="Porcentual 15" xfId="1240"/>
    <cellStyle name="Porcentual 16" xfId="1241"/>
    <cellStyle name="Porcentual 17" xfId="1242"/>
    <cellStyle name="Porcentual 18" xfId="1243"/>
    <cellStyle name="Porcentual 19" xfId="1244"/>
    <cellStyle name="Porcentual 2 10" xfId="1245"/>
    <cellStyle name="Porcentual 2 100" xfId="1246"/>
    <cellStyle name="Porcentual 2 101" xfId="1247"/>
    <cellStyle name="Porcentual 2 102" xfId="1248"/>
    <cellStyle name="Porcentual 2 103" xfId="1249"/>
    <cellStyle name="Porcentual 2 104" xfId="1250"/>
    <cellStyle name="Porcentual 2 105" xfId="1251"/>
    <cellStyle name="Porcentual 2 106" xfId="1252"/>
    <cellStyle name="Porcentual 2 107" xfId="1253"/>
    <cellStyle name="Porcentual 2 108" xfId="1254"/>
    <cellStyle name="Porcentual 2 109" xfId="1255"/>
    <cellStyle name="Porcentual 2 11" xfId="1256"/>
    <cellStyle name="Porcentual 2 110" xfId="1257"/>
    <cellStyle name="Porcentual 2 111" xfId="1258"/>
    <cellStyle name="Porcentual 2 112" xfId="1259"/>
    <cellStyle name="Porcentual 2 113" xfId="1260"/>
    <cellStyle name="Porcentual 2 114" xfId="1261"/>
    <cellStyle name="Porcentual 2 115" xfId="1262"/>
    <cellStyle name="Porcentual 2 116" xfId="1263"/>
    <cellStyle name="Porcentual 2 117" xfId="1264"/>
    <cellStyle name="Porcentual 2 118" xfId="1265"/>
    <cellStyle name="Porcentual 2 119" xfId="1266"/>
    <cellStyle name="Porcentual 2 12" xfId="1267"/>
    <cellStyle name="Porcentual 2 120" xfId="1268"/>
    <cellStyle name="Porcentual 2 121" xfId="1269"/>
    <cellStyle name="Porcentual 2 122" xfId="1270"/>
    <cellStyle name="Porcentual 2 123" xfId="1271"/>
    <cellStyle name="Porcentual 2 124" xfId="1272"/>
    <cellStyle name="Porcentual 2 125" xfId="1273"/>
    <cellStyle name="Porcentual 2 126" xfId="1274"/>
    <cellStyle name="Porcentual 2 127" xfId="1275"/>
    <cellStyle name="Porcentual 2 128" xfId="1276"/>
    <cellStyle name="Porcentual 2 129" xfId="1277"/>
    <cellStyle name="Porcentual 2 13" xfId="1278"/>
    <cellStyle name="Porcentual 2 130" xfId="1279"/>
    <cellStyle name="Porcentual 2 131" xfId="1280"/>
    <cellStyle name="Porcentual 2 132" xfId="1281"/>
    <cellStyle name="Porcentual 2 133" xfId="1282"/>
    <cellStyle name="Porcentual 2 134" xfId="1283"/>
    <cellStyle name="Porcentual 2 135" xfId="1284"/>
    <cellStyle name="Porcentual 2 136" xfId="1285"/>
    <cellStyle name="Porcentual 2 137" xfId="1286"/>
    <cellStyle name="Porcentual 2 138" xfId="1524"/>
    <cellStyle name="Porcentual 2 14" xfId="1287"/>
    <cellStyle name="Porcentual 2 15" xfId="1288"/>
    <cellStyle name="Porcentual 2 16" xfId="1289"/>
    <cellStyle name="Porcentual 2 17" xfId="1290"/>
    <cellStyle name="Porcentual 2 18" xfId="1291"/>
    <cellStyle name="Porcentual 2 19" xfId="1292"/>
    <cellStyle name="Porcentual 2 2" xfId="1293"/>
    <cellStyle name="Porcentual 2 20" xfId="1294"/>
    <cellStyle name="Porcentual 2 21" xfId="1295"/>
    <cellStyle name="Porcentual 2 22" xfId="1296"/>
    <cellStyle name="Porcentual 2 23" xfId="1297"/>
    <cellStyle name="Porcentual 2 24" xfId="1298"/>
    <cellStyle name="Porcentual 2 25" xfId="1299"/>
    <cellStyle name="Porcentual 2 26" xfId="1300"/>
    <cellStyle name="Porcentual 2 27" xfId="1301"/>
    <cellStyle name="Porcentual 2 28" xfId="1302"/>
    <cellStyle name="Porcentual 2 29" xfId="1303"/>
    <cellStyle name="Porcentual 2 3" xfId="1304"/>
    <cellStyle name="Porcentual 2 30" xfId="1305"/>
    <cellStyle name="Porcentual 2 31" xfId="1306"/>
    <cellStyle name="Porcentual 2 32" xfId="1307"/>
    <cellStyle name="Porcentual 2 33" xfId="1308"/>
    <cellStyle name="Porcentual 2 34" xfId="1309"/>
    <cellStyle name="Porcentual 2 35" xfId="1310"/>
    <cellStyle name="Porcentual 2 36" xfId="1311"/>
    <cellStyle name="Porcentual 2 37" xfId="1312"/>
    <cellStyle name="Porcentual 2 38" xfId="1313"/>
    <cellStyle name="Porcentual 2 39" xfId="1314"/>
    <cellStyle name="Porcentual 2 4" xfId="1315"/>
    <cellStyle name="Porcentual 2 40" xfId="1316"/>
    <cellStyle name="Porcentual 2 41" xfId="1317"/>
    <cellStyle name="Porcentual 2 42" xfId="1318"/>
    <cellStyle name="Porcentual 2 43" xfId="1319"/>
    <cellStyle name="Porcentual 2 44" xfId="1320"/>
    <cellStyle name="Porcentual 2 45" xfId="1321"/>
    <cellStyle name="Porcentual 2 46" xfId="1322"/>
    <cellStyle name="Porcentual 2 47" xfId="1323"/>
    <cellStyle name="Porcentual 2 48" xfId="1324"/>
    <cellStyle name="Porcentual 2 49" xfId="1325"/>
    <cellStyle name="Porcentual 2 5" xfId="1326"/>
    <cellStyle name="Porcentual 2 50" xfId="1327"/>
    <cellStyle name="Porcentual 2 51" xfId="1328"/>
    <cellStyle name="Porcentual 2 52" xfId="1329"/>
    <cellStyle name="Porcentual 2 53" xfId="1330"/>
    <cellStyle name="Porcentual 2 54" xfId="1331"/>
    <cellStyle name="Porcentual 2 55" xfId="1332"/>
    <cellStyle name="Porcentual 2 56" xfId="1333"/>
    <cellStyle name="Porcentual 2 57" xfId="1334"/>
    <cellStyle name="Porcentual 2 58" xfId="1335"/>
    <cellStyle name="Porcentual 2 59" xfId="1336"/>
    <cellStyle name="Porcentual 2 6" xfId="1337"/>
    <cellStyle name="Porcentual 2 60" xfId="1338"/>
    <cellStyle name="Porcentual 2 61" xfId="1339"/>
    <cellStyle name="Porcentual 2 62" xfId="1340"/>
    <cellStyle name="Porcentual 2 63" xfId="1341"/>
    <cellStyle name="Porcentual 2 64" xfId="1342"/>
    <cellStyle name="Porcentual 2 65" xfId="1343"/>
    <cellStyle name="Porcentual 2 66" xfId="1344"/>
    <cellStyle name="Porcentual 2 67" xfId="1345"/>
    <cellStyle name="Porcentual 2 68" xfId="1346"/>
    <cellStyle name="Porcentual 2 69" xfId="1347"/>
    <cellStyle name="Porcentual 2 7" xfId="1348"/>
    <cellStyle name="Porcentual 2 70" xfId="1349"/>
    <cellStyle name="Porcentual 2 71" xfId="1350"/>
    <cellStyle name="Porcentual 2 72" xfId="1351"/>
    <cellStyle name="Porcentual 2 73" xfId="1352"/>
    <cellStyle name="Porcentual 2 74" xfId="1353"/>
    <cellStyle name="Porcentual 2 75" xfId="1354"/>
    <cellStyle name="Porcentual 2 76" xfId="1355"/>
    <cellStyle name="Porcentual 2 77" xfId="1356"/>
    <cellStyle name="Porcentual 2 78" xfId="1357"/>
    <cellStyle name="Porcentual 2 79" xfId="1358"/>
    <cellStyle name="Porcentual 2 8" xfId="1359"/>
    <cellStyle name="Porcentual 2 80" xfId="1360"/>
    <cellStyle name="Porcentual 2 81" xfId="1361"/>
    <cellStyle name="Porcentual 2 82" xfId="1362"/>
    <cellStyle name="Porcentual 2 83" xfId="1363"/>
    <cellStyle name="Porcentual 2 84" xfId="1364"/>
    <cellStyle name="Porcentual 2 85" xfId="1365"/>
    <cellStyle name="Porcentual 2 86" xfId="1366"/>
    <cellStyle name="Porcentual 2 87" xfId="1367"/>
    <cellStyle name="Porcentual 2 88" xfId="1368"/>
    <cellStyle name="Porcentual 2 89" xfId="1369"/>
    <cellStyle name="Porcentual 2 9" xfId="1370"/>
    <cellStyle name="Porcentual 2 90" xfId="1371"/>
    <cellStyle name="Porcentual 2 91" xfId="1372"/>
    <cellStyle name="Porcentual 2 92" xfId="1373"/>
    <cellStyle name="Porcentual 2 93" xfId="1374"/>
    <cellStyle name="Porcentual 2 94" xfId="1375"/>
    <cellStyle name="Porcentual 2 95" xfId="1376"/>
    <cellStyle name="Porcentual 2 96" xfId="1377"/>
    <cellStyle name="Porcentual 2 97" xfId="1378"/>
    <cellStyle name="Porcentual 2 98" xfId="1379"/>
    <cellStyle name="Porcentual 2 99" xfId="1380"/>
    <cellStyle name="Porcentual 20" xfId="1381"/>
    <cellStyle name="Porcentual 21" xfId="1382"/>
    <cellStyle name="Porcentual 22" xfId="1383"/>
    <cellStyle name="Porcentual 23" xfId="1384"/>
    <cellStyle name="Porcentual 24" xfId="1385"/>
    <cellStyle name="Porcentual 25" xfId="1386"/>
    <cellStyle name="Porcentual 26" xfId="1387"/>
    <cellStyle name="Porcentual 27" xfId="1388"/>
    <cellStyle name="Porcentual 28" xfId="1389"/>
    <cellStyle name="Porcentual 29" xfId="1390"/>
    <cellStyle name="Porcentual 3" xfId="1391"/>
    <cellStyle name="Porcentual 32" xfId="1392"/>
    <cellStyle name="Porcentual 33" xfId="1393"/>
    <cellStyle name="Porcentual 35" xfId="1394"/>
    <cellStyle name="Porcentual 36" xfId="1395"/>
    <cellStyle name="Porcentual 37" xfId="1396"/>
    <cellStyle name="Porcentual 38" xfId="1397"/>
    <cellStyle name="Porcentual 42" xfId="1398"/>
    <cellStyle name="Porcentual 43" xfId="1399"/>
    <cellStyle name="Porcentual 44" xfId="1400"/>
    <cellStyle name="Porcentual 45" xfId="1401"/>
    <cellStyle name="Porcentual 48" xfId="1402"/>
    <cellStyle name="Porcentual 49" xfId="1403"/>
    <cellStyle name="Porcentual 50" xfId="1404"/>
    <cellStyle name="Porcentual 51" xfId="1405"/>
    <cellStyle name="Porcentual 53" xfId="1406"/>
    <cellStyle name="Porcentual 58" xfId="1407"/>
    <cellStyle name="Porcentual 59" xfId="1408"/>
    <cellStyle name="Porcentual 60" xfId="1409"/>
    <cellStyle name="Porcentual 65" xfId="1410"/>
    <cellStyle name="Porcentual 66" xfId="1411"/>
    <cellStyle name="Porcentual 67" xfId="1412"/>
    <cellStyle name="Porcentual 7" xfId="1413"/>
    <cellStyle name="Porcentual 73" xfId="1414"/>
    <cellStyle name="Porcentual 74" xfId="1415"/>
    <cellStyle name="Porcentual 79" xfId="1416"/>
    <cellStyle name="Porcentual 8" xfId="1417"/>
    <cellStyle name="Porcentual 80" xfId="1418"/>
    <cellStyle name="Porcentual 81" xfId="1419"/>
    <cellStyle name="Porcentual 83" xfId="1420"/>
    <cellStyle name="Porcentual 85" xfId="1421"/>
    <cellStyle name="Porcentual 86" xfId="1422"/>
    <cellStyle name="Porcentual 87" xfId="1423"/>
    <cellStyle name="Porcentual 9" xfId="1424"/>
    <cellStyle name="Porcentual 95" xfId="1425"/>
    <cellStyle name="Salida 10" xfId="1426"/>
    <cellStyle name="Salida 11" xfId="1427"/>
    <cellStyle name="Salida 12" xfId="1428"/>
    <cellStyle name="Salida 13" xfId="1429"/>
    <cellStyle name="Salida 2" xfId="1430"/>
    <cellStyle name="Salida 3" xfId="1431"/>
    <cellStyle name="Salida 4" xfId="1432"/>
    <cellStyle name="Salida 5" xfId="1433"/>
    <cellStyle name="Salida 6" xfId="1434"/>
    <cellStyle name="Salida 7" xfId="1435"/>
    <cellStyle name="Salida 8" xfId="1436"/>
    <cellStyle name="Salida 9" xfId="1437"/>
    <cellStyle name="Texto de advertencia 10" xfId="1438"/>
    <cellStyle name="Texto de advertencia 11" xfId="1439"/>
    <cellStyle name="Texto de advertencia 12" xfId="1440"/>
    <cellStyle name="Texto de advertencia 13" xfId="1441"/>
    <cellStyle name="Texto de advertencia 2" xfId="1442"/>
    <cellStyle name="Texto de advertencia 3" xfId="1443"/>
    <cellStyle name="Texto de advertencia 4" xfId="1444"/>
    <cellStyle name="Texto de advertencia 5" xfId="1445"/>
    <cellStyle name="Texto de advertencia 6" xfId="1446"/>
    <cellStyle name="Texto de advertencia 7" xfId="1447"/>
    <cellStyle name="Texto de advertencia 8" xfId="1448"/>
    <cellStyle name="Texto de advertencia 9" xfId="1449"/>
    <cellStyle name="Texto explicativo 10" xfId="1450"/>
    <cellStyle name="Texto explicativo 11" xfId="1451"/>
    <cellStyle name="Texto explicativo 12" xfId="1452"/>
    <cellStyle name="Texto explicativo 13" xfId="1453"/>
    <cellStyle name="Texto explicativo 2" xfId="1454"/>
    <cellStyle name="Texto explicativo 3" xfId="1455"/>
    <cellStyle name="Texto explicativo 4" xfId="1456"/>
    <cellStyle name="Texto explicativo 5" xfId="1457"/>
    <cellStyle name="Texto explicativo 6" xfId="1458"/>
    <cellStyle name="Texto explicativo 7" xfId="1459"/>
    <cellStyle name="Texto explicativo 8" xfId="1460"/>
    <cellStyle name="Texto explicativo 9" xfId="1461"/>
    <cellStyle name="Título 1 10" xfId="1462"/>
    <cellStyle name="Título 1 11" xfId="1463"/>
    <cellStyle name="Título 1 12" xfId="1464"/>
    <cellStyle name="Título 1 13" xfId="1465"/>
    <cellStyle name="Título 1 2" xfId="1466"/>
    <cellStyle name="Título 1 3" xfId="1467"/>
    <cellStyle name="Título 1 4" xfId="1468"/>
    <cellStyle name="Título 1 5" xfId="1469"/>
    <cellStyle name="Título 1 6" xfId="1470"/>
    <cellStyle name="Título 1 7" xfId="1471"/>
    <cellStyle name="Título 1 8" xfId="1472"/>
    <cellStyle name="Título 1 9" xfId="1473"/>
    <cellStyle name="Título 10" xfId="1474"/>
    <cellStyle name="Título 11" xfId="1475"/>
    <cellStyle name="Título 12" xfId="1476"/>
    <cellStyle name="Título 13" xfId="1477"/>
    <cellStyle name="Título 14" xfId="1478"/>
    <cellStyle name="Título 15" xfId="1479"/>
    <cellStyle name="Título 2 10" xfId="1480"/>
    <cellStyle name="Título 2 11" xfId="1481"/>
    <cellStyle name="Título 2 12" xfId="1482"/>
    <cellStyle name="Título 2 13" xfId="1483"/>
    <cellStyle name="Título 2 2" xfId="1484"/>
    <cellStyle name="Título 2 3" xfId="1485"/>
    <cellStyle name="Título 2 4" xfId="1486"/>
    <cellStyle name="Título 2 5" xfId="1487"/>
    <cellStyle name="Título 2 6" xfId="1488"/>
    <cellStyle name="Título 2 7" xfId="1489"/>
    <cellStyle name="Título 2 8" xfId="1490"/>
    <cellStyle name="Título 2 9" xfId="1491"/>
    <cellStyle name="Título 3 10" xfId="1492"/>
    <cellStyle name="Título 3 11" xfId="1493"/>
    <cellStyle name="Título 3 12" xfId="1494"/>
    <cellStyle name="Título 3 13" xfId="1495"/>
    <cellStyle name="Título 3 2" xfId="1496"/>
    <cellStyle name="Título 3 3" xfId="1497"/>
    <cellStyle name="Título 3 4" xfId="1498"/>
    <cellStyle name="Título 3 5" xfId="1499"/>
    <cellStyle name="Título 3 6" xfId="1500"/>
    <cellStyle name="Título 3 7" xfId="1501"/>
    <cellStyle name="Título 3 8" xfId="1502"/>
    <cellStyle name="Título 3 9" xfId="1503"/>
    <cellStyle name="Título 4" xfId="1504"/>
    <cellStyle name="Título 5" xfId="1505"/>
    <cellStyle name="Título 6" xfId="1506"/>
    <cellStyle name="Título 7" xfId="1507"/>
    <cellStyle name="Título 8" xfId="1508"/>
    <cellStyle name="Título 9" xfId="1509"/>
    <cellStyle name="Total 10" xfId="1510"/>
    <cellStyle name="Total 11" xfId="1511"/>
    <cellStyle name="Total 12" xfId="1512"/>
    <cellStyle name="Total 13" xfId="1513"/>
    <cellStyle name="Total 2" xfId="1514"/>
    <cellStyle name="Total 3" xfId="1515"/>
    <cellStyle name="Total 4" xfId="1516"/>
    <cellStyle name="Total 5" xfId="1517"/>
    <cellStyle name="Total 6" xfId="1518"/>
    <cellStyle name="Total 7" xfId="1519"/>
    <cellStyle name="Total 8" xfId="1520"/>
    <cellStyle name="Total 9" xfId="1521"/>
  </cellStyles>
  <dxfs count="519"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5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14287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3337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3337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2895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114300</xdr:rowOff>
    </xdr:from>
    <xdr:to>
      <xdr:col>2</xdr:col>
      <xdr:colOff>685800</xdr:colOff>
      <xdr:row>3</xdr:row>
      <xdr:rowOff>123825</xdr:rowOff>
    </xdr:to>
    <xdr:pic>
      <xdr:nvPicPr>
        <xdr:cNvPr id="2" name="Picture 1" descr="Membret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5" b="91245"/>
        <a:stretch>
          <a:fillRect/>
        </a:stretch>
      </xdr:blipFill>
      <xdr:spPr bwMode="auto">
        <a:xfrm>
          <a:off x="19050" y="114300"/>
          <a:ext cx="3086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A%20TERCER%20TRIMESTRE\Lista%20de%20Chequeo%20Tercer%20Trimestre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A%20TERCER%20TRIMESTRE\Lista%20de%20Chequeo%20Primer%20trim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RGENCIAS"/>
      <sheetName val="SALUD OCUPACIONAL"/>
      <sheetName val="BANCO DE SANGRE"/>
      <sheetName val="H. CLINICAS"/>
      <sheetName val="UCI NEONATAL"/>
      <sheetName val="TRASLADO ASISTENCIAL"/>
      <sheetName val="UCI ADULTOS"/>
      <sheetName val="UCI INTERMEDIO"/>
      <sheetName val="COMPRAS Y SUMINISTROS"/>
      <sheetName val="AMBIENTAL"/>
      <sheetName val="MATERNIDAD"/>
      <sheetName val="QUIROFANOS"/>
      <sheetName val="CONSULTA EXTERNA"/>
      <sheetName val="FARMACIA"/>
      <sheetName val="PRESUPUESTO"/>
      <sheetName val="EPIDEMIOLOGIA"/>
      <sheetName val="IMAGENOLOGIA"/>
      <sheetName val="TALENTO HUMANO"/>
      <sheetName val="GIU"/>
      <sheetName val="ADMISION AL USUARIO"/>
      <sheetName val="FACTURACION "/>
      <sheetName val="ENFERMERIA"/>
      <sheetName val="CONTROL INTERNO"/>
      <sheetName val="MEJORAMIENTO CONTINUO"/>
      <sheetName val="CONTABILIDAD"/>
      <sheetName val="AUDITORIA MEDICA"/>
      <sheetName val="CARTERA"/>
      <sheetName val="GESTION DE CALIDAD"/>
      <sheetName val="JURIDICA"/>
      <sheetName val="TESORERIA"/>
      <sheetName val="IAMI"/>
      <sheetName val="COSTOS"/>
      <sheetName val="RECURSOS BIOMEDICOS"/>
      <sheetName val="RECURSOS FISICOS  (2)"/>
      <sheetName val="REHABILITACION"/>
      <sheetName val="LABORATORIO"/>
      <sheetName val="ARCHIVO "/>
      <sheetName val="PATOLOGIA"/>
      <sheetName val="ESTERILIZACION"/>
      <sheetName val="HOSPITALIZACION "/>
      <sheetName val="HOPITALIZACION BIPERSONAL"/>
      <sheetName val="PEDIATRIA"/>
      <sheetName val="SISTEMAS"/>
    </sheetNames>
    <sheetDataSet>
      <sheetData sheetId="0">
        <row r="12">
          <cell r="G12">
            <v>0.7</v>
          </cell>
        </row>
        <row r="13">
          <cell r="G13">
            <v>0.3</v>
          </cell>
        </row>
        <row r="14">
          <cell r="G14">
            <v>0.62</v>
          </cell>
        </row>
        <row r="21">
          <cell r="G21">
            <v>0.8</v>
          </cell>
        </row>
        <row r="22">
          <cell r="G22">
            <v>0.8</v>
          </cell>
        </row>
        <row r="24">
          <cell r="G24">
            <v>0.8</v>
          </cell>
        </row>
        <row r="25">
          <cell r="G25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2">
          <cell r="G12">
            <v>0.8</v>
          </cell>
        </row>
        <row r="13">
          <cell r="G13">
            <v>1</v>
          </cell>
        </row>
      </sheetData>
      <sheetData sheetId="10"/>
      <sheetData sheetId="11"/>
      <sheetData sheetId="12"/>
      <sheetData sheetId="13">
        <row r="23">
          <cell r="G23">
            <v>0.7</v>
          </cell>
        </row>
        <row r="24">
          <cell r="G24">
            <v>0.75</v>
          </cell>
        </row>
      </sheetData>
      <sheetData sheetId="14">
        <row r="12">
          <cell r="G12">
            <v>1</v>
          </cell>
        </row>
        <row r="13">
          <cell r="G13">
            <v>0.75</v>
          </cell>
        </row>
      </sheetData>
      <sheetData sheetId="15">
        <row r="18">
          <cell r="G18">
            <v>1</v>
          </cell>
        </row>
        <row r="19">
          <cell r="G19">
            <v>0.75</v>
          </cell>
        </row>
      </sheetData>
      <sheetData sheetId="16">
        <row r="13">
          <cell r="G13">
            <v>0.3</v>
          </cell>
        </row>
        <row r="14">
          <cell r="G14">
            <v>0.5</v>
          </cell>
        </row>
        <row r="17">
          <cell r="G17">
            <v>1</v>
          </cell>
        </row>
        <row r="18">
          <cell r="G18">
            <v>0.8</v>
          </cell>
        </row>
        <row r="20">
          <cell r="G20">
            <v>0.4</v>
          </cell>
        </row>
        <row r="21">
          <cell r="G21">
            <v>0.75</v>
          </cell>
        </row>
      </sheetData>
      <sheetData sheetId="17">
        <row r="15">
          <cell r="G15">
            <v>1</v>
          </cell>
        </row>
        <row r="16">
          <cell r="G16">
            <v>0.75</v>
          </cell>
        </row>
      </sheetData>
      <sheetData sheetId="18"/>
      <sheetData sheetId="19">
        <row r="13">
          <cell r="G13">
            <v>0.65</v>
          </cell>
        </row>
        <row r="14">
          <cell r="G14">
            <v>1</v>
          </cell>
        </row>
      </sheetData>
      <sheetData sheetId="20">
        <row r="15">
          <cell r="G15">
            <v>0.65</v>
          </cell>
        </row>
        <row r="16">
          <cell r="G16">
            <v>1</v>
          </cell>
        </row>
        <row r="19">
          <cell r="G19">
            <v>0.7</v>
          </cell>
        </row>
        <row r="20">
          <cell r="G20">
            <v>0.8</v>
          </cell>
        </row>
      </sheetData>
      <sheetData sheetId="21"/>
      <sheetData sheetId="22"/>
      <sheetData sheetId="23"/>
      <sheetData sheetId="24"/>
      <sheetData sheetId="25">
        <row r="14">
          <cell r="G14">
            <v>0.7</v>
          </cell>
        </row>
        <row r="15">
          <cell r="G15">
            <v>1</v>
          </cell>
        </row>
        <row r="22">
          <cell r="G22">
            <v>0.9</v>
          </cell>
        </row>
        <row r="23">
          <cell r="G23">
            <v>0.6</v>
          </cell>
        </row>
      </sheetData>
      <sheetData sheetId="26"/>
      <sheetData sheetId="27"/>
      <sheetData sheetId="28">
        <row r="19">
          <cell r="G19">
            <v>1</v>
          </cell>
        </row>
        <row r="20">
          <cell r="G20">
            <v>0.75</v>
          </cell>
        </row>
      </sheetData>
      <sheetData sheetId="29">
        <row r="12">
          <cell r="G12">
            <v>1</v>
          </cell>
        </row>
        <row r="13">
          <cell r="G13">
            <v>0.75</v>
          </cell>
        </row>
      </sheetData>
      <sheetData sheetId="30"/>
      <sheetData sheetId="31"/>
      <sheetData sheetId="32"/>
      <sheetData sheetId="33"/>
      <sheetData sheetId="34">
        <row r="12">
          <cell r="G12">
            <v>0.85</v>
          </cell>
        </row>
        <row r="13">
          <cell r="G13">
            <v>0.8</v>
          </cell>
        </row>
      </sheetData>
      <sheetData sheetId="35"/>
      <sheetData sheetId="36">
        <row r="12">
          <cell r="G12">
            <v>1</v>
          </cell>
        </row>
        <row r="13">
          <cell r="G13">
            <v>0.75</v>
          </cell>
        </row>
      </sheetData>
      <sheetData sheetId="37"/>
      <sheetData sheetId="38"/>
      <sheetData sheetId="39">
        <row r="13">
          <cell r="G13">
            <v>0.8</v>
          </cell>
        </row>
        <row r="14">
          <cell r="G14">
            <v>0.6</v>
          </cell>
        </row>
        <row r="15">
          <cell r="G15">
            <v>0.4</v>
          </cell>
        </row>
        <row r="16">
          <cell r="G16">
            <v>0.95</v>
          </cell>
        </row>
        <row r="17">
          <cell r="G17">
            <v>0.9</v>
          </cell>
        </row>
        <row r="18">
          <cell r="G18">
            <v>1</v>
          </cell>
        </row>
        <row r="23">
          <cell r="G23">
            <v>0.6</v>
          </cell>
        </row>
        <row r="24">
          <cell r="G24">
            <v>1</v>
          </cell>
        </row>
      </sheetData>
      <sheetData sheetId="40">
        <row r="24">
          <cell r="G24">
            <v>0.75</v>
          </cell>
        </row>
        <row r="25">
          <cell r="G25">
            <v>1</v>
          </cell>
        </row>
      </sheetData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UNICACIONES"/>
      <sheetName val="AMBIENTAL"/>
      <sheetName val="H. CLINICAS"/>
      <sheetName val="UCI NEONATAL"/>
      <sheetName val="IAMI"/>
      <sheetName val="GIU"/>
      <sheetName val="CONTABILIDAD"/>
      <sheetName val="TESORERIA"/>
      <sheetName val="ARCHIVO"/>
      <sheetName val="PATOLOGIA"/>
      <sheetName val="IMAGENOLOGIA"/>
      <sheetName val="PRESUPUESTO"/>
      <sheetName val="BANCO DE SANGRE"/>
      <sheetName val="Quirofanos"/>
      <sheetName val="COMPRAS Y SUM"/>
      <sheetName val="LABORATORIO"/>
      <sheetName val="SALUD OCUPACIONAL"/>
      <sheetName val="REHABILITACION"/>
      <sheetName val="CONSULTA EXTERNA"/>
      <sheetName val="UCI ADULTOS"/>
      <sheetName val="MATERNIDAD"/>
      <sheetName val="URGENCIAS"/>
      <sheetName val="UCI INTERMEDIO"/>
      <sheetName val="JURIDICA"/>
      <sheetName val="ADMISION AL USUARIO"/>
      <sheetName val="ESTERILIZACION"/>
      <sheetName val="MEJORAMIENTO CONTINUO"/>
      <sheetName val="Control Interno"/>
      <sheetName val="AUDITORIA MEDICA"/>
      <sheetName val="EPIDEMIOLOGIA"/>
      <sheetName val="COSTOS"/>
      <sheetName val="TRASLADO ASISTENCIAL"/>
      <sheetName val="ENFERMERIA"/>
      <sheetName val="INTERNACION HOSPITALARIA"/>
      <sheetName val="TALENTO HUMANO"/>
      <sheetName val="GESTION DE CALIDAD"/>
      <sheetName val="BIOMEDICA"/>
      <sheetName val="FINANCIERA"/>
      <sheetName val="SISTEMAS"/>
      <sheetName val="RECURSO FISICOS"/>
      <sheetName val="FARMACIA"/>
      <sheetName val="FACTURACION"/>
      <sheetName val="CARTERA"/>
      <sheetName val="IMAGENOLOGI"/>
    </sheetNames>
    <sheetDataSet>
      <sheetData sheetId="0">
        <row r="11">
          <cell r="G11">
            <v>1</v>
          </cell>
        </row>
      </sheetData>
      <sheetData sheetId="1">
        <row r="16">
          <cell r="G16">
            <v>0.85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  <row r="21">
          <cell r="G21">
            <v>1</v>
          </cell>
        </row>
      </sheetData>
      <sheetData sheetId="2">
        <row r="11">
          <cell r="G11">
            <v>0.98</v>
          </cell>
        </row>
      </sheetData>
      <sheetData sheetId="3">
        <row r="17">
          <cell r="G17">
            <v>1</v>
          </cell>
        </row>
      </sheetData>
      <sheetData sheetId="4"/>
      <sheetData sheetId="5">
        <row r="11">
          <cell r="G11">
            <v>1</v>
          </cell>
        </row>
        <row r="22">
          <cell r="G22">
            <v>1</v>
          </cell>
        </row>
        <row r="23">
          <cell r="G23">
            <v>1</v>
          </cell>
        </row>
      </sheetData>
      <sheetData sheetId="6">
        <row r="11">
          <cell r="G11">
            <v>1</v>
          </cell>
        </row>
      </sheetData>
      <sheetData sheetId="7">
        <row r="11">
          <cell r="G11">
            <v>1</v>
          </cell>
        </row>
        <row r="13">
          <cell r="G13">
            <v>1</v>
          </cell>
        </row>
      </sheetData>
      <sheetData sheetId="8">
        <row r="11">
          <cell r="G11">
            <v>1</v>
          </cell>
        </row>
      </sheetData>
      <sheetData sheetId="9">
        <row r="11">
          <cell r="G11">
            <v>1</v>
          </cell>
        </row>
      </sheetData>
      <sheetData sheetId="10"/>
      <sheetData sheetId="11">
        <row r="11">
          <cell r="G11">
            <v>1</v>
          </cell>
        </row>
      </sheetData>
      <sheetData sheetId="12">
        <row r="11">
          <cell r="G11">
            <v>1</v>
          </cell>
        </row>
        <row r="25">
          <cell r="G25">
            <v>1</v>
          </cell>
        </row>
        <row r="26">
          <cell r="G26">
            <v>1</v>
          </cell>
        </row>
      </sheetData>
      <sheetData sheetId="13">
        <row r="11">
          <cell r="G11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14">
        <row r="11">
          <cell r="G11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15">
        <row r="11">
          <cell r="G11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16">
        <row r="11">
          <cell r="G11">
            <v>1</v>
          </cell>
        </row>
      </sheetData>
      <sheetData sheetId="17">
        <row r="11">
          <cell r="G11">
            <v>1</v>
          </cell>
        </row>
      </sheetData>
      <sheetData sheetId="18">
        <row r="12">
          <cell r="G12">
            <v>0.85</v>
          </cell>
        </row>
      </sheetData>
      <sheetData sheetId="19">
        <row r="11">
          <cell r="G11">
            <v>1</v>
          </cell>
        </row>
      </sheetData>
      <sheetData sheetId="20">
        <row r="11">
          <cell r="G11">
            <v>0.85</v>
          </cell>
        </row>
        <row r="18">
          <cell r="G18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21">
        <row r="11">
          <cell r="G11">
            <v>0.8</v>
          </cell>
        </row>
      </sheetData>
      <sheetData sheetId="22">
        <row r="11">
          <cell r="G11">
            <v>0.75</v>
          </cell>
        </row>
      </sheetData>
      <sheetData sheetId="23">
        <row r="11">
          <cell r="G11">
            <v>1</v>
          </cell>
        </row>
      </sheetData>
      <sheetData sheetId="24">
        <row r="12">
          <cell r="G12">
            <v>0.6</v>
          </cell>
        </row>
        <row r="16">
          <cell r="G16">
            <v>0.9</v>
          </cell>
        </row>
      </sheetData>
      <sheetData sheetId="25">
        <row r="11">
          <cell r="G11">
            <v>1</v>
          </cell>
        </row>
        <row r="16">
          <cell r="G16">
            <v>1</v>
          </cell>
        </row>
        <row r="17">
          <cell r="G17">
            <v>1</v>
          </cell>
        </row>
      </sheetData>
      <sheetData sheetId="26">
        <row r="11">
          <cell r="G11">
            <v>1</v>
          </cell>
        </row>
      </sheetData>
      <sheetData sheetId="27">
        <row r="11">
          <cell r="G11">
            <v>1</v>
          </cell>
        </row>
        <row r="19">
          <cell r="G19">
            <v>1</v>
          </cell>
        </row>
        <row r="20">
          <cell r="G20">
            <v>1</v>
          </cell>
        </row>
      </sheetData>
      <sheetData sheetId="28"/>
      <sheetData sheetId="29"/>
      <sheetData sheetId="30">
        <row r="11">
          <cell r="G11">
            <v>1</v>
          </cell>
        </row>
      </sheetData>
      <sheetData sheetId="31">
        <row r="11">
          <cell r="G11">
            <v>1</v>
          </cell>
        </row>
      </sheetData>
      <sheetData sheetId="32">
        <row r="11">
          <cell r="G11">
            <v>1</v>
          </cell>
        </row>
        <row r="21">
          <cell r="G21">
            <v>1</v>
          </cell>
        </row>
        <row r="22">
          <cell r="G22">
            <v>1</v>
          </cell>
        </row>
      </sheetData>
      <sheetData sheetId="33">
        <row r="11">
          <cell r="G11">
            <v>1</v>
          </cell>
        </row>
      </sheetData>
      <sheetData sheetId="34">
        <row r="11">
          <cell r="G11">
            <v>0.65</v>
          </cell>
        </row>
      </sheetData>
      <sheetData sheetId="35">
        <row r="11">
          <cell r="G11">
            <v>1</v>
          </cell>
        </row>
      </sheetData>
      <sheetData sheetId="36">
        <row r="11">
          <cell r="G11">
            <v>0.95</v>
          </cell>
        </row>
      </sheetData>
      <sheetData sheetId="37">
        <row r="11">
          <cell r="G11">
            <v>1</v>
          </cell>
        </row>
      </sheetData>
      <sheetData sheetId="38">
        <row r="11">
          <cell r="G11">
            <v>1</v>
          </cell>
        </row>
        <row r="15">
          <cell r="G15">
            <v>1</v>
          </cell>
        </row>
      </sheetData>
      <sheetData sheetId="39">
        <row r="11">
          <cell r="G11">
            <v>0.5</v>
          </cell>
        </row>
      </sheetData>
      <sheetData sheetId="40">
        <row r="11">
          <cell r="G11" t="str">
            <v>N.A.</v>
          </cell>
        </row>
      </sheetData>
      <sheetData sheetId="41">
        <row r="12">
          <cell r="G12">
            <v>0.65</v>
          </cell>
        </row>
      </sheetData>
      <sheetData sheetId="42">
        <row r="11">
          <cell r="G11">
            <v>1</v>
          </cell>
        </row>
      </sheetData>
      <sheetData sheetId="43">
        <row r="11">
          <cell r="G1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L267"/>
  <sheetViews>
    <sheetView view="pageBreakPreview" topLeftCell="A172" zoomScale="85" zoomScaleSheetLayoutView="85" workbookViewId="0">
      <selection activeCell="G98" sqref="G98:G101"/>
    </sheetView>
  </sheetViews>
  <sheetFormatPr baseColWidth="10" defaultRowHeight="15" x14ac:dyDescent="0.25"/>
  <cols>
    <col min="1" max="1" width="23.140625" customWidth="1"/>
    <col min="2" max="2" width="23.28515625" customWidth="1"/>
    <col min="3" max="3" width="20.85546875" customWidth="1"/>
    <col min="4" max="4" width="29.28515625" customWidth="1"/>
    <col min="5" max="5" width="15.140625" customWidth="1"/>
    <col min="6" max="6" width="15.85546875" customWidth="1"/>
    <col min="7" max="7" width="14.42578125" customWidth="1"/>
    <col min="8" max="8" width="15" customWidth="1"/>
    <col min="9" max="9" width="15.42578125" customWidth="1"/>
    <col min="10" max="10" width="16" customWidth="1"/>
  </cols>
  <sheetData>
    <row r="1" spans="1:12" ht="15.75" customHeight="1" x14ac:dyDescent="0.25">
      <c r="A1" s="385"/>
      <c r="B1" s="385"/>
      <c r="C1" s="385"/>
      <c r="D1" s="390" t="s">
        <v>0</v>
      </c>
      <c r="E1" s="391"/>
      <c r="F1" s="391"/>
      <c r="G1" s="391"/>
      <c r="H1" s="391"/>
      <c r="I1" s="400" t="s">
        <v>1</v>
      </c>
      <c r="J1" s="401"/>
    </row>
    <row r="2" spans="1:12" ht="15.75" customHeight="1" x14ac:dyDescent="0.25">
      <c r="A2" s="385"/>
      <c r="B2" s="385"/>
      <c r="C2" s="385"/>
      <c r="D2" s="390" t="s">
        <v>2</v>
      </c>
      <c r="E2" s="391"/>
      <c r="F2" s="391"/>
      <c r="G2" s="391"/>
      <c r="H2" s="391"/>
      <c r="I2" s="400" t="s">
        <v>3</v>
      </c>
      <c r="J2" s="401"/>
    </row>
    <row r="3" spans="1:12" ht="15" customHeight="1" x14ac:dyDescent="0.25">
      <c r="A3" s="385"/>
      <c r="B3" s="385"/>
      <c r="C3" s="385"/>
      <c r="D3" s="386" t="s">
        <v>4</v>
      </c>
      <c r="E3" s="387"/>
      <c r="F3" s="387"/>
      <c r="G3" s="387"/>
      <c r="H3" s="387"/>
      <c r="I3" s="400" t="s">
        <v>5</v>
      </c>
      <c r="J3" s="401"/>
    </row>
    <row r="4" spans="1:12" ht="15" customHeight="1" x14ac:dyDescent="0.25">
      <c r="A4" s="385"/>
      <c r="B4" s="385"/>
      <c r="C4" s="385"/>
      <c r="D4" s="388"/>
      <c r="E4" s="389"/>
      <c r="F4" s="389"/>
      <c r="G4" s="389"/>
      <c r="H4" s="389"/>
      <c r="I4" s="400" t="s">
        <v>6</v>
      </c>
      <c r="J4" s="401"/>
    </row>
    <row r="7" spans="1:12" x14ac:dyDescent="0.25">
      <c r="A7" s="393" t="s">
        <v>452</v>
      </c>
      <c r="B7" s="394"/>
      <c r="C7" s="394"/>
      <c r="D7" s="394"/>
      <c r="E7" s="394"/>
      <c r="F7" s="394"/>
      <c r="G7" s="394"/>
      <c r="H7" s="394"/>
      <c r="I7" s="394"/>
      <c r="J7" s="394"/>
    </row>
    <row r="8" spans="1:12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2" ht="78.75" x14ac:dyDescent="0.25">
      <c r="A9" s="402" t="s">
        <v>15</v>
      </c>
      <c r="B9" s="247" t="s">
        <v>16</v>
      </c>
      <c r="C9" s="367" t="s">
        <v>17</v>
      </c>
      <c r="D9" s="129" t="s">
        <v>204</v>
      </c>
      <c r="E9" s="140">
        <v>0.4</v>
      </c>
      <c r="F9" s="137" t="str">
        <f>+IF(E9&lt;=59%,"INSUFICIENTE",IF(E9&gt;=60%,IF(E9&lt;=79%,"ADECUADO",IF(E9&gt;=80%,"SATISFACTORIO"))))</f>
        <v>INSUFICIENTE</v>
      </c>
      <c r="G9" s="250">
        <f>+AVERAGE(E9:E15)</f>
        <v>0.59142857142857141</v>
      </c>
      <c r="H9" s="244" t="str">
        <f>+IF(G9&lt;=59.9%,"INSUFICIENTE",IF(G9&gt;=60%,IF(G9&lt;=79%,"ADECUADO",IF(G9&gt;=80%,"SATISFACTORIO"))))</f>
        <v>INSUFICIENTE</v>
      </c>
      <c r="I9" s="406">
        <f>+AVERAGE(G9:G17)</f>
        <v>0.66380952380952374</v>
      </c>
      <c r="J9" s="244" t="s">
        <v>206</v>
      </c>
    </row>
    <row r="10" spans="1:12" ht="78.75" customHeight="1" x14ac:dyDescent="0.25">
      <c r="A10" s="304"/>
      <c r="B10" s="248"/>
      <c r="C10" s="368"/>
      <c r="D10" s="204" t="s">
        <v>143</v>
      </c>
      <c r="E10" s="140">
        <f>+AVERAGE([1]URGENCIAS!$G$12:$G$14)</f>
        <v>0.54</v>
      </c>
      <c r="F10" s="5" t="str">
        <f>+IF(E10&lt;=59%,"INSUFICIENTE",IF(E10&gt;=60%,IF(E10&lt;=79%,"ADECUADO",IF(E10&gt;=80%,"SATISFACTORIO"))))</f>
        <v>INSUFICIENTE</v>
      </c>
      <c r="G10" s="251"/>
      <c r="H10" s="245"/>
      <c r="I10" s="407"/>
      <c r="J10" s="245"/>
      <c r="L10" s="29"/>
    </row>
    <row r="11" spans="1:12" ht="34.5" customHeight="1" x14ac:dyDescent="0.25">
      <c r="A11" s="304"/>
      <c r="B11" s="248"/>
      <c r="C11" s="368"/>
      <c r="D11" s="122" t="s">
        <v>144</v>
      </c>
      <c r="E11" s="140">
        <v>0</v>
      </c>
      <c r="F11" s="64" t="str">
        <f t="shared" ref="F11:F46" si="0">+IF(E11&lt;=59%,"INSUFICIENTE",IF(E11&gt;=60%,IF(E11&lt;=79%,"ADECUADO",IF(E11&gt;=80%,"SATISFACTORIO"))))</f>
        <v>INSUFICIENTE</v>
      </c>
      <c r="G11" s="251"/>
      <c r="H11" s="245"/>
      <c r="I11" s="407"/>
      <c r="J11" s="245"/>
    </row>
    <row r="12" spans="1:12" ht="45" x14ac:dyDescent="0.25">
      <c r="A12" s="304"/>
      <c r="B12" s="248"/>
      <c r="C12" s="368"/>
      <c r="D12" s="139" t="s">
        <v>136</v>
      </c>
      <c r="E12" s="140">
        <v>0.65</v>
      </c>
      <c r="F12" s="64" t="str">
        <f t="shared" si="0"/>
        <v>ADECUADO</v>
      </c>
      <c r="G12" s="251"/>
      <c r="H12" s="245"/>
      <c r="I12" s="407"/>
      <c r="J12" s="245"/>
    </row>
    <row r="13" spans="1:12" ht="33.75" x14ac:dyDescent="0.25">
      <c r="A13" s="304"/>
      <c r="B13" s="248"/>
      <c r="C13" s="368"/>
      <c r="D13" s="122" t="s">
        <v>18</v>
      </c>
      <c r="E13" s="140">
        <v>1</v>
      </c>
      <c r="F13" s="64" t="str">
        <f t="shared" si="0"/>
        <v>SATISFACTORIO</v>
      </c>
      <c r="G13" s="251"/>
      <c r="H13" s="245"/>
      <c r="I13" s="407"/>
      <c r="J13" s="245"/>
    </row>
    <row r="14" spans="1:12" ht="123.75" customHeight="1" x14ac:dyDescent="0.25">
      <c r="A14" s="304"/>
      <c r="B14" s="248"/>
      <c r="C14" s="368"/>
      <c r="D14" s="141" t="s">
        <v>137</v>
      </c>
      <c r="E14" s="140">
        <v>0.7</v>
      </c>
      <c r="F14" s="5" t="str">
        <f t="shared" si="0"/>
        <v>ADECUADO</v>
      </c>
      <c r="G14" s="251"/>
      <c r="H14" s="245"/>
      <c r="I14" s="407"/>
      <c r="J14" s="245"/>
    </row>
    <row r="15" spans="1:12" ht="33.75" x14ac:dyDescent="0.25">
      <c r="A15" s="304"/>
      <c r="B15" s="249"/>
      <c r="C15" s="368"/>
      <c r="D15" s="122" t="s">
        <v>19</v>
      </c>
      <c r="E15" s="140">
        <v>0.85</v>
      </c>
      <c r="F15" s="138" t="str">
        <f t="shared" si="0"/>
        <v>SATISFACTORIO</v>
      </c>
      <c r="G15" s="251"/>
      <c r="H15" s="245"/>
      <c r="I15" s="407"/>
      <c r="J15" s="245"/>
    </row>
    <row r="16" spans="1:12" ht="123.75" x14ac:dyDescent="0.25">
      <c r="A16" s="304"/>
      <c r="B16" s="165" t="s">
        <v>20</v>
      </c>
      <c r="C16" s="368"/>
      <c r="D16" s="122" t="s">
        <v>205</v>
      </c>
      <c r="E16" s="140">
        <v>0.6</v>
      </c>
      <c r="F16" s="138" t="str">
        <f t="shared" si="0"/>
        <v>ADECUADO</v>
      </c>
      <c r="G16" s="240">
        <f>+E16</f>
        <v>0.6</v>
      </c>
      <c r="H16" s="228" t="str">
        <f>+IF(G16&lt;=59.9%,"INSUFICIENTE",IF(G16&gt;=60%,IF(G16&lt;=79%,"ADECUADO",IF(G16&gt;=80%,"SATISFACTORIO"))))</f>
        <v>ADECUADO</v>
      </c>
      <c r="I16" s="407"/>
      <c r="J16" s="245"/>
    </row>
    <row r="17" spans="1:10" ht="78.75" customHeight="1" x14ac:dyDescent="0.25">
      <c r="A17" s="304"/>
      <c r="B17" s="203" t="s">
        <v>21</v>
      </c>
      <c r="C17" s="368"/>
      <c r="D17" s="122" t="s">
        <v>22</v>
      </c>
      <c r="E17" s="140">
        <f>+AVERAGE([1]URGENCIAS!$G$21:$G$22)</f>
        <v>0.8</v>
      </c>
      <c r="F17" s="5" t="str">
        <f t="shared" si="0"/>
        <v>SATISFACTORIO</v>
      </c>
      <c r="G17" s="241">
        <f>+E17</f>
        <v>0.8</v>
      </c>
      <c r="H17" s="228" t="str">
        <f>+IF(G17&lt;=59.9%,"INSUFICIENTE",IF(G17&gt;=60%,IF(G17&lt;=79%,"ADECUADO",IF(G17&gt;=80%,"SATISFACTORIO"))))</f>
        <v>SATISFACTORIO</v>
      </c>
      <c r="I17" s="407"/>
      <c r="J17" s="245"/>
    </row>
    <row r="18" spans="1:10" ht="84" customHeight="1" x14ac:dyDescent="0.25">
      <c r="A18" s="397" t="s">
        <v>15</v>
      </c>
      <c r="B18" s="247" t="s">
        <v>16</v>
      </c>
      <c r="C18" s="403" t="s">
        <v>207</v>
      </c>
      <c r="D18" s="129" t="s">
        <v>208</v>
      </c>
      <c r="E18" s="140">
        <v>0.7</v>
      </c>
      <c r="F18" s="5" t="str">
        <f t="shared" si="0"/>
        <v>ADECUADO</v>
      </c>
      <c r="G18" s="252">
        <f>+AVERAGE(E18:E24)</f>
        <v>0.84285714285714286</v>
      </c>
      <c r="H18" s="244" t="s">
        <v>212</v>
      </c>
      <c r="I18" s="252">
        <f>+AVERAGE(G18:G24)</f>
        <v>0.84285714285714286</v>
      </c>
      <c r="J18" s="244" t="s">
        <v>212</v>
      </c>
    </row>
    <row r="19" spans="1:10" ht="33.75" x14ac:dyDescent="0.25">
      <c r="A19" s="397"/>
      <c r="B19" s="248"/>
      <c r="C19" s="403"/>
      <c r="D19" s="122" t="s">
        <v>209</v>
      </c>
      <c r="E19" s="140">
        <v>0.65</v>
      </c>
      <c r="F19" s="5" t="str">
        <f t="shared" si="0"/>
        <v>ADECUADO</v>
      </c>
      <c r="G19" s="253"/>
      <c r="H19" s="245"/>
      <c r="I19" s="253"/>
      <c r="J19" s="245"/>
    </row>
    <row r="20" spans="1:10" ht="47.25" customHeight="1" x14ac:dyDescent="0.25">
      <c r="A20" s="398"/>
      <c r="B20" s="248"/>
      <c r="C20" s="404"/>
      <c r="D20" s="201" t="s">
        <v>210</v>
      </c>
      <c r="E20" s="140">
        <f>+AVERAGE('[1]HOSPITALIZACION '!$G$13:$G$15)</f>
        <v>0.6</v>
      </c>
      <c r="F20" s="64" t="str">
        <f t="shared" si="0"/>
        <v>ADECUADO</v>
      </c>
      <c r="G20" s="253"/>
      <c r="H20" s="245"/>
      <c r="I20" s="253"/>
      <c r="J20" s="245"/>
    </row>
    <row r="21" spans="1:10" ht="30.75" customHeight="1" x14ac:dyDescent="0.25">
      <c r="A21" s="398"/>
      <c r="B21" s="248"/>
      <c r="C21" s="404"/>
      <c r="D21" s="201" t="s">
        <v>137</v>
      </c>
      <c r="E21" s="140">
        <f>+AVERAGE('[1]HOSPITALIZACION '!$G$16:$G$18)</f>
        <v>0.95000000000000007</v>
      </c>
      <c r="F21" s="64" t="str">
        <f t="shared" si="0"/>
        <v>SATISFACTORIO</v>
      </c>
      <c r="G21" s="253"/>
      <c r="H21" s="245"/>
      <c r="I21" s="253"/>
      <c r="J21" s="245"/>
    </row>
    <row r="22" spans="1:10" ht="46.5" customHeight="1" x14ac:dyDescent="0.25">
      <c r="A22" s="399"/>
      <c r="B22" s="249"/>
      <c r="C22" s="405"/>
      <c r="D22" s="122" t="s">
        <v>19</v>
      </c>
      <c r="E22" s="140">
        <v>1</v>
      </c>
      <c r="F22" s="150" t="str">
        <f t="shared" si="0"/>
        <v>SATISFACTORIO</v>
      </c>
      <c r="G22" s="253"/>
      <c r="H22" s="245"/>
      <c r="I22" s="253"/>
      <c r="J22" s="245"/>
    </row>
    <row r="23" spans="1:10" ht="78.75" customHeight="1" x14ac:dyDescent="0.25">
      <c r="A23" s="397"/>
      <c r="B23" s="392" t="s">
        <v>21</v>
      </c>
      <c r="C23" s="403"/>
      <c r="D23" s="152" t="s">
        <v>211</v>
      </c>
      <c r="E23" s="140">
        <v>1</v>
      </c>
      <c r="F23" s="5" t="str">
        <f t="shared" si="0"/>
        <v>SATISFACTORIO</v>
      </c>
      <c r="G23" s="253"/>
      <c r="H23" s="245"/>
      <c r="I23" s="253"/>
      <c r="J23" s="245"/>
    </row>
    <row r="24" spans="1:10" ht="45" x14ac:dyDescent="0.25">
      <c r="A24" s="397"/>
      <c r="B24" s="392"/>
      <c r="C24" s="403"/>
      <c r="D24" s="122" t="s">
        <v>22</v>
      </c>
      <c r="E24" s="140">
        <v>1</v>
      </c>
      <c r="F24" s="5" t="str">
        <f t="shared" si="0"/>
        <v>SATISFACTORIO</v>
      </c>
      <c r="G24" s="268"/>
      <c r="H24" s="246"/>
      <c r="I24" s="268"/>
      <c r="J24" s="246"/>
    </row>
    <row r="25" spans="1:10" ht="78.75" x14ac:dyDescent="0.25">
      <c r="A25" s="402" t="s">
        <v>15</v>
      </c>
      <c r="B25" s="259" t="s">
        <v>16</v>
      </c>
      <c r="C25" s="409" t="s">
        <v>213</v>
      </c>
      <c r="D25" s="129" t="s">
        <v>204</v>
      </c>
      <c r="E25" s="140">
        <v>0.7</v>
      </c>
      <c r="F25" s="150" t="str">
        <f t="shared" si="0"/>
        <v>ADECUADO</v>
      </c>
      <c r="G25" s="252">
        <f>+AVERAGE(E25:E35)</f>
        <v>0.82727272727272738</v>
      </c>
      <c r="H25" s="244" t="s">
        <v>212</v>
      </c>
      <c r="I25" s="252">
        <f>+AVERAGE(G25:G35)</f>
        <v>0.82727272727272738</v>
      </c>
      <c r="J25" s="244" t="s">
        <v>212</v>
      </c>
    </row>
    <row r="26" spans="1:10" ht="33.75" x14ac:dyDescent="0.25">
      <c r="A26" s="304"/>
      <c r="B26" s="260"/>
      <c r="C26" s="410"/>
      <c r="D26" s="122" t="s">
        <v>209</v>
      </c>
      <c r="E26" s="140">
        <v>0.7</v>
      </c>
      <c r="F26" s="150" t="str">
        <f t="shared" si="0"/>
        <v>ADECUADO</v>
      </c>
      <c r="G26" s="253"/>
      <c r="H26" s="245"/>
      <c r="I26" s="253"/>
      <c r="J26" s="245"/>
    </row>
    <row r="27" spans="1:10" ht="15" customHeight="1" x14ac:dyDescent="0.25">
      <c r="A27" s="304"/>
      <c r="B27" s="260"/>
      <c r="C27" s="410"/>
      <c r="D27" s="247" t="s">
        <v>214</v>
      </c>
      <c r="E27" s="140">
        <v>0.8</v>
      </c>
      <c r="F27" s="150" t="str">
        <f t="shared" si="0"/>
        <v>SATISFACTORIO</v>
      </c>
      <c r="G27" s="253"/>
      <c r="H27" s="245"/>
      <c r="I27" s="253"/>
      <c r="J27" s="245"/>
    </row>
    <row r="28" spans="1:10" x14ac:dyDescent="0.25">
      <c r="A28" s="304"/>
      <c r="B28" s="260"/>
      <c r="C28" s="410"/>
      <c r="D28" s="248"/>
      <c r="E28" s="140">
        <v>0.6</v>
      </c>
      <c r="F28" s="150" t="str">
        <f t="shared" si="0"/>
        <v>ADECUADO</v>
      </c>
      <c r="G28" s="253"/>
      <c r="H28" s="245"/>
      <c r="I28" s="253"/>
      <c r="J28" s="245"/>
    </row>
    <row r="29" spans="1:10" x14ac:dyDescent="0.25">
      <c r="A29" s="304"/>
      <c r="B29" s="260"/>
      <c r="C29" s="410"/>
      <c r="D29" s="249"/>
      <c r="E29" s="140">
        <v>0.7</v>
      </c>
      <c r="F29" s="150" t="str">
        <f t="shared" si="0"/>
        <v>ADECUADO</v>
      </c>
      <c r="G29" s="253"/>
      <c r="H29" s="245"/>
      <c r="I29" s="253"/>
      <c r="J29" s="245"/>
    </row>
    <row r="30" spans="1:10" x14ac:dyDescent="0.25">
      <c r="A30" s="304"/>
      <c r="B30" s="260"/>
      <c r="C30" s="410"/>
      <c r="D30" s="247" t="s">
        <v>137</v>
      </c>
      <c r="E30" s="140">
        <v>0.9</v>
      </c>
      <c r="F30" s="150" t="str">
        <f t="shared" si="0"/>
        <v>SATISFACTORIO</v>
      </c>
      <c r="G30" s="253"/>
      <c r="H30" s="245"/>
      <c r="I30" s="253"/>
      <c r="J30" s="245"/>
    </row>
    <row r="31" spans="1:10" x14ac:dyDescent="0.25">
      <c r="A31" s="304"/>
      <c r="B31" s="260"/>
      <c r="C31" s="410"/>
      <c r="D31" s="248"/>
      <c r="E31" s="140">
        <v>0.95</v>
      </c>
      <c r="F31" s="150" t="str">
        <f t="shared" si="0"/>
        <v>SATISFACTORIO</v>
      </c>
      <c r="G31" s="253"/>
      <c r="H31" s="245"/>
      <c r="I31" s="253"/>
      <c r="J31" s="245"/>
    </row>
    <row r="32" spans="1:10" x14ac:dyDescent="0.25">
      <c r="A32" s="304"/>
      <c r="B32" s="260"/>
      <c r="C32" s="410"/>
      <c r="D32" s="249"/>
      <c r="E32" s="140">
        <v>1</v>
      </c>
      <c r="F32" s="150" t="str">
        <f t="shared" si="0"/>
        <v>SATISFACTORIO</v>
      </c>
      <c r="G32" s="253"/>
      <c r="H32" s="245"/>
      <c r="I32" s="253"/>
      <c r="J32" s="245"/>
    </row>
    <row r="33" spans="1:10" ht="33.75" x14ac:dyDescent="0.25">
      <c r="A33" s="304"/>
      <c r="B33" s="260"/>
      <c r="C33" s="410"/>
      <c r="D33" s="122" t="s">
        <v>19</v>
      </c>
      <c r="E33" s="140">
        <v>0.75</v>
      </c>
      <c r="F33" s="150" t="str">
        <f t="shared" si="0"/>
        <v>ADECUADO</v>
      </c>
      <c r="G33" s="253"/>
      <c r="H33" s="245"/>
      <c r="I33" s="253"/>
      <c r="J33" s="245"/>
    </row>
    <row r="34" spans="1:10" ht="33.75" x14ac:dyDescent="0.25">
      <c r="A34" s="304"/>
      <c r="B34" s="261"/>
      <c r="C34" s="410"/>
      <c r="D34" s="122" t="s">
        <v>215</v>
      </c>
      <c r="E34" s="140">
        <v>1</v>
      </c>
      <c r="F34" s="150" t="str">
        <f t="shared" si="0"/>
        <v>SATISFACTORIO</v>
      </c>
      <c r="G34" s="253"/>
      <c r="H34" s="245"/>
      <c r="I34" s="253"/>
      <c r="J34" s="245"/>
    </row>
    <row r="35" spans="1:10" ht="45" customHeight="1" x14ac:dyDescent="0.25">
      <c r="A35" s="304"/>
      <c r="B35" s="202" t="s">
        <v>21</v>
      </c>
      <c r="C35" s="410"/>
      <c r="D35" s="122" t="s">
        <v>22</v>
      </c>
      <c r="E35" s="140">
        <v>1</v>
      </c>
      <c r="F35" s="150" t="str">
        <f t="shared" si="0"/>
        <v>SATISFACTORIO</v>
      </c>
      <c r="G35" s="253"/>
      <c r="H35" s="245"/>
      <c r="I35" s="253"/>
      <c r="J35" s="245"/>
    </row>
    <row r="36" spans="1:10" ht="50.25" customHeight="1" x14ac:dyDescent="0.25">
      <c r="A36" s="402" t="s">
        <v>15</v>
      </c>
      <c r="B36" s="259" t="s">
        <v>16</v>
      </c>
      <c r="C36" s="367" t="s">
        <v>216</v>
      </c>
      <c r="D36" s="129" t="s">
        <v>208</v>
      </c>
      <c r="E36" s="140">
        <v>0.75</v>
      </c>
      <c r="F36" s="150" t="str">
        <f t="shared" si="0"/>
        <v>ADECUADO</v>
      </c>
      <c r="G36" s="252">
        <f>+AVERAGE(E36:E46)</f>
        <v>0.80909090909090908</v>
      </c>
      <c r="H36" s="244" t="s">
        <v>212</v>
      </c>
      <c r="I36" s="252">
        <f>+AVERAGE(G36:G46)</f>
        <v>0.80909090909090908</v>
      </c>
      <c r="J36" s="244" t="s">
        <v>212</v>
      </c>
    </row>
    <row r="37" spans="1:10" ht="41.25" customHeight="1" x14ac:dyDescent="0.25">
      <c r="A37" s="304"/>
      <c r="B37" s="260"/>
      <c r="C37" s="368"/>
      <c r="D37" s="122" t="s">
        <v>209</v>
      </c>
      <c r="E37" s="140">
        <v>0.65</v>
      </c>
      <c r="F37" s="150" t="str">
        <f t="shared" si="0"/>
        <v>ADECUADO</v>
      </c>
      <c r="G37" s="253"/>
      <c r="H37" s="245"/>
      <c r="I37" s="253"/>
      <c r="J37" s="245"/>
    </row>
    <row r="38" spans="1:10" ht="30.75" customHeight="1" x14ac:dyDescent="0.25">
      <c r="A38" s="304"/>
      <c r="B38" s="260"/>
      <c r="C38" s="368"/>
      <c r="D38" s="370" t="s">
        <v>210</v>
      </c>
      <c r="E38" s="140">
        <v>0.8</v>
      </c>
      <c r="F38" s="150" t="str">
        <f t="shared" si="0"/>
        <v>SATISFACTORIO</v>
      </c>
      <c r="G38" s="253"/>
      <c r="H38" s="245"/>
      <c r="I38" s="253"/>
      <c r="J38" s="245"/>
    </row>
    <row r="39" spans="1:10" ht="30.75" customHeight="1" x14ac:dyDescent="0.25">
      <c r="A39" s="304"/>
      <c r="B39" s="260"/>
      <c r="C39" s="368"/>
      <c r="D39" s="370"/>
      <c r="E39" s="140">
        <v>0.5</v>
      </c>
      <c r="F39" s="150" t="str">
        <f t="shared" si="0"/>
        <v>INSUFICIENTE</v>
      </c>
      <c r="G39" s="253"/>
      <c r="H39" s="245"/>
      <c r="I39" s="253"/>
      <c r="J39" s="245"/>
    </row>
    <row r="40" spans="1:10" ht="30.75" customHeight="1" x14ac:dyDescent="0.25">
      <c r="A40" s="304"/>
      <c r="B40" s="260"/>
      <c r="C40" s="368"/>
      <c r="D40" s="370"/>
      <c r="E40" s="140">
        <v>0.3</v>
      </c>
      <c r="F40" s="150" t="str">
        <f t="shared" si="0"/>
        <v>INSUFICIENTE</v>
      </c>
      <c r="G40" s="253"/>
      <c r="H40" s="245"/>
      <c r="I40" s="253"/>
      <c r="J40" s="245"/>
    </row>
    <row r="41" spans="1:10" ht="30.75" customHeight="1" x14ac:dyDescent="0.25">
      <c r="A41" s="304"/>
      <c r="B41" s="260"/>
      <c r="C41" s="368"/>
      <c r="D41" s="265" t="s">
        <v>137</v>
      </c>
      <c r="E41" s="140">
        <v>0.95</v>
      </c>
      <c r="F41" s="150" t="str">
        <f t="shared" si="0"/>
        <v>SATISFACTORIO</v>
      </c>
      <c r="G41" s="253"/>
      <c r="H41" s="245"/>
      <c r="I41" s="253"/>
      <c r="J41" s="245"/>
    </row>
    <row r="42" spans="1:10" ht="30.75" customHeight="1" x14ac:dyDescent="0.25">
      <c r="A42" s="304"/>
      <c r="B42" s="260"/>
      <c r="C42" s="368"/>
      <c r="D42" s="266"/>
      <c r="E42" s="140">
        <v>0.95</v>
      </c>
      <c r="F42" s="150" t="str">
        <f t="shared" si="0"/>
        <v>SATISFACTORIO</v>
      </c>
      <c r="G42" s="253"/>
      <c r="H42" s="245"/>
      <c r="I42" s="253"/>
      <c r="J42" s="245"/>
    </row>
    <row r="43" spans="1:10" ht="30.75" customHeight="1" x14ac:dyDescent="0.25">
      <c r="A43" s="304"/>
      <c r="B43" s="260"/>
      <c r="C43" s="368"/>
      <c r="D43" s="267"/>
      <c r="E43" s="140">
        <v>1</v>
      </c>
      <c r="F43" s="150" t="str">
        <f t="shared" si="0"/>
        <v>SATISFACTORIO</v>
      </c>
      <c r="G43" s="253"/>
      <c r="H43" s="245"/>
      <c r="I43" s="253"/>
      <c r="J43" s="245"/>
    </row>
    <row r="44" spans="1:10" ht="40.5" customHeight="1" x14ac:dyDescent="0.25">
      <c r="A44" s="304"/>
      <c r="B44" s="261"/>
      <c r="C44" s="368"/>
      <c r="D44" s="122" t="s">
        <v>19</v>
      </c>
      <c r="E44" s="140">
        <v>1</v>
      </c>
      <c r="F44" s="150" t="str">
        <f t="shared" si="0"/>
        <v>SATISFACTORIO</v>
      </c>
      <c r="G44" s="253"/>
      <c r="H44" s="245"/>
      <c r="I44" s="253"/>
      <c r="J44" s="245"/>
    </row>
    <row r="45" spans="1:10" ht="44.25" customHeight="1" x14ac:dyDescent="0.25">
      <c r="A45" s="304"/>
      <c r="B45" s="348" t="s">
        <v>21</v>
      </c>
      <c r="C45" s="368"/>
      <c r="D45" s="152" t="s">
        <v>211</v>
      </c>
      <c r="E45" s="140">
        <v>1</v>
      </c>
      <c r="F45" s="150" t="str">
        <f t="shared" si="0"/>
        <v>SATISFACTORIO</v>
      </c>
      <c r="G45" s="253"/>
      <c r="H45" s="245"/>
      <c r="I45" s="253"/>
      <c r="J45" s="245"/>
    </row>
    <row r="46" spans="1:10" ht="51.75" customHeight="1" x14ac:dyDescent="0.25">
      <c r="A46" s="413"/>
      <c r="B46" s="348"/>
      <c r="C46" s="369"/>
      <c r="D46" s="122" t="s">
        <v>22</v>
      </c>
      <c r="E46" s="140">
        <v>1</v>
      </c>
      <c r="F46" s="150" t="str">
        <f t="shared" si="0"/>
        <v>SATISFACTORIO</v>
      </c>
      <c r="G46" s="268"/>
      <c r="H46" s="245"/>
      <c r="I46" s="268"/>
      <c r="J46" s="245"/>
    </row>
    <row r="47" spans="1:10" ht="78.75" customHeight="1" x14ac:dyDescent="0.25">
      <c r="A47" s="402" t="s">
        <v>15</v>
      </c>
      <c r="B47" s="247" t="s">
        <v>16</v>
      </c>
      <c r="C47" s="416" t="s">
        <v>108</v>
      </c>
      <c r="D47" s="358" t="s">
        <v>149</v>
      </c>
      <c r="E47" s="140">
        <v>1</v>
      </c>
      <c r="F47" s="5" t="str">
        <f t="shared" ref="F47:F181" si="1">+IF(E47&lt;=59%,"INSUFICIENTE",IF(E47&gt;=60%,IF(E47&lt;=79%,"ADECUADO",IF(E47&gt;=80%,"SATISFACTORIO"))))</f>
        <v>SATISFACTORIO</v>
      </c>
      <c r="G47" s="252">
        <f>+AVERAGE(E47:E58)</f>
        <v>0.76250000000000007</v>
      </c>
      <c r="H47" s="244" t="str">
        <f>+IF(G47&lt;=59%,"INSUFICIENTE",IF(G47&gt;=60%,IF(G47&lt;=79.9%,"ADECUADO",IF(G47&gt;=80%,"SATISFACTORIO"))))</f>
        <v>ADECUADO</v>
      </c>
      <c r="I47" s="353">
        <f>+AVERAGE(G47:G59)</f>
        <v>0.88125000000000009</v>
      </c>
      <c r="J47" s="357" t="str">
        <f>+IF(I47&lt;=59%,"INSUFICIENTE",IF(I47&gt;=60%,IF(I47&lt;=79%,"ADECUADO",IF(I47&gt;=80%,"SATISFACTORIO"))))</f>
        <v>SATISFACTORIO</v>
      </c>
    </row>
    <row r="48" spans="1:10" ht="78.75" customHeight="1" x14ac:dyDescent="0.25">
      <c r="A48" s="304"/>
      <c r="B48" s="248"/>
      <c r="C48" s="275"/>
      <c r="D48" s="359"/>
      <c r="E48" s="140">
        <v>0.5</v>
      </c>
      <c r="F48" s="65" t="str">
        <f t="shared" si="1"/>
        <v>INSUFICIENTE</v>
      </c>
      <c r="G48" s="253"/>
      <c r="H48" s="245"/>
      <c r="I48" s="310"/>
      <c r="J48" s="245"/>
    </row>
    <row r="49" spans="1:10" x14ac:dyDescent="0.25">
      <c r="A49" s="304"/>
      <c r="B49" s="248"/>
      <c r="C49" s="275"/>
      <c r="D49" s="360"/>
      <c r="E49" s="140">
        <v>0.2</v>
      </c>
      <c r="F49" s="5" t="str">
        <f t="shared" si="1"/>
        <v>INSUFICIENTE</v>
      </c>
      <c r="G49" s="253"/>
      <c r="H49" s="245"/>
      <c r="I49" s="310"/>
      <c r="J49" s="245"/>
    </row>
    <row r="50" spans="1:10" ht="78.75" x14ac:dyDescent="0.25">
      <c r="A50" s="304"/>
      <c r="B50" s="248"/>
      <c r="C50" s="275"/>
      <c r="D50" s="151" t="s">
        <v>204</v>
      </c>
      <c r="E50" s="140">
        <v>0.8</v>
      </c>
      <c r="F50" s="65" t="str">
        <f t="shared" si="1"/>
        <v>SATISFACTORIO</v>
      </c>
      <c r="G50" s="253"/>
      <c r="H50" s="245"/>
      <c r="I50" s="310"/>
      <c r="J50" s="245"/>
    </row>
    <row r="51" spans="1:10" ht="45" x14ac:dyDescent="0.25">
      <c r="A51" s="304"/>
      <c r="B51" s="248"/>
      <c r="C51" s="275"/>
      <c r="D51" s="151" t="s">
        <v>217</v>
      </c>
      <c r="E51" s="140">
        <v>0.5</v>
      </c>
      <c r="F51" s="5" t="str">
        <f t="shared" si="1"/>
        <v>INSUFICIENTE</v>
      </c>
      <c r="G51" s="253"/>
      <c r="H51" s="245"/>
      <c r="I51" s="310"/>
      <c r="J51" s="245"/>
    </row>
    <row r="52" spans="1:10" ht="33.75" x14ac:dyDescent="0.25">
      <c r="A52" s="304"/>
      <c r="B52" s="248"/>
      <c r="C52" s="275"/>
      <c r="D52" s="151" t="s">
        <v>218</v>
      </c>
      <c r="E52" s="140">
        <v>1</v>
      </c>
      <c r="F52" s="96" t="str">
        <f t="shared" si="1"/>
        <v>SATISFACTORIO</v>
      </c>
      <c r="G52" s="253"/>
      <c r="H52" s="245"/>
      <c r="I52" s="310"/>
      <c r="J52" s="245"/>
    </row>
    <row r="53" spans="1:10" x14ac:dyDescent="0.25">
      <c r="A53" s="304"/>
      <c r="B53" s="248"/>
      <c r="C53" s="275"/>
      <c r="D53" s="361" t="s">
        <v>137</v>
      </c>
      <c r="E53" s="140">
        <v>0.9</v>
      </c>
      <c r="F53" s="96" t="str">
        <f t="shared" si="1"/>
        <v>SATISFACTORIO</v>
      </c>
      <c r="G53" s="253"/>
      <c r="H53" s="245"/>
      <c r="I53" s="310"/>
      <c r="J53" s="245"/>
    </row>
    <row r="54" spans="1:10" x14ac:dyDescent="0.25">
      <c r="A54" s="304"/>
      <c r="B54" s="248"/>
      <c r="C54" s="275"/>
      <c r="D54" s="362"/>
      <c r="E54" s="140">
        <v>1</v>
      </c>
      <c r="F54" s="96" t="str">
        <f t="shared" si="1"/>
        <v>SATISFACTORIO</v>
      </c>
      <c r="G54" s="253"/>
      <c r="H54" s="245"/>
      <c r="I54" s="310"/>
      <c r="J54" s="245"/>
    </row>
    <row r="55" spans="1:10" ht="15" customHeight="1" x14ac:dyDescent="0.25">
      <c r="A55" s="304"/>
      <c r="B55" s="248"/>
      <c r="C55" s="275"/>
      <c r="D55" s="363"/>
      <c r="E55" s="140">
        <v>0.75</v>
      </c>
      <c r="F55" s="5" t="str">
        <f t="shared" si="1"/>
        <v>ADECUADO</v>
      </c>
      <c r="G55" s="253"/>
      <c r="H55" s="245"/>
      <c r="I55" s="310"/>
      <c r="J55" s="245"/>
    </row>
    <row r="56" spans="1:10" ht="33.75" x14ac:dyDescent="0.25">
      <c r="A56" s="304"/>
      <c r="B56" s="248"/>
      <c r="C56" s="275"/>
      <c r="D56" s="151" t="s">
        <v>19</v>
      </c>
      <c r="E56" s="140">
        <v>0.75</v>
      </c>
      <c r="F56" s="150" t="str">
        <f t="shared" si="1"/>
        <v>ADECUADO</v>
      </c>
      <c r="G56" s="253"/>
      <c r="H56" s="245"/>
      <c r="I56" s="310"/>
      <c r="J56" s="245"/>
    </row>
    <row r="57" spans="1:10" ht="22.5" x14ac:dyDescent="0.25">
      <c r="A57" s="304"/>
      <c r="B57" s="248"/>
      <c r="C57" s="275"/>
      <c r="D57" s="129" t="s">
        <v>219</v>
      </c>
      <c r="E57" s="140">
        <v>0.75</v>
      </c>
      <c r="F57" s="150" t="str">
        <f t="shared" si="1"/>
        <v>ADECUADO</v>
      </c>
      <c r="G57" s="253"/>
      <c r="H57" s="245"/>
      <c r="I57" s="310"/>
      <c r="J57" s="245"/>
    </row>
    <row r="58" spans="1:10" ht="33.75" x14ac:dyDescent="0.25">
      <c r="A58" s="304"/>
      <c r="B58" s="249"/>
      <c r="C58" s="275"/>
      <c r="D58" s="151" t="s">
        <v>130</v>
      </c>
      <c r="E58" s="140">
        <v>1</v>
      </c>
      <c r="F58" s="150" t="str">
        <f t="shared" si="1"/>
        <v>SATISFACTORIO</v>
      </c>
      <c r="G58" s="253"/>
      <c r="H58" s="245"/>
      <c r="I58" s="310"/>
      <c r="J58" s="245"/>
    </row>
    <row r="59" spans="1:10" ht="67.5" customHeight="1" x14ac:dyDescent="0.25">
      <c r="A59" s="413"/>
      <c r="B59" s="165" t="s">
        <v>21</v>
      </c>
      <c r="C59" s="417"/>
      <c r="D59" s="122" t="s">
        <v>22</v>
      </c>
      <c r="E59" s="140">
        <v>1</v>
      </c>
      <c r="F59" s="65" t="str">
        <f t="shared" si="1"/>
        <v>SATISFACTORIO</v>
      </c>
      <c r="G59" s="225">
        <f>+AVERAGE(E59)</f>
        <v>1</v>
      </c>
      <c r="H59" s="246"/>
      <c r="I59" s="337"/>
      <c r="J59" s="246"/>
    </row>
    <row r="60" spans="1:10" ht="78.75" customHeight="1" x14ac:dyDescent="0.25">
      <c r="A60" s="412" t="s">
        <v>15</v>
      </c>
      <c r="B60" s="364" t="s">
        <v>16</v>
      </c>
      <c r="C60" s="408" t="s">
        <v>145</v>
      </c>
      <c r="D60" s="151" t="s">
        <v>220</v>
      </c>
      <c r="E60" s="140">
        <v>1</v>
      </c>
      <c r="F60" s="27" t="str">
        <f t="shared" si="1"/>
        <v>SATISFACTORIO</v>
      </c>
      <c r="G60" s="252">
        <f>+AVERAGE(E60:E68)</f>
        <v>0.78333333333333333</v>
      </c>
      <c r="H60" s="244" t="str">
        <f>+IF(G60&lt;=59%,"INSUFICIENTE",IF(G60&gt;=60%,IF(G60&lt;=79.9%,"ADECUADO",IF(G60&gt;=80%,"SATISFACTORIO"))))</f>
        <v>ADECUADO</v>
      </c>
      <c r="I60" s="252">
        <f>+AVERAGE(G60:G72)</f>
        <v>0.90277777777777779</v>
      </c>
      <c r="J60" s="244" t="str">
        <f>+IF(I60&lt;=59%,"INSUFICIENTE",IF(I60&gt;=60%,IF(I60&lt;=79.9%,"ADECUADO",IF(I60&gt;=80%,"SATISFACTORIO"))))</f>
        <v>SATISFACTORIO</v>
      </c>
    </row>
    <row r="61" spans="1:10" ht="78.75" customHeight="1" x14ac:dyDescent="0.25">
      <c r="A61" s="304"/>
      <c r="B61" s="365"/>
      <c r="C61" s="336"/>
      <c r="D61" s="358" t="s">
        <v>221</v>
      </c>
      <c r="E61" s="140">
        <v>1</v>
      </c>
      <c r="F61" s="65" t="str">
        <f t="shared" si="1"/>
        <v>SATISFACTORIO</v>
      </c>
      <c r="G61" s="253"/>
      <c r="H61" s="245"/>
      <c r="I61" s="253"/>
      <c r="J61" s="245"/>
    </row>
    <row r="62" spans="1:10" ht="44.25" customHeight="1" x14ac:dyDescent="0.25">
      <c r="A62" s="304"/>
      <c r="B62" s="365"/>
      <c r="C62" s="336"/>
      <c r="D62" s="359"/>
      <c r="E62" s="140">
        <v>0.4</v>
      </c>
      <c r="F62" s="27" t="str">
        <f t="shared" si="1"/>
        <v>INSUFICIENTE</v>
      </c>
      <c r="G62" s="253"/>
      <c r="H62" s="245"/>
      <c r="I62" s="253"/>
      <c r="J62" s="245"/>
    </row>
    <row r="63" spans="1:10" ht="79.5" customHeight="1" x14ac:dyDescent="0.25">
      <c r="A63" s="304"/>
      <c r="B63" s="365"/>
      <c r="C63" s="336"/>
      <c r="D63" s="360"/>
      <c r="E63" s="140">
        <v>0.5</v>
      </c>
      <c r="F63" s="65" t="str">
        <f t="shared" si="1"/>
        <v>INSUFICIENTE</v>
      </c>
      <c r="G63" s="253"/>
      <c r="H63" s="245"/>
      <c r="I63" s="253"/>
      <c r="J63" s="245"/>
    </row>
    <row r="64" spans="1:10" ht="79.5" customHeight="1" x14ac:dyDescent="0.25">
      <c r="A64" s="304"/>
      <c r="B64" s="365"/>
      <c r="C64" s="336"/>
      <c r="D64" s="151" t="s">
        <v>217</v>
      </c>
      <c r="E64" s="140">
        <v>0.6</v>
      </c>
      <c r="F64" s="65" t="str">
        <f t="shared" si="1"/>
        <v>ADECUADO</v>
      </c>
      <c r="G64" s="253"/>
      <c r="H64" s="245"/>
      <c r="I64" s="253"/>
      <c r="J64" s="245"/>
    </row>
    <row r="65" spans="1:10" ht="123.75" customHeight="1" x14ac:dyDescent="0.25">
      <c r="A65" s="304"/>
      <c r="B65" s="365"/>
      <c r="C65" s="336"/>
      <c r="D65" s="151" t="s">
        <v>222</v>
      </c>
      <c r="E65" s="140">
        <v>1</v>
      </c>
      <c r="F65" s="27" t="str">
        <f t="shared" si="1"/>
        <v>SATISFACTORIO</v>
      </c>
      <c r="G65" s="253"/>
      <c r="H65" s="245"/>
      <c r="I65" s="253"/>
      <c r="J65" s="245"/>
    </row>
    <row r="66" spans="1:10" ht="48.75" customHeight="1" x14ac:dyDescent="0.25">
      <c r="A66" s="304"/>
      <c r="B66" s="365"/>
      <c r="C66" s="336"/>
      <c r="D66" s="265" t="s">
        <v>137</v>
      </c>
      <c r="E66" s="140">
        <v>0.95</v>
      </c>
      <c r="F66" s="96" t="str">
        <f t="shared" si="1"/>
        <v>SATISFACTORIO</v>
      </c>
      <c r="G66" s="253"/>
      <c r="H66" s="245"/>
      <c r="I66" s="253"/>
      <c r="J66" s="245"/>
    </row>
    <row r="67" spans="1:10" ht="48.75" customHeight="1" x14ac:dyDescent="0.25">
      <c r="A67" s="304"/>
      <c r="B67" s="365"/>
      <c r="C67" s="336"/>
      <c r="D67" s="267"/>
      <c r="E67" s="140">
        <v>0.6</v>
      </c>
      <c r="F67" s="150" t="str">
        <f t="shared" si="1"/>
        <v>ADECUADO</v>
      </c>
      <c r="G67" s="253"/>
      <c r="H67" s="245"/>
      <c r="I67" s="253"/>
      <c r="J67" s="245"/>
    </row>
    <row r="68" spans="1:10" ht="48.75" customHeight="1" x14ac:dyDescent="0.25">
      <c r="A68" s="304"/>
      <c r="B68" s="366"/>
      <c r="C68" s="336"/>
      <c r="D68" s="151" t="s">
        <v>19</v>
      </c>
      <c r="E68" s="140">
        <v>1</v>
      </c>
      <c r="F68" s="150" t="str">
        <f t="shared" si="1"/>
        <v>SATISFACTORIO</v>
      </c>
      <c r="G68" s="253"/>
      <c r="H68" s="245"/>
      <c r="I68" s="253"/>
      <c r="J68" s="245"/>
    </row>
    <row r="69" spans="1:10" ht="48.75" customHeight="1" x14ac:dyDescent="0.25">
      <c r="A69" s="304"/>
      <c r="B69" s="365" t="s">
        <v>20</v>
      </c>
      <c r="C69" s="336"/>
      <c r="D69" s="151" t="s">
        <v>130</v>
      </c>
      <c r="E69" s="140">
        <v>1</v>
      </c>
      <c r="F69" s="150" t="str">
        <f t="shared" si="1"/>
        <v>SATISFACTORIO</v>
      </c>
      <c r="G69" s="253">
        <f>+AVERAGE(E69:E70)</f>
        <v>0.92500000000000004</v>
      </c>
      <c r="H69" s="245"/>
      <c r="I69" s="253"/>
      <c r="J69" s="245"/>
    </row>
    <row r="70" spans="1:10" ht="48.75" customHeight="1" x14ac:dyDescent="0.25">
      <c r="A70" s="304"/>
      <c r="B70" s="366"/>
      <c r="C70" s="336"/>
      <c r="D70" s="166" t="s">
        <v>25</v>
      </c>
      <c r="E70" s="140">
        <v>0.85</v>
      </c>
      <c r="F70" s="150" t="str">
        <f t="shared" si="1"/>
        <v>SATISFACTORIO</v>
      </c>
      <c r="G70" s="253"/>
      <c r="H70" s="245"/>
      <c r="I70" s="253"/>
      <c r="J70" s="245"/>
    </row>
    <row r="71" spans="1:10" ht="67.5" customHeight="1" x14ac:dyDescent="0.25">
      <c r="A71" s="304"/>
      <c r="B71" s="264" t="s">
        <v>21</v>
      </c>
      <c r="C71" s="336"/>
      <c r="D71" s="122" t="s">
        <v>22</v>
      </c>
      <c r="E71" s="140">
        <v>1</v>
      </c>
      <c r="F71" s="67" t="str">
        <f>+IF(E71&lt;=59%,"INSUFICIENTE",IF(E71&gt;=60%,IF(E71&lt;=79%,"ADECUADO",IF(E71&gt;=80%,"SATISFACTORIO"))))</f>
        <v>SATISFACTORIO</v>
      </c>
      <c r="G71" s="253">
        <f>+AVERAGE(E71:E72)</f>
        <v>1</v>
      </c>
      <c r="H71" s="245"/>
      <c r="I71" s="253"/>
      <c r="J71" s="245"/>
    </row>
    <row r="72" spans="1:10" ht="40.5" customHeight="1" x14ac:dyDescent="0.25">
      <c r="A72" s="413"/>
      <c r="B72" s="264"/>
      <c r="C72" s="350"/>
      <c r="D72" s="122" t="s">
        <v>23</v>
      </c>
      <c r="E72" s="140" t="s">
        <v>223</v>
      </c>
      <c r="F72" s="100" t="str">
        <f>+IF(E72&lt;=59%,"INSUFICIENTE",IF(E72&gt;=60%,IF(E72&lt;=79%,"ADECUADO",IF(E72&gt;=80%,"SATISFACTORIO"))))</f>
        <v>SATISFACTORIO</v>
      </c>
      <c r="G72" s="268"/>
      <c r="H72" s="246"/>
      <c r="I72" s="268"/>
      <c r="J72" s="246"/>
    </row>
    <row r="73" spans="1:10" ht="78.75" customHeight="1" x14ac:dyDescent="0.25">
      <c r="A73" s="303" t="s">
        <v>15</v>
      </c>
      <c r="B73" s="247" t="s">
        <v>16</v>
      </c>
      <c r="C73" s="254" t="s">
        <v>27</v>
      </c>
      <c r="D73" s="151" t="s">
        <v>208</v>
      </c>
      <c r="E73" s="140">
        <v>1</v>
      </c>
      <c r="F73" s="5" t="str">
        <f t="shared" si="1"/>
        <v>SATISFACTORIO</v>
      </c>
      <c r="G73" s="252">
        <f>+AVERAGE(E73:E80)</f>
        <v>0.93125000000000002</v>
      </c>
      <c r="H73" s="244" t="str">
        <f>+IF(G73&lt;=59%,"INSUFICIENTE",IF(G73&gt;=60%,IF(G73&lt;=79.9%,"ADECUADO",IF(G73&gt;=80%,"SATISFACTORIO"))))</f>
        <v>SATISFACTORIO</v>
      </c>
      <c r="I73" s="411">
        <f>+AVERAGE(G73:G82)</f>
        <v>0.96562499999999996</v>
      </c>
      <c r="J73" s="357" t="str">
        <f>+IF(I73&lt;=59%,"INSUFICIENTE",IF(I73&gt;=60%,IF(I73&lt;=79.9%,"ADECUADO",IF(I73&gt;=80%,"SATISFACTORIO"))))</f>
        <v>SATISFACTORIO</v>
      </c>
    </row>
    <row r="74" spans="1:10" ht="78.75" customHeight="1" x14ac:dyDescent="0.25">
      <c r="A74" s="304"/>
      <c r="B74" s="248"/>
      <c r="C74" s="255"/>
      <c r="D74" s="265" t="s">
        <v>224</v>
      </c>
      <c r="E74" s="140">
        <v>0.75</v>
      </c>
      <c r="F74" s="65" t="str">
        <f t="shared" si="1"/>
        <v>ADECUADO</v>
      </c>
      <c r="G74" s="253"/>
      <c r="H74" s="245"/>
      <c r="I74" s="253"/>
      <c r="J74" s="245"/>
    </row>
    <row r="75" spans="1:10" ht="78.75" customHeight="1" x14ac:dyDescent="0.25">
      <c r="A75" s="304"/>
      <c r="B75" s="248"/>
      <c r="C75" s="255"/>
      <c r="D75" s="266"/>
      <c r="E75" s="140">
        <v>1</v>
      </c>
      <c r="F75" s="150" t="str">
        <f t="shared" si="1"/>
        <v>SATISFACTORIO</v>
      </c>
      <c r="G75" s="253"/>
      <c r="H75" s="245"/>
      <c r="I75" s="253"/>
      <c r="J75" s="245"/>
    </row>
    <row r="76" spans="1:10" ht="78.75" customHeight="1" x14ac:dyDescent="0.25">
      <c r="A76" s="304"/>
      <c r="B76" s="248"/>
      <c r="C76" s="255"/>
      <c r="D76" s="267"/>
      <c r="E76" s="140">
        <v>0.7</v>
      </c>
      <c r="F76" s="150" t="str">
        <f t="shared" si="1"/>
        <v>ADECUADO</v>
      </c>
      <c r="G76" s="253"/>
      <c r="H76" s="245"/>
      <c r="I76" s="253"/>
      <c r="J76" s="245"/>
    </row>
    <row r="77" spans="1:10" ht="78.75" customHeight="1" x14ac:dyDescent="0.25">
      <c r="A77" s="304"/>
      <c r="B77" s="248"/>
      <c r="C77" s="255"/>
      <c r="D77" s="265" t="s">
        <v>137</v>
      </c>
      <c r="E77" s="140">
        <v>1</v>
      </c>
      <c r="F77" s="150" t="str">
        <f t="shared" si="1"/>
        <v>SATISFACTORIO</v>
      </c>
      <c r="G77" s="253"/>
      <c r="H77" s="245"/>
      <c r="I77" s="253"/>
      <c r="J77" s="245"/>
    </row>
    <row r="78" spans="1:10" ht="78.75" customHeight="1" x14ac:dyDescent="0.25">
      <c r="A78" s="304"/>
      <c r="B78" s="248"/>
      <c r="C78" s="255"/>
      <c r="D78" s="267"/>
      <c r="E78" s="140">
        <v>1</v>
      </c>
      <c r="F78" s="150" t="str">
        <f t="shared" si="1"/>
        <v>SATISFACTORIO</v>
      </c>
      <c r="G78" s="253"/>
      <c r="H78" s="245"/>
      <c r="I78" s="253"/>
      <c r="J78" s="245"/>
    </row>
    <row r="79" spans="1:10" ht="78.75" customHeight="1" x14ac:dyDescent="0.25">
      <c r="A79" s="304"/>
      <c r="B79" s="248"/>
      <c r="C79" s="255"/>
      <c r="D79" s="130" t="s">
        <v>19</v>
      </c>
      <c r="E79" s="140">
        <v>1</v>
      </c>
      <c r="F79" s="150" t="str">
        <f t="shared" si="1"/>
        <v>SATISFACTORIO</v>
      </c>
      <c r="G79" s="253"/>
      <c r="H79" s="245"/>
      <c r="I79" s="253"/>
      <c r="J79" s="245"/>
    </row>
    <row r="80" spans="1:10" ht="78.75" customHeight="1" x14ac:dyDescent="0.25">
      <c r="A80" s="304"/>
      <c r="B80" s="249"/>
      <c r="C80" s="255"/>
      <c r="D80" s="130" t="s">
        <v>225</v>
      </c>
      <c r="E80" s="140">
        <v>1</v>
      </c>
      <c r="F80" s="150" t="str">
        <f t="shared" si="1"/>
        <v>SATISFACTORIO</v>
      </c>
      <c r="G80" s="253"/>
      <c r="H80" s="245"/>
      <c r="I80" s="253"/>
      <c r="J80" s="245"/>
    </row>
    <row r="81" spans="1:10" ht="78.75" customHeight="1" x14ac:dyDescent="0.25">
      <c r="A81" s="304"/>
      <c r="B81" s="414" t="s">
        <v>21</v>
      </c>
      <c r="C81" s="255"/>
      <c r="D81" s="130" t="s">
        <v>23</v>
      </c>
      <c r="E81" s="140">
        <v>1</v>
      </c>
      <c r="F81" s="65" t="str">
        <f t="shared" si="1"/>
        <v>SATISFACTORIO</v>
      </c>
      <c r="G81" s="253">
        <f>+AVERAGE(E81:E82)</f>
        <v>1</v>
      </c>
      <c r="H81" s="244" t="s">
        <v>212</v>
      </c>
      <c r="I81" s="253"/>
      <c r="J81" s="245"/>
    </row>
    <row r="82" spans="1:10" ht="45.75" customHeight="1" x14ac:dyDescent="0.25">
      <c r="A82" s="304"/>
      <c r="B82" s="415"/>
      <c r="C82" s="255"/>
      <c r="D82" s="122" t="s">
        <v>226</v>
      </c>
      <c r="E82" s="140">
        <v>1</v>
      </c>
      <c r="F82" s="5" t="str">
        <f t="shared" si="1"/>
        <v>SATISFACTORIO</v>
      </c>
      <c r="G82" s="268"/>
      <c r="H82" s="245"/>
      <c r="I82" s="268"/>
      <c r="J82" s="245"/>
    </row>
    <row r="83" spans="1:10" ht="72" customHeight="1" x14ac:dyDescent="0.25">
      <c r="A83" s="303" t="s">
        <v>15</v>
      </c>
      <c r="B83" s="259" t="s">
        <v>16</v>
      </c>
      <c r="C83" s="418" t="s">
        <v>146</v>
      </c>
      <c r="D83" s="167" t="s">
        <v>445</v>
      </c>
      <c r="E83" s="140">
        <v>1</v>
      </c>
      <c r="F83" s="5" t="str">
        <f t="shared" si="1"/>
        <v>SATISFACTORIO</v>
      </c>
      <c r="G83" s="252">
        <f>+AVERAGE(E83:E91)</f>
        <v>0.95625000000000004</v>
      </c>
      <c r="H83" s="244" t="str">
        <f>+IF(G83&lt;=59%,"INSUFICIENTE",IF(G83&gt;=60%,IF(G83&lt;=79.9%,"ADECUADO",IF(G83&gt;=80%,"SATISFACTORIO"))))</f>
        <v>SATISFACTORIO</v>
      </c>
      <c r="I83" s="353">
        <f>+AVERAGE(G83:G97)</f>
        <v>0.96319444444444446</v>
      </c>
      <c r="J83" s="357" t="str">
        <f>+IF(I83&lt;=59%,"INSUFICIENTE",IF(I83&gt;=60%,IF(I83&lt;=79%,"ADECUADO",IF(I83&gt;=80%,"SATISFACTORIO"))))</f>
        <v>SATISFACTORIO</v>
      </c>
    </row>
    <row r="84" spans="1:10" ht="61.5" customHeight="1" x14ac:dyDescent="0.25">
      <c r="A84" s="304"/>
      <c r="B84" s="260"/>
      <c r="C84" s="336"/>
      <c r="D84" s="233" t="s">
        <v>204</v>
      </c>
      <c r="E84" s="140">
        <v>0.8</v>
      </c>
      <c r="F84" s="66" t="str">
        <f t="shared" si="1"/>
        <v>SATISFACTORIO</v>
      </c>
      <c r="G84" s="253"/>
      <c r="H84" s="245"/>
      <c r="I84" s="310"/>
      <c r="J84" s="245"/>
    </row>
    <row r="85" spans="1:10" ht="71.25" customHeight="1" x14ac:dyDescent="0.25">
      <c r="A85" s="304"/>
      <c r="B85" s="260"/>
      <c r="C85" s="336"/>
      <c r="D85" s="247" t="s">
        <v>446</v>
      </c>
      <c r="E85" s="140">
        <v>1</v>
      </c>
      <c r="F85" s="66" t="str">
        <f t="shared" si="1"/>
        <v>SATISFACTORIO</v>
      </c>
      <c r="G85" s="253"/>
      <c r="H85" s="245"/>
      <c r="I85" s="310"/>
      <c r="J85" s="245"/>
    </row>
    <row r="86" spans="1:10" ht="81.75" customHeight="1" x14ac:dyDescent="0.25">
      <c r="A86" s="304"/>
      <c r="B86" s="260"/>
      <c r="C86" s="336"/>
      <c r="D86" s="249"/>
      <c r="E86" s="140" t="s">
        <v>129</v>
      </c>
      <c r="F86" s="66" t="str">
        <f t="shared" si="1"/>
        <v>SATISFACTORIO</v>
      </c>
      <c r="G86" s="253"/>
      <c r="H86" s="245"/>
      <c r="I86" s="310"/>
      <c r="J86" s="245"/>
    </row>
    <row r="87" spans="1:10" ht="87" customHeight="1" x14ac:dyDescent="0.25">
      <c r="A87" s="304"/>
      <c r="B87" s="260"/>
      <c r="C87" s="336"/>
      <c r="D87" s="167" t="s">
        <v>447</v>
      </c>
      <c r="E87" s="140">
        <v>0.85</v>
      </c>
      <c r="F87" s="66" t="str">
        <f t="shared" si="1"/>
        <v>SATISFACTORIO</v>
      </c>
      <c r="G87" s="253"/>
      <c r="H87" s="245"/>
      <c r="I87" s="310"/>
      <c r="J87" s="245"/>
    </row>
    <row r="88" spans="1:10" ht="123.75" customHeight="1" x14ac:dyDescent="0.25">
      <c r="A88" s="304"/>
      <c r="B88" s="260"/>
      <c r="C88" s="336"/>
      <c r="D88" s="167" t="s">
        <v>293</v>
      </c>
      <c r="E88" s="140">
        <v>1</v>
      </c>
      <c r="F88" s="5" t="str">
        <f t="shared" si="1"/>
        <v>SATISFACTORIO</v>
      </c>
      <c r="G88" s="253"/>
      <c r="H88" s="245"/>
      <c r="I88" s="310"/>
      <c r="J88" s="245"/>
    </row>
    <row r="89" spans="1:10" ht="123.75" customHeight="1" x14ac:dyDescent="0.25">
      <c r="A89" s="304"/>
      <c r="B89" s="260"/>
      <c r="C89" s="336"/>
      <c r="D89" s="256" t="s">
        <v>448</v>
      </c>
      <c r="E89" s="140">
        <v>1</v>
      </c>
      <c r="F89" s="228" t="str">
        <f t="shared" si="1"/>
        <v>SATISFACTORIO</v>
      </c>
      <c r="G89" s="253"/>
      <c r="H89" s="245"/>
      <c r="I89" s="310"/>
      <c r="J89" s="245"/>
    </row>
    <row r="90" spans="1:10" ht="123.75" customHeight="1" x14ac:dyDescent="0.25">
      <c r="A90" s="304"/>
      <c r="B90" s="260"/>
      <c r="C90" s="336"/>
      <c r="D90" s="257"/>
      <c r="E90" s="140">
        <v>1</v>
      </c>
      <c r="F90" s="228" t="str">
        <f t="shared" si="1"/>
        <v>SATISFACTORIO</v>
      </c>
      <c r="G90" s="253"/>
      <c r="H90" s="245"/>
      <c r="I90" s="310"/>
      <c r="J90" s="245"/>
    </row>
    <row r="91" spans="1:10" ht="123.75" customHeight="1" x14ac:dyDescent="0.25">
      <c r="A91" s="304"/>
      <c r="B91" s="261"/>
      <c r="C91" s="336"/>
      <c r="D91" s="258"/>
      <c r="E91" s="140">
        <v>1</v>
      </c>
      <c r="F91" s="228" t="str">
        <f t="shared" si="1"/>
        <v>SATISFACTORIO</v>
      </c>
      <c r="G91" s="253"/>
      <c r="H91" s="245"/>
      <c r="I91" s="310"/>
      <c r="J91" s="245"/>
    </row>
    <row r="92" spans="1:10" ht="123.75" customHeight="1" x14ac:dyDescent="0.25">
      <c r="A92" s="304"/>
      <c r="B92" s="264" t="s">
        <v>20</v>
      </c>
      <c r="C92" s="336"/>
      <c r="D92" s="167" t="s">
        <v>449</v>
      </c>
      <c r="E92" s="140">
        <v>1</v>
      </c>
      <c r="F92" s="228" t="str">
        <f t="shared" si="1"/>
        <v>SATISFACTORIO</v>
      </c>
      <c r="G92" s="253">
        <f>+AVERAGE(E92:E95)</f>
        <v>0.93333333333333324</v>
      </c>
      <c r="H92" s="245" t="s">
        <v>212</v>
      </c>
      <c r="I92" s="310"/>
      <c r="J92" s="245"/>
    </row>
    <row r="93" spans="1:10" ht="123.75" customHeight="1" x14ac:dyDescent="0.25">
      <c r="A93" s="304"/>
      <c r="B93" s="264"/>
      <c r="C93" s="336"/>
      <c r="D93" s="167" t="s">
        <v>28</v>
      </c>
      <c r="E93" s="140">
        <v>0.8</v>
      </c>
      <c r="F93" s="228" t="str">
        <f t="shared" si="1"/>
        <v>SATISFACTORIO</v>
      </c>
      <c r="G93" s="253"/>
      <c r="H93" s="245"/>
      <c r="I93" s="310"/>
      <c r="J93" s="245"/>
    </row>
    <row r="94" spans="1:10" ht="33.75" x14ac:dyDescent="0.25">
      <c r="A94" s="304"/>
      <c r="B94" s="264"/>
      <c r="C94" s="336"/>
      <c r="D94" s="167" t="s">
        <v>450</v>
      </c>
      <c r="E94" s="140">
        <v>1</v>
      </c>
      <c r="F94" s="5" t="str">
        <f t="shared" si="1"/>
        <v>SATISFACTORIO</v>
      </c>
      <c r="G94" s="253"/>
      <c r="H94" s="245"/>
      <c r="I94" s="310"/>
      <c r="J94" s="245"/>
    </row>
    <row r="95" spans="1:10" ht="33.75" x14ac:dyDescent="0.25">
      <c r="A95" s="304"/>
      <c r="B95" s="264"/>
      <c r="C95" s="336"/>
      <c r="D95" s="231" t="s">
        <v>29</v>
      </c>
      <c r="E95" s="140" t="s">
        <v>129</v>
      </c>
      <c r="F95" s="228" t="str">
        <f t="shared" si="1"/>
        <v>SATISFACTORIO</v>
      </c>
      <c r="G95" s="268"/>
      <c r="H95" s="246"/>
      <c r="I95" s="310"/>
      <c r="J95" s="245"/>
    </row>
    <row r="96" spans="1:10" ht="45" x14ac:dyDescent="0.25">
      <c r="A96" s="304"/>
      <c r="B96" s="365" t="s">
        <v>21</v>
      </c>
      <c r="C96" s="336"/>
      <c r="D96" s="231" t="s">
        <v>22</v>
      </c>
      <c r="E96" s="140">
        <v>1</v>
      </c>
      <c r="F96" s="228" t="str">
        <f t="shared" si="1"/>
        <v>SATISFACTORIO</v>
      </c>
      <c r="G96" s="252">
        <f>+AVERAGE(E96:E97)</f>
        <v>1</v>
      </c>
      <c r="H96" s="245" t="s">
        <v>212</v>
      </c>
      <c r="I96" s="310"/>
      <c r="J96" s="245"/>
    </row>
    <row r="97" spans="1:10" ht="101.25" customHeight="1" x14ac:dyDescent="0.25">
      <c r="A97" s="413"/>
      <c r="B97" s="366"/>
      <c r="C97" s="350"/>
      <c r="D97" s="231" t="s">
        <v>23</v>
      </c>
      <c r="E97" s="140">
        <v>1</v>
      </c>
      <c r="F97" s="66" t="str">
        <f t="shared" si="1"/>
        <v>SATISFACTORIO</v>
      </c>
      <c r="G97" s="268"/>
      <c r="H97" s="245"/>
      <c r="I97" s="337"/>
      <c r="J97" s="246"/>
    </row>
    <row r="98" spans="1:10" ht="86.25" customHeight="1" x14ac:dyDescent="0.25">
      <c r="A98" s="242" t="s">
        <v>15</v>
      </c>
      <c r="B98" s="259" t="s">
        <v>16</v>
      </c>
      <c r="C98" s="419" t="s">
        <v>30</v>
      </c>
      <c r="D98" s="151" t="s">
        <v>208</v>
      </c>
      <c r="E98" s="140">
        <v>0.5</v>
      </c>
      <c r="F98" s="99" t="str">
        <f t="shared" si="1"/>
        <v>INSUFICIENTE</v>
      </c>
      <c r="G98" s="252">
        <f>+AVERAGE(E98:E101)</f>
        <v>0.38749999999999996</v>
      </c>
      <c r="H98" s="244" t="str">
        <f>+IF(G98&lt;=59%,"INSUFICIENTE",IF(G98&gt;=60%,IF(G98&lt;=79.9%,"ADECUADO",IF(G98&gt;=80%,"SATISFACTORIO"))))</f>
        <v>INSUFICIENTE</v>
      </c>
      <c r="I98" s="395">
        <f>+AVERAGE(G98:G105)</f>
        <v>0.53749999999999998</v>
      </c>
      <c r="J98" s="302" t="str">
        <f>+IF(I98&lt;=59%,"INSUFICIENTE",IF(I98&gt;=60%,IF(I98&lt;=79%,"ADECUADO",IF(I98&gt;=80%,"SATISFACTORIO"))))</f>
        <v>INSUFICIENTE</v>
      </c>
    </row>
    <row r="99" spans="1:10" ht="94.5" customHeight="1" x14ac:dyDescent="0.25">
      <c r="A99" s="243"/>
      <c r="B99" s="260"/>
      <c r="C99" s="275"/>
      <c r="D99" s="256" t="s">
        <v>227</v>
      </c>
      <c r="E99" s="140">
        <v>0.65</v>
      </c>
      <c r="F99" s="99" t="str">
        <f t="shared" si="1"/>
        <v>ADECUADO</v>
      </c>
      <c r="G99" s="253"/>
      <c r="H99" s="245"/>
      <c r="I99" s="306"/>
      <c r="J99" s="245"/>
    </row>
    <row r="100" spans="1:10" ht="94.5" customHeight="1" x14ac:dyDescent="0.25">
      <c r="A100" s="243"/>
      <c r="B100" s="260"/>
      <c r="C100" s="275"/>
      <c r="D100" s="257"/>
      <c r="E100" s="140">
        <v>0.2</v>
      </c>
      <c r="F100" s="150" t="str">
        <f t="shared" si="1"/>
        <v>INSUFICIENTE</v>
      </c>
      <c r="G100" s="253"/>
      <c r="H100" s="245"/>
      <c r="I100" s="306"/>
      <c r="J100" s="245"/>
    </row>
    <row r="101" spans="1:10" ht="94.5" customHeight="1" x14ac:dyDescent="0.25">
      <c r="A101" s="243"/>
      <c r="B101" s="261"/>
      <c r="C101" s="275"/>
      <c r="D101" s="258"/>
      <c r="E101" s="140">
        <v>0.2</v>
      </c>
      <c r="F101" s="150" t="str">
        <f t="shared" si="1"/>
        <v>INSUFICIENTE</v>
      </c>
      <c r="G101" s="253"/>
      <c r="H101" s="245"/>
      <c r="I101" s="306"/>
      <c r="J101" s="245"/>
    </row>
    <row r="102" spans="1:10" ht="94.5" customHeight="1" x14ac:dyDescent="0.25">
      <c r="A102" s="243"/>
      <c r="B102" s="262" t="s">
        <v>20</v>
      </c>
      <c r="C102" s="275"/>
      <c r="D102" s="122" t="s">
        <v>147</v>
      </c>
      <c r="E102" s="140">
        <v>0.8</v>
      </c>
      <c r="F102" s="150" t="str">
        <f t="shared" si="1"/>
        <v>SATISFACTORIO</v>
      </c>
      <c r="G102" s="253">
        <f>+AVERAGE(E102:E103)</f>
        <v>0.8</v>
      </c>
      <c r="H102" s="245"/>
      <c r="I102" s="306"/>
      <c r="J102" s="245"/>
    </row>
    <row r="103" spans="1:10" ht="78.75" customHeight="1" x14ac:dyDescent="0.25">
      <c r="A103" s="243"/>
      <c r="B103" s="263"/>
      <c r="C103" s="275"/>
      <c r="D103" s="153" t="s">
        <v>148</v>
      </c>
      <c r="E103" s="140">
        <v>0.8</v>
      </c>
      <c r="F103" s="99" t="str">
        <f t="shared" si="1"/>
        <v>SATISFACTORIO</v>
      </c>
      <c r="G103" s="253"/>
      <c r="H103" s="245"/>
      <c r="I103" s="306"/>
      <c r="J103" s="245"/>
    </row>
    <row r="104" spans="1:10" ht="78.75" customHeight="1" x14ac:dyDescent="0.25">
      <c r="A104" s="243"/>
      <c r="B104" s="264" t="s">
        <v>21</v>
      </c>
      <c r="C104" s="275"/>
      <c r="D104" s="122" t="s">
        <v>22</v>
      </c>
      <c r="E104" s="140">
        <v>0.5</v>
      </c>
      <c r="F104" s="150" t="str">
        <f t="shared" si="1"/>
        <v>INSUFICIENTE</v>
      </c>
      <c r="G104" s="253">
        <f>+AVERAGE(E104:E105)</f>
        <v>0.42499999999999999</v>
      </c>
      <c r="H104" s="245"/>
      <c r="I104" s="306"/>
      <c r="J104" s="245"/>
    </row>
    <row r="105" spans="1:10" ht="29.25" customHeight="1" x14ac:dyDescent="0.25">
      <c r="A105" s="278"/>
      <c r="B105" s="264"/>
      <c r="C105" s="417"/>
      <c r="D105" s="122" t="s">
        <v>23</v>
      </c>
      <c r="E105" s="140">
        <v>0.35</v>
      </c>
      <c r="F105" s="99" t="str">
        <f t="shared" si="1"/>
        <v>INSUFICIENTE</v>
      </c>
      <c r="G105" s="268"/>
      <c r="H105" s="246"/>
      <c r="I105" s="396"/>
      <c r="J105" s="246"/>
    </row>
    <row r="106" spans="1:10" ht="78.75" customHeight="1" x14ac:dyDescent="0.25">
      <c r="A106" s="382" t="s">
        <v>15</v>
      </c>
      <c r="B106" s="259" t="s">
        <v>16</v>
      </c>
      <c r="C106" s="421" t="s">
        <v>31</v>
      </c>
      <c r="D106" s="129" t="s">
        <v>208</v>
      </c>
      <c r="E106" s="140">
        <v>0.75</v>
      </c>
      <c r="F106" s="6" t="str">
        <f t="shared" si="1"/>
        <v>ADECUADO</v>
      </c>
      <c r="G106" s="269">
        <f>+AVERAGE(E106:E111)</f>
        <v>0.73333333333333328</v>
      </c>
      <c r="H106" s="244" t="str">
        <f>+IF(G106&lt;=59%,"INSUFICIENTE",IF(G106&gt;=60%,IF(G106&lt;=79.9%,"ADECUADO",IF(G106&gt;=80%,"SATISFACTORIO"))))</f>
        <v>ADECUADO</v>
      </c>
      <c r="I106" s="312">
        <f>+AVERAGE(G106:G112)</f>
        <v>0.8666666666666667</v>
      </c>
      <c r="J106" s="371" t="str">
        <f>+IF(I106&lt;=59%,"INSUFICIENTE",IF(I106&gt;=60%,IF(I106&lt;=79%,"ADECUADO",IF(I106&gt;=80%,"SATISFACTORIO"))))</f>
        <v>SATISFACTORIO</v>
      </c>
    </row>
    <row r="107" spans="1:10" ht="30" customHeight="1" x14ac:dyDescent="0.25">
      <c r="A107" s="382"/>
      <c r="B107" s="260"/>
      <c r="C107" s="421"/>
      <c r="D107" s="265" t="s">
        <v>149</v>
      </c>
      <c r="E107" s="140">
        <v>1</v>
      </c>
      <c r="F107" s="6" t="str">
        <f t="shared" si="1"/>
        <v>SATISFACTORIO</v>
      </c>
      <c r="G107" s="270"/>
      <c r="H107" s="245"/>
      <c r="I107" s="310"/>
      <c r="J107" s="371"/>
    </row>
    <row r="108" spans="1:10" ht="42" customHeight="1" x14ac:dyDescent="0.25">
      <c r="A108" s="286"/>
      <c r="B108" s="260"/>
      <c r="C108" s="328"/>
      <c r="D108" s="266"/>
      <c r="E108" s="140">
        <v>0.65</v>
      </c>
      <c r="F108" s="68" t="str">
        <f t="shared" si="1"/>
        <v>ADECUADO</v>
      </c>
      <c r="G108" s="270"/>
      <c r="H108" s="245"/>
      <c r="I108" s="310"/>
      <c r="J108" s="290"/>
    </row>
    <row r="109" spans="1:10" ht="34.5" customHeight="1" x14ac:dyDescent="0.25">
      <c r="A109" s="287"/>
      <c r="B109" s="260"/>
      <c r="C109" s="327"/>
      <c r="D109" s="267"/>
      <c r="E109" s="140">
        <v>0.3</v>
      </c>
      <c r="F109" s="150" t="str">
        <f t="shared" si="1"/>
        <v>INSUFICIENTE</v>
      </c>
      <c r="G109" s="270"/>
      <c r="H109" s="245"/>
      <c r="I109" s="310"/>
      <c r="J109" s="291"/>
    </row>
    <row r="110" spans="1:10" ht="54" customHeight="1" x14ac:dyDescent="0.25">
      <c r="A110" s="287"/>
      <c r="B110" s="260"/>
      <c r="C110" s="327"/>
      <c r="D110" s="151" t="s">
        <v>137</v>
      </c>
      <c r="E110" s="140">
        <v>0.7</v>
      </c>
      <c r="F110" s="150" t="str">
        <f t="shared" si="1"/>
        <v>ADECUADO</v>
      </c>
      <c r="G110" s="270"/>
      <c r="H110" s="245"/>
      <c r="I110" s="310"/>
      <c r="J110" s="291"/>
    </row>
    <row r="111" spans="1:10" ht="54" customHeight="1" x14ac:dyDescent="0.25">
      <c r="A111" s="287"/>
      <c r="B111" s="261"/>
      <c r="C111" s="327"/>
      <c r="D111" s="122" t="s">
        <v>19</v>
      </c>
      <c r="E111" s="140">
        <v>1</v>
      </c>
      <c r="F111" s="150" t="str">
        <f t="shared" si="1"/>
        <v>SATISFACTORIO</v>
      </c>
      <c r="G111" s="270"/>
      <c r="H111" s="245"/>
      <c r="I111" s="310"/>
      <c r="J111" s="291"/>
    </row>
    <row r="112" spans="1:10" ht="54" customHeight="1" x14ac:dyDescent="0.25">
      <c r="A112" s="420"/>
      <c r="B112" s="227" t="s">
        <v>21</v>
      </c>
      <c r="C112" s="422"/>
      <c r="D112" s="122" t="s">
        <v>22</v>
      </c>
      <c r="E112" s="140">
        <v>1</v>
      </c>
      <c r="F112" s="99" t="str">
        <f t="shared" si="1"/>
        <v>SATISFACTORIO</v>
      </c>
      <c r="G112" s="226">
        <f>+AVERAGE(E112:E112)</f>
        <v>1</v>
      </c>
      <c r="H112" s="245"/>
      <c r="I112" s="310"/>
      <c r="J112" s="372"/>
    </row>
    <row r="113" spans="1:10" ht="80.25" customHeight="1" x14ac:dyDescent="0.25">
      <c r="A113" s="242" t="s">
        <v>15</v>
      </c>
      <c r="B113" s="354" t="s">
        <v>16</v>
      </c>
      <c r="C113" s="355" t="s">
        <v>140</v>
      </c>
      <c r="D113" s="209" t="s">
        <v>136</v>
      </c>
      <c r="E113" s="140">
        <v>0.68</v>
      </c>
      <c r="F113" s="72" t="str">
        <f t="shared" si="1"/>
        <v>ADECUADO</v>
      </c>
      <c r="G113" s="269">
        <f>+AVERAGE(E113:E119)</f>
        <v>0.73285714285714298</v>
      </c>
      <c r="H113" s="244" t="str">
        <f>+IF(G113&lt;=59%,"INSUFICIENTE",IF(G113&gt;=60%,IF(G113&lt;=79.9%,"ADECUADO",IF(G113&gt;=80%,"SATISFACTORIO"))))</f>
        <v>ADECUADO</v>
      </c>
      <c r="I113" s="269">
        <f>+AVERAGE(G113:G119)</f>
        <v>0.73285714285714298</v>
      </c>
      <c r="J113" s="244" t="str">
        <f>+IF(I113&lt;=59%,"INSUFICIENTE",IF(I113&gt;=60%,IF(I113&lt;=79.9%,"ADECUADO",IF(I113&gt;=80%,"SATISFACTORIO"))))</f>
        <v>ADECUADO</v>
      </c>
    </row>
    <row r="114" spans="1:10" ht="80.25" customHeight="1" x14ac:dyDescent="0.25">
      <c r="A114" s="243"/>
      <c r="B114" s="300"/>
      <c r="C114" s="336"/>
      <c r="D114" s="129" t="s">
        <v>204</v>
      </c>
      <c r="E114" s="140">
        <v>0.25</v>
      </c>
      <c r="F114" s="150" t="str">
        <f t="shared" si="1"/>
        <v>INSUFICIENTE</v>
      </c>
      <c r="G114" s="270"/>
      <c r="H114" s="245"/>
      <c r="I114" s="270"/>
      <c r="J114" s="245"/>
    </row>
    <row r="115" spans="1:10" ht="80.25" customHeight="1" x14ac:dyDescent="0.25">
      <c r="A115" s="243"/>
      <c r="B115" s="300"/>
      <c r="C115" s="336"/>
      <c r="D115" s="265" t="s">
        <v>150</v>
      </c>
      <c r="E115" s="140">
        <v>1</v>
      </c>
      <c r="F115" s="205"/>
      <c r="G115" s="270"/>
      <c r="H115" s="245"/>
      <c r="I115" s="270"/>
      <c r="J115" s="245"/>
    </row>
    <row r="116" spans="1:10" ht="80.25" customHeight="1" x14ac:dyDescent="0.25">
      <c r="A116" s="243"/>
      <c r="B116" s="300"/>
      <c r="C116" s="336"/>
      <c r="D116" s="266"/>
      <c r="E116" s="140">
        <v>0.8</v>
      </c>
      <c r="F116" s="150" t="str">
        <f t="shared" si="1"/>
        <v>SATISFACTORIO</v>
      </c>
      <c r="G116" s="270"/>
      <c r="H116" s="245"/>
      <c r="I116" s="270"/>
      <c r="J116" s="245"/>
    </row>
    <row r="117" spans="1:10" ht="25.5" customHeight="1" x14ac:dyDescent="0.25">
      <c r="A117" s="243"/>
      <c r="B117" s="300"/>
      <c r="C117" s="336"/>
      <c r="D117" s="267"/>
      <c r="E117" s="140">
        <v>0.4</v>
      </c>
      <c r="F117" s="72" t="str">
        <f t="shared" si="1"/>
        <v>INSUFICIENTE</v>
      </c>
      <c r="G117" s="270"/>
      <c r="H117" s="245"/>
      <c r="I117" s="270"/>
      <c r="J117" s="245"/>
    </row>
    <row r="118" spans="1:10" ht="32.25" customHeight="1" x14ac:dyDescent="0.25">
      <c r="A118" s="243"/>
      <c r="B118" s="300"/>
      <c r="C118" s="336"/>
      <c r="D118" s="209" t="s">
        <v>19</v>
      </c>
      <c r="E118" s="140">
        <v>1</v>
      </c>
      <c r="F118" s="72" t="str">
        <f t="shared" si="1"/>
        <v>SATISFACTORIO</v>
      </c>
      <c r="G118" s="270"/>
      <c r="H118" s="245"/>
      <c r="I118" s="270"/>
      <c r="J118" s="245"/>
    </row>
    <row r="119" spans="1:10" ht="79.5" customHeight="1" x14ac:dyDescent="0.25">
      <c r="A119" s="243"/>
      <c r="B119" s="142" t="s">
        <v>21</v>
      </c>
      <c r="C119" s="336"/>
      <c r="D119" s="209" t="s">
        <v>22</v>
      </c>
      <c r="E119" s="140">
        <v>1</v>
      </c>
      <c r="F119" s="72" t="str">
        <f t="shared" si="1"/>
        <v>SATISFACTORIO</v>
      </c>
      <c r="G119" s="356"/>
      <c r="H119" s="246"/>
      <c r="I119" s="356"/>
      <c r="J119" s="246"/>
    </row>
    <row r="120" spans="1:10" ht="78.75" customHeight="1" x14ac:dyDescent="0.25">
      <c r="A120" s="382" t="s">
        <v>15</v>
      </c>
      <c r="B120" s="423" t="s">
        <v>16</v>
      </c>
      <c r="C120" s="425" t="s">
        <v>33</v>
      </c>
      <c r="D120" s="129" t="s">
        <v>208</v>
      </c>
      <c r="E120" s="140">
        <v>1</v>
      </c>
      <c r="F120" s="6" t="str">
        <f t="shared" si="1"/>
        <v>SATISFACTORIO</v>
      </c>
      <c r="G120" s="424">
        <f>+AVERAGE(E120:E123)</f>
        <v>1</v>
      </c>
      <c r="H120" s="371" t="str">
        <f>+IF(G120&lt;=59%,"INSUFICIENTE",IF(G120&gt;=60%,IF(G120&lt;=79.9%,"ADECUADO",IF(G120&gt;=80%,"SATISFACTORIO"))))</f>
        <v>SATISFACTORIO</v>
      </c>
      <c r="I120" s="312">
        <f>+G120</f>
        <v>1</v>
      </c>
      <c r="J120" s="371" t="str">
        <f>+IF(I120&lt;=59%,"INSUFICIENTE",IF(I120&gt;=60%,IF(I120&lt;=79%,"ADECUADO",IF(I120&gt;=80%,"SATISFACTORIO"))))</f>
        <v>SATISFACTORIO</v>
      </c>
    </row>
    <row r="121" spans="1:10" ht="78.75" customHeight="1" x14ac:dyDescent="0.25">
      <c r="A121" s="287"/>
      <c r="B121" s="283"/>
      <c r="C121" s="316"/>
      <c r="D121" s="122" t="s">
        <v>32</v>
      </c>
      <c r="E121" s="140">
        <v>1</v>
      </c>
      <c r="F121" s="150" t="str">
        <f t="shared" si="1"/>
        <v>SATISFACTORIO</v>
      </c>
      <c r="G121" s="289"/>
      <c r="H121" s="291"/>
      <c r="I121" s="310"/>
      <c r="J121" s="291"/>
    </row>
    <row r="122" spans="1:10" ht="78.75" customHeight="1" x14ac:dyDescent="0.25">
      <c r="A122" s="287"/>
      <c r="B122" s="283"/>
      <c r="C122" s="316"/>
      <c r="D122" s="122" t="s">
        <v>151</v>
      </c>
      <c r="E122" s="140">
        <v>1</v>
      </c>
      <c r="F122" s="150" t="str">
        <f t="shared" si="1"/>
        <v>SATISFACTORIO</v>
      </c>
      <c r="G122" s="289"/>
      <c r="H122" s="291"/>
      <c r="I122" s="310"/>
      <c r="J122" s="291"/>
    </row>
    <row r="123" spans="1:10" ht="78.75" customHeight="1" x14ac:dyDescent="0.25">
      <c r="A123" s="287"/>
      <c r="B123" s="283"/>
      <c r="C123" s="316"/>
      <c r="D123" s="122" t="s">
        <v>228</v>
      </c>
      <c r="E123" s="140">
        <v>1</v>
      </c>
      <c r="F123" s="150" t="str">
        <f t="shared" si="1"/>
        <v>SATISFACTORIO</v>
      </c>
      <c r="G123" s="289"/>
      <c r="H123" s="291"/>
      <c r="I123" s="310"/>
      <c r="J123" s="291"/>
    </row>
    <row r="124" spans="1:10" ht="78.75" customHeight="1" x14ac:dyDescent="0.25">
      <c r="A124" s="382" t="s">
        <v>15</v>
      </c>
      <c r="B124" s="247" t="s">
        <v>16</v>
      </c>
      <c r="C124" s="383" t="s">
        <v>36</v>
      </c>
      <c r="D124" s="129" t="s">
        <v>204</v>
      </c>
      <c r="E124" s="140">
        <v>1</v>
      </c>
      <c r="F124" s="6" t="str">
        <f t="shared" si="1"/>
        <v>SATISFACTORIO</v>
      </c>
      <c r="G124" s="252">
        <f>+AVERAGE(E124:E129)</f>
        <v>0.96500000000000008</v>
      </c>
      <c r="H124" s="244" t="str">
        <f>+IF(G124&lt;=59%,"INSUFICIENTE",IF(G124&gt;=60%,IF(G124&lt;=79.9%,"ADECUADO",IF(G124&gt;=80%,"SATISFACTORIO"))))</f>
        <v>SATISFACTORIO</v>
      </c>
      <c r="I124" s="252">
        <f>+AVERAGE(G124:G129)</f>
        <v>0.96500000000000008</v>
      </c>
      <c r="J124" s="371" t="str">
        <f>+IF(I124&lt;=59%,"INSUFICIENTE",IF(I124&gt;=60%,IF(I124&lt;=79%,"ADECUADO",IF(I124&gt;=80%,"SATISFACTORIO"))))</f>
        <v>SATISFACTORIO</v>
      </c>
    </row>
    <row r="125" spans="1:10" ht="78.75" customHeight="1" x14ac:dyDescent="0.25">
      <c r="A125" s="287"/>
      <c r="B125" s="248"/>
      <c r="C125" s="285"/>
      <c r="D125" s="200" t="s">
        <v>229</v>
      </c>
      <c r="E125" s="140">
        <f>+AVERAGE([1]REHABILITACION!$G$12:$G$13)</f>
        <v>0.82499999999999996</v>
      </c>
      <c r="F125" s="150" t="str">
        <f t="shared" si="1"/>
        <v>SATISFACTORIO</v>
      </c>
      <c r="G125" s="253"/>
      <c r="H125" s="245"/>
      <c r="I125" s="253"/>
      <c r="J125" s="291"/>
    </row>
    <row r="126" spans="1:10" ht="33.75" x14ac:dyDescent="0.25">
      <c r="A126" s="382"/>
      <c r="B126" s="249"/>
      <c r="C126" s="383"/>
      <c r="D126" s="167" t="s">
        <v>34</v>
      </c>
      <c r="E126" s="140">
        <v>1</v>
      </c>
      <c r="F126" s="6" t="str">
        <f t="shared" si="1"/>
        <v>SATISFACTORIO</v>
      </c>
      <c r="G126" s="253"/>
      <c r="H126" s="245"/>
      <c r="I126" s="253"/>
      <c r="J126" s="371"/>
    </row>
    <row r="127" spans="1:10" ht="115.5" customHeight="1" x14ac:dyDescent="0.25">
      <c r="A127" s="287"/>
      <c r="B127" s="247" t="s">
        <v>20</v>
      </c>
      <c r="C127" s="285"/>
      <c r="D127" s="167" t="s">
        <v>35</v>
      </c>
      <c r="E127" s="140">
        <v>1</v>
      </c>
      <c r="F127" s="150" t="str">
        <f t="shared" si="1"/>
        <v>SATISFACTORIO</v>
      </c>
      <c r="G127" s="253"/>
      <c r="H127" s="245"/>
      <c r="I127" s="253"/>
      <c r="J127" s="291"/>
    </row>
    <row r="128" spans="1:10" ht="54" customHeight="1" x14ac:dyDescent="0.25">
      <c r="A128" s="287"/>
      <c r="B128" s="249"/>
      <c r="C128" s="285"/>
      <c r="D128" s="122" t="s">
        <v>22</v>
      </c>
      <c r="E128" s="140">
        <v>1</v>
      </c>
      <c r="F128" s="150" t="str">
        <f t="shared" si="1"/>
        <v>SATISFACTORIO</v>
      </c>
      <c r="G128" s="253"/>
      <c r="H128" s="245"/>
      <c r="I128" s="253"/>
      <c r="J128" s="291"/>
    </row>
    <row r="129" spans="1:10" ht="75" customHeight="1" x14ac:dyDescent="0.25">
      <c r="A129" s="420"/>
      <c r="B129" s="149" t="s">
        <v>21</v>
      </c>
      <c r="C129" s="384"/>
      <c r="D129" s="122" t="s">
        <v>23</v>
      </c>
      <c r="E129" s="140" t="s">
        <v>129</v>
      </c>
      <c r="F129" s="143" t="str">
        <f t="shared" si="1"/>
        <v>SATISFACTORIO</v>
      </c>
      <c r="G129" s="268"/>
      <c r="H129" s="246"/>
      <c r="I129" s="268"/>
      <c r="J129" s="372"/>
    </row>
    <row r="130" spans="1:10" ht="78.75" customHeight="1" x14ac:dyDescent="0.25">
      <c r="A130" s="373" t="s">
        <v>15</v>
      </c>
      <c r="B130" s="378" t="s">
        <v>16</v>
      </c>
      <c r="C130" s="374" t="s">
        <v>37</v>
      </c>
      <c r="D130" s="129" t="s">
        <v>204</v>
      </c>
      <c r="E130" s="140">
        <v>1</v>
      </c>
      <c r="F130" s="6" t="str">
        <f t="shared" si="1"/>
        <v>SATISFACTORIO</v>
      </c>
      <c r="G130" s="252">
        <f>+AVERAGE(E130:E141)</f>
        <v>1</v>
      </c>
      <c r="H130" s="244" t="str">
        <f>+IF(G130&lt;=59%,"INSUFICIENTE",IF(G130&gt;=60%,IF(G130&lt;=79.9%,"ADECUADO",IF(G130&gt;=80%,"SATISFACTORIO"))))</f>
        <v>SATISFACTORIO</v>
      </c>
      <c r="I130" s="312">
        <f>+G130</f>
        <v>1</v>
      </c>
      <c r="J130" s="371" t="str">
        <f>+IF(I130&lt;=59%,"INSUFICIENTE",IF(I130&gt;=60%,IF(I130&lt;=79%,"ADECUADO",IF(I130&gt;=80%,"SATISFACTORIO"))))</f>
        <v>SATISFACTORIO</v>
      </c>
    </row>
    <row r="131" spans="1:10" x14ac:dyDescent="0.25">
      <c r="A131" s="243"/>
      <c r="B131" s="248"/>
      <c r="C131" s="374"/>
      <c r="D131" s="347" t="s">
        <v>149</v>
      </c>
      <c r="E131" s="140">
        <v>1</v>
      </c>
      <c r="F131" s="6" t="str">
        <f t="shared" si="1"/>
        <v>SATISFACTORIO</v>
      </c>
      <c r="G131" s="253"/>
      <c r="H131" s="245"/>
      <c r="I131" s="310"/>
      <c r="J131" s="371"/>
    </row>
    <row r="132" spans="1:10" x14ac:dyDescent="0.25">
      <c r="A132" s="243"/>
      <c r="B132" s="249"/>
      <c r="C132" s="375"/>
      <c r="D132" s="330"/>
      <c r="E132" s="140">
        <v>1</v>
      </c>
      <c r="F132" s="150" t="str">
        <f t="shared" si="1"/>
        <v>SATISFACTORIO</v>
      </c>
      <c r="G132" s="253"/>
      <c r="H132" s="245"/>
      <c r="I132" s="310"/>
      <c r="J132" s="372"/>
    </row>
    <row r="133" spans="1:10" ht="123.75" customHeight="1" x14ac:dyDescent="0.25">
      <c r="A133" s="243"/>
      <c r="B133" s="377" t="s">
        <v>20</v>
      </c>
      <c r="C133" s="374"/>
      <c r="D133" s="331"/>
      <c r="E133" s="140" t="s">
        <v>129</v>
      </c>
      <c r="F133" s="6" t="str">
        <f t="shared" si="1"/>
        <v>SATISFACTORIO</v>
      </c>
      <c r="G133" s="253"/>
      <c r="H133" s="245"/>
      <c r="I133" s="310"/>
      <c r="J133" s="371"/>
    </row>
    <row r="134" spans="1:10" ht="22.5" x14ac:dyDescent="0.25">
      <c r="A134" s="243"/>
      <c r="B134" s="377"/>
      <c r="C134" s="374"/>
      <c r="D134" s="167" t="s">
        <v>230</v>
      </c>
      <c r="E134" s="140">
        <v>1</v>
      </c>
      <c r="F134" s="6" t="str">
        <f t="shared" si="1"/>
        <v>SATISFACTORIO</v>
      </c>
      <c r="G134" s="253"/>
      <c r="H134" s="245"/>
      <c r="I134" s="310"/>
      <c r="J134" s="371"/>
    </row>
    <row r="135" spans="1:10" ht="33.75" x14ac:dyDescent="0.25">
      <c r="A135" s="243"/>
      <c r="B135" s="248" t="s">
        <v>21</v>
      </c>
      <c r="C135" s="374"/>
      <c r="D135" s="167" t="s">
        <v>231</v>
      </c>
      <c r="E135" s="140">
        <v>1</v>
      </c>
      <c r="F135" s="6" t="str">
        <f t="shared" si="1"/>
        <v>SATISFACTORIO</v>
      </c>
      <c r="G135" s="253"/>
      <c r="H135" s="245"/>
      <c r="I135" s="310"/>
      <c r="J135" s="371"/>
    </row>
    <row r="136" spans="1:10" ht="22.5" x14ac:dyDescent="0.25">
      <c r="A136" s="243"/>
      <c r="B136" s="248"/>
      <c r="C136" s="376"/>
      <c r="D136" s="122" t="s">
        <v>232</v>
      </c>
      <c r="E136" s="140">
        <v>1</v>
      </c>
      <c r="F136" s="150" t="str">
        <f t="shared" si="1"/>
        <v>SATISFACTORIO</v>
      </c>
      <c r="G136" s="253"/>
      <c r="H136" s="245"/>
      <c r="I136" s="310"/>
      <c r="J136" s="291"/>
    </row>
    <row r="137" spans="1:10" ht="33.75" x14ac:dyDescent="0.25">
      <c r="A137" s="243"/>
      <c r="B137" s="248"/>
      <c r="C137" s="376"/>
      <c r="D137" s="122" t="s">
        <v>38</v>
      </c>
      <c r="E137" s="140">
        <v>1</v>
      </c>
      <c r="F137" s="150" t="str">
        <f t="shared" si="1"/>
        <v>SATISFACTORIO</v>
      </c>
      <c r="G137" s="253"/>
      <c r="H137" s="245"/>
      <c r="I137" s="310"/>
      <c r="J137" s="291"/>
    </row>
    <row r="138" spans="1:10" ht="56.25" x14ac:dyDescent="0.25">
      <c r="A138" s="243"/>
      <c r="B138" s="248"/>
      <c r="C138" s="376"/>
      <c r="D138" s="122" t="s">
        <v>39</v>
      </c>
      <c r="E138" s="140">
        <v>1</v>
      </c>
      <c r="F138" s="150" t="str">
        <f t="shared" si="1"/>
        <v>SATISFACTORIO</v>
      </c>
      <c r="G138" s="253"/>
      <c r="H138" s="245"/>
      <c r="I138" s="310"/>
      <c r="J138" s="291"/>
    </row>
    <row r="139" spans="1:10" ht="45" x14ac:dyDescent="0.25">
      <c r="A139" s="243"/>
      <c r="B139" s="248"/>
      <c r="C139" s="376"/>
      <c r="D139" s="122" t="s">
        <v>22</v>
      </c>
      <c r="E139" s="140">
        <v>1</v>
      </c>
      <c r="F139" s="150" t="str">
        <f t="shared" si="1"/>
        <v>SATISFACTORIO</v>
      </c>
      <c r="G139" s="253"/>
      <c r="H139" s="245"/>
      <c r="I139" s="310"/>
      <c r="J139" s="291"/>
    </row>
    <row r="140" spans="1:10" ht="32.25" customHeight="1" x14ac:dyDescent="0.25">
      <c r="A140" s="243"/>
      <c r="B140" s="248"/>
      <c r="C140" s="376"/>
      <c r="D140" s="153" t="s">
        <v>233</v>
      </c>
      <c r="E140" s="140">
        <v>1</v>
      </c>
      <c r="F140" s="150" t="str">
        <f t="shared" si="1"/>
        <v>SATISFACTORIO</v>
      </c>
      <c r="G140" s="253"/>
      <c r="H140" s="245"/>
      <c r="I140" s="310"/>
      <c r="J140" s="291"/>
    </row>
    <row r="141" spans="1:10" ht="36.75" customHeight="1" x14ac:dyDescent="0.25">
      <c r="A141" s="278"/>
      <c r="B141" s="249"/>
      <c r="C141" s="374"/>
      <c r="D141" s="122" t="s">
        <v>234</v>
      </c>
      <c r="E141" s="140">
        <v>1</v>
      </c>
      <c r="F141" s="6" t="str">
        <f t="shared" si="1"/>
        <v>SATISFACTORIO</v>
      </c>
      <c r="G141" s="268"/>
      <c r="H141" s="246"/>
      <c r="I141" s="337"/>
      <c r="J141" s="371"/>
    </row>
    <row r="142" spans="1:10" ht="84" customHeight="1" x14ac:dyDescent="0.25">
      <c r="A142" s="382" t="s">
        <v>15</v>
      </c>
      <c r="B142" s="247" t="s">
        <v>16</v>
      </c>
      <c r="C142" s="379" t="s">
        <v>40</v>
      </c>
      <c r="D142" s="129" t="s">
        <v>204</v>
      </c>
      <c r="E142" s="140">
        <v>0.5</v>
      </c>
      <c r="F142" s="7" t="str">
        <f t="shared" si="1"/>
        <v>INSUFICIENTE</v>
      </c>
      <c r="G142" s="252">
        <f>+AVERAGE(E142:E147)</f>
        <v>0.55833333333333335</v>
      </c>
      <c r="H142" s="371" t="str">
        <f>+IF(G142&lt;=59%,"INSUFICIENTE",IF(G142&gt;=60%,IF(G142&lt;=79%,"ADECUADO",IF(G142&gt;=80%,"SATISFACTORIO"))))</f>
        <v>INSUFICIENTE</v>
      </c>
      <c r="I142" s="312">
        <f>+AVERAGE(G142:G148)</f>
        <v>0.72916666666666674</v>
      </c>
      <c r="J142" s="371" t="str">
        <f>+IF(I142&lt;=59%,"INSUFICIENTE",IF(I142&gt;=60%,IF(I142&lt;=79%,"ADECUADO",IF(I142&gt;=80%,"SATISFACTORIO"))))</f>
        <v>ADECUADO</v>
      </c>
    </row>
    <row r="143" spans="1:10" ht="84" customHeight="1" x14ac:dyDescent="0.25">
      <c r="A143" s="287"/>
      <c r="B143" s="248"/>
      <c r="C143" s="380"/>
      <c r="D143" s="265" t="s">
        <v>235</v>
      </c>
      <c r="E143" s="140">
        <f>+AVERAGE([1]IMAGENOLOGIA!$G$13:$G$14)</f>
        <v>0.4</v>
      </c>
      <c r="F143" s="150" t="str">
        <f t="shared" si="1"/>
        <v>INSUFICIENTE</v>
      </c>
      <c r="G143" s="253"/>
      <c r="H143" s="291"/>
      <c r="I143" s="310"/>
      <c r="J143" s="291"/>
    </row>
    <row r="144" spans="1:10" ht="84" customHeight="1" x14ac:dyDescent="0.25">
      <c r="A144" s="287"/>
      <c r="B144" s="248"/>
      <c r="C144" s="380"/>
      <c r="D144" s="266"/>
      <c r="E144" s="140">
        <v>0.3</v>
      </c>
      <c r="F144" s="150" t="str">
        <f t="shared" si="1"/>
        <v>INSUFICIENTE</v>
      </c>
      <c r="G144" s="253"/>
      <c r="H144" s="291"/>
      <c r="I144" s="310"/>
      <c r="J144" s="291"/>
    </row>
    <row r="145" spans="1:10" ht="84" customHeight="1" x14ac:dyDescent="0.25">
      <c r="A145" s="287"/>
      <c r="B145" s="248"/>
      <c r="C145" s="380"/>
      <c r="D145" s="267"/>
      <c r="E145" s="140">
        <v>0.5</v>
      </c>
      <c r="F145" s="150" t="str">
        <f t="shared" si="1"/>
        <v>INSUFICIENTE</v>
      </c>
      <c r="G145" s="253"/>
      <c r="H145" s="291"/>
      <c r="I145" s="310"/>
      <c r="J145" s="291"/>
    </row>
    <row r="146" spans="1:10" ht="84" customHeight="1" x14ac:dyDescent="0.25">
      <c r="A146" s="287"/>
      <c r="B146" s="248"/>
      <c r="C146" s="380"/>
      <c r="D146" s="129" t="s">
        <v>19</v>
      </c>
      <c r="E146" s="140">
        <v>1</v>
      </c>
      <c r="F146" s="150" t="str">
        <f t="shared" si="1"/>
        <v>SATISFACTORIO</v>
      </c>
      <c r="G146" s="253"/>
      <c r="H146" s="291"/>
      <c r="I146" s="310"/>
      <c r="J146" s="291"/>
    </row>
    <row r="147" spans="1:10" ht="84" customHeight="1" x14ac:dyDescent="0.25">
      <c r="A147" s="287"/>
      <c r="B147" s="248"/>
      <c r="C147" s="380"/>
      <c r="D147" s="167" t="s">
        <v>236</v>
      </c>
      <c r="E147" s="140">
        <v>0.65</v>
      </c>
      <c r="F147" s="150" t="str">
        <f t="shared" si="1"/>
        <v>ADECUADO</v>
      </c>
      <c r="G147" s="253"/>
      <c r="H147" s="291"/>
      <c r="I147" s="310"/>
      <c r="J147" s="291"/>
    </row>
    <row r="148" spans="1:10" ht="78.75" customHeight="1" x14ac:dyDescent="0.25">
      <c r="A148" s="286"/>
      <c r="B148" s="224" t="s">
        <v>21</v>
      </c>
      <c r="C148" s="381"/>
      <c r="D148" s="122" t="s">
        <v>22</v>
      </c>
      <c r="E148" s="140">
        <f>+AVERAGE([1]IMAGENOLOGIA!$G$17:$G$18)</f>
        <v>0.9</v>
      </c>
      <c r="F148" s="72" t="str">
        <f t="shared" si="1"/>
        <v>SATISFACTORIO</v>
      </c>
      <c r="G148" s="222">
        <f>+AVERAGE(E148:E148)</f>
        <v>0.9</v>
      </c>
      <c r="H148" s="290"/>
      <c r="I148" s="310"/>
      <c r="J148" s="290"/>
    </row>
    <row r="149" spans="1:10" ht="78.75" customHeight="1" x14ac:dyDescent="0.25">
      <c r="A149" s="242" t="s">
        <v>15</v>
      </c>
      <c r="B149" s="259" t="s">
        <v>16</v>
      </c>
      <c r="C149" s="274" t="s">
        <v>42</v>
      </c>
      <c r="D149" s="129" t="s">
        <v>204</v>
      </c>
      <c r="E149" s="140">
        <v>1</v>
      </c>
      <c r="F149" s="7" t="str">
        <f t="shared" si="1"/>
        <v>SATISFACTORIO</v>
      </c>
      <c r="G149" s="252">
        <f>+AVERAGE(E149:E150)</f>
        <v>1</v>
      </c>
      <c r="H149" s="244" t="str">
        <f>+IF(G149&lt;=59%,"INSUFICIENTE",IF(G149&gt;=60%,IF(G149&lt;=79.9%,"ADECUADO",IF(G149&gt;=80%,"SATISFACTORIO"))))</f>
        <v>SATISFACTORIO</v>
      </c>
      <c r="I149" s="305">
        <f>+AVERAGE(G149:G156)</f>
        <v>1</v>
      </c>
      <c r="J149" s="276" t="str">
        <f>+IF(I149&lt;=59%,"INSUFICIENTE",IF(I149&gt;=60%,IF(I149&lt;=79%,"ADECUADO",IF(I149&gt;=80%,"SATISFACTORIO"))))</f>
        <v>SATISFACTORIO</v>
      </c>
    </row>
    <row r="150" spans="1:10" ht="31.5" customHeight="1" x14ac:dyDescent="0.25">
      <c r="A150" s="243"/>
      <c r="B150" s="260"/>
      <c r="C150" s="275"/>
      <c r="D150" s="167" t="s">
        <v>237</v>
      </c>
      <c r="E150" s="140">
        <v>1</v>
      </c>
      <c r="F150" s="7" t="str">
        <f t="shared" si="1"/>
        <v>SATISFACTORIO</v>
      </c>
      <c r="G150" s="253"/>
      <c r="H150" s="245"/>
      <c r="I150" s="306"/>
      <c r="J150" s="245"/>
    </row>
    <row r="151" spans="1:10" ht="31.5" customHeight="1" x14ac:dyDescent="0.25">
      <c r="A151" s="243"/>
      <c r="B151" s="260"/>
      <c r="C151" s="275"/>
      <c r="D151" s="265" t="s">
        <v>149</v>
      </c>
      <c r="E151" s="140">
        <v>1</v>
      </c>
      <c r="F151" s="150" t="str">
        <f t="shared" si="1"/>
        <v>SATISFACTORIO</v>
      </c>
      <c r="G151" s="253"/>
      <c r="H151" s="245"/>
      <c r="I151" s="306"/>
      <c r="J151" s="245"/>
    </row>
    <row r="152" spans="1:10" ht="31.5" customHeight="1" x14ac:dyDescent="0.25">
      <c r="A152" s="243"/>
      <c r="B152" s="260"/>
      <c r="C152" s="275"/>
      <c r="D152" s="266"/>
      <c r="E152" s="140">
        <v>1</v>
      </c>
      <c r="F152" s="150" t="str">
        <f t="shared" si="1"/>
        <v>SATISFACTORIO</v>
      </c>
      <c r="G152" s="253"/>
      <c r="H152" s="245"/>
      <c r="I152" s="306"/>
      <c r="J152" s="245"/>
    </row>
    <row r="153" spans="1:10" ht="31.5" customHeight="1" x14ac:dyDescent="0.25">
      <c r="A153" s="243"/>
      <c r="B153" s="260"/>
      <c r="C153" s="275"/>
      <c r="D153" s="267"/>
      <c r="E153" s="140">
        <v>1</v>
      </c>
      <c r="F153" s="150" t="str">
        <f t="shared" si="1"/>
        <v>SATISFACTORIO</v>
      </c>
      <c r="G153" s="253"/>
      <c r="H153" s="245"/>
      <c r="I153" s="306"/>
      <c r="J153" s="245"/>
    </row>
    <row r="154" spans="1:10" ht="31.5" customHeight="1" x14ac:dyDescent="0.25">
      <c r="A154" s="243"/>
      <c r="B154" s="261"/>
      <c r="C154" s="275"/>
      <c r="D154" s="167" t="s">
        <v>41</v>
      </c>
      <c r="E154" s="140">
        <v>1</v>
      </c>
      <c r="F154" s="150" t="str">
        <f t="shared" si="1"/>
        <v>SATISFACTORIO</v>
      </c>
      <c r="G154" s="253"/>
      <c r="H154" s="245"/>
      <c r="I154" s="306"/>
      <c r="J154" s="245"/>
    </row>
    <row r="155" spans="1:10" ht="49.5" customHeight="1" x14ac:dyDescent="0.25">
      <c r="A155" s="243"/>
      <c r="B155" s="348" t="s">
        <v>21</v>
      </c>
      <c r="C155" s="275"/>
      <c r="D155" s="122" t="s">
        <v>22</v>
      </c>
      <c r="E155" s="140">
        <v>1</v>
      </c>
      <c r="F155" s="150" t="str">
        <f t="shared" si="1"/>
        <v>SATISFACTORIO</v>
      </c>
      <c r="G155" s="253"/>
      <c r="H155" s="245"/>
      <c r="I155" s="306"/>
      <c r="J155" s="245"/>
    </row>
    <row r="156" spans="1:10" ht="41.25" customHeight="1" x14ac:dyDescent="0.25">
      <c r="A156" s="243"/>
      <c r="B156" s="348"/>
      <c r="C156" s="275"/>
      <c r="D156" s="122" t="s">
        <v>23</v>
      </c>
      <c r="E156" s="140">
        <v>1</v>
      </c>
      <c r="F156" s="150" t="str">
        <f t="shared" si="1"/>
        <v>SATISFACTORIO</v>
      </c>
      <c r="G156" s="268"/>
      <c r="H156" s="246"/>
      <c r="I156" s="306"/>
      <c r="J156" s="245"/>
    </row>
    <row r="157" spans="1:10" ht="56.25" x14ac:dyDescent="0.25">
      <c r="A157" s="311" t="s">
        <v>15</v>
      </c>
      <c r="B157" s="321" t="s">
        <v>16</v>
      </c>
      <c r="C157" s="320" t="s">
        <v>48</v>
      </c>
      <c r="D157" s="167" t="s">
        <v>43</v>
      </c>
      <c r="E157" s="140">
        <v>1</v>
      </c>
      <c r="F157" s="8" t="str">
        <f t="shared" si="1"/>
        <v>SATISFACTORIO</v>
      </c>
      <c r="G157" s="313">
        <f>+AVERAGE(E157:E164)</f>
        <v>1</v>
      </c>
      <c r="H157" s="298" t="str">
        <f>+IF(G157&lt;=59%,"INSUFICIENTE",IF(G157&gt;=60%,IF(G157&lt;=79.9%,"ADECUADO",IF(G157&gt;=80%,"SATISFACTORIO"))))</f>
        <v>SATISFACTORIO</v>
      </c>
      <c r="I157" s="312">
        <f>+G157</f>
        <v>1</v>
      </c>
      <c r="J157" s="298" t="str">
        <f>+IF(I157&lt;=59%,"INSUFICIENTE",IF(I157&gt;=60%,IF(I157&lt;=79%,"ADECUADO",IF(I157&gt;=80%,"SATISFACTORIO"))))</f>
        <v>SATISFACTORIO</v>
      </c>
    </row>
    <row r="158" spans="1:10" ht="50.25" customHeight="1" x14ac:dyDescent="0.25">
      <c r="A158" s="311"/>
      <c r="B158" s="321"/>
      <c r="C158" s="320"/>
      <c r="D158" s="122" t="s">
        <v>238</v>
      </c>
      <c r="E158" s="140">
        <v>1</v>
      </c>
      <c r="F158" s="8" t="str">
        <f t="shared" si="1"/>
        <v>SATISFACTORIO</v>
      </c>
      <c r="G158" s="313"/>
      <c r="H158" s="298"/>
      <c r="I158" s="310"/>
      <c r="J158" s="298"/>
    </row>
    <row r="159" spans="1:10" ht="31.5" customHeight="1" x14ac:dyDescent="0.25">
      <c r="A159" s="311"/>
      <c r="B159" s="321"/>
      <c r="C159" s="320"/>
      <c r="D159" s="167" t="s">
        <v>44</v>
      </c>
      <c r="E159" s="140">
        <v>1</v>
      </c>
      <c r="F159" s="8" t="str">
        <f t="shared" si="1"/>
        <v>SATISFACTORIO</v>
      </c>
      <c r="G159" s="313"/>
      <c r="H159" s="298"/>
      <c r="I159" s="310"/>
      <c r="J159" s="298"/>
    </row>
    <row r="160" spans="1:10" ht="28.5" customHeight="1" x14ac:dyDescent="0.25">
      <c r="A160" s="287"/>
      <c r="B160" s="283"/>
      <c r="C160" s="285"/>
      <c r="D160" s="167" t="s">
        <v>45</v>
      </c>
      <c r="E160" s="140">
        <v>1</v>
      </c>
      <c r="F160" s="148" t="str">
        <f t="shared" si="1"/>
        <v>SATISFACTORIO</v>
      </c>
      <c r="G160" s="289"/>
      <c r="H160" s="291"/>
      <c r="I160" s="310"/>
      <c r="J160" s="291"/>
    </row>
    <row r="161" spans="1:10" ht="45" x14ac:dyDescent="0.25">
      <c r="A161" s="287"/>
      <c r="B161" s="283"/>
      <c r="C161" s="285"/>
      <c r="D161" s="167" t="s">
        <v>46</v>
      </c>
      <c r="E161" s="140">
        <v>1</v>
      </c>
      <c r="F161" s="148" t="str">
        <f t="shared" si="1"/>
        <v>SATISFACTORIO</v>
      </c>
      <c r="G161" s="289"/>
      <c r="H161" s="291"/>
      <c r="I161" s="310"/>
      <c r="J161" s="291"/>
    </row>
    <row r="162" spans="1:10" ht="39" customHeight="1" x14ac:dyDescent="0.25">
      <c r="A162" s="311"/>
      <c r="B162" s="321"/>
      <c r="C162" s="320"/>
      <c r="D162" s="167" t="s">
        <v>47</v>
      </c>
      <c r="E162" s="140">
        <v>1</v>
      </c>
      <c r="F162" s="8" t="str">
        <f t="shared" si="1"/>
        <v>SATISFACTORIO</v>
      </c>
      <c r="G162" s="313"/>
      <c r="H162" s="298"/>
      <c r="I162" s="310"/>
      <c r="J162" s="298"/>
    </row>
    <row r="163" spans="1:10" ht="29.25" customHeight="1" x14ac:dyDescent="0.25">
      <c r="A163" s="311"/>
      <c r="B163" s="321"/>
      <c r="C163" s="320"/>
      <c r="D163" s="167" t="s">
        <v>239</v>
      </c>
      <c r="E163" s="140">
        <v>1</v>
      </c>
      <c r="F163" s="8" t="str">
        <f t="shared" si="1"/>
        <v>SATISFACTORIO</v>
      </c>
      <c r="G163" s="313"/>
      <c r="H163" s="298"/>
      <c r="I163" s="310"/>
      <c r="J163" s="298"/>
    </row>
    <row r="164" spans="1:10" ht="31.5" customHeight="1" x14ac:dyDescent="0.25">
      <c r="A164" s="311"/>
      <c r="B164" s="321"/>
      <c r="C164" s="320"/>
      <c r="D164" s="168" t="s">
        <v>240</v>
      </c>
      <c r="E164" s="140">
        <v>1</v>
      </c>
      <c r="F164" s="8" t="str">
        <f t="shared" si="1"/>
        <v>SATISFACTORIO</v>
      </c>
      <c r="G164" s="313"/>
      <c r="H164" s="298"/>
      <c r="I164" s="337"/>
      <c r="J164" s="298"/>
    </row>
    <row r="165" spans="1:10" ht="67.5" x14ac:dyDescent="0.25">
      <c r="A165" s="11" t="s">
        <v>15</v>
      </c>
      <c r="B165" s="169" t="s">
        <v>16</v>
      </c>
      <c r="C165" s="13" t="s">
        <v>49</v>
      </c>
      <c r="D165" s="122" t="s">
        <v>241</v>
      </c>
      <c r="E165" s="140">
        <v>0.9</v>
      </c>
      <c r="F165" s="8" t="str">
        <f t="shared" si="1"/>
        <v>SATISFACTORIO</v>
      </c>
      <c r="G165" s="12">
        <f>+E165</f>
        <v>0.9</v>
      </c>
      <c r="H165" s="10" t="str">
        <f>+IF(G165&lt;=59%,"INSUFICIENTE",IF(G165&gt;=60%,IF(G165&lt;=79.9%,"ADECUADO",IF(G165&gt;=80%,"SATISFACTORIO"))))</f>
        <v>SATISFACTORIO</v>
      </c>
      <c r="I165" s="28">
        <f>+G165</f>
        <v>0.9</v>
      </c>
      <c r="J165" s="10" t="str">
        <f>+IF(I165&lt;=59%,"INSUFICIENTE",IF(I165&gt;=60%,IF(I165&lt;=79%,"ADECUADO",IF(I165&gt;=80%,"SATISFACTORIO"))))</f>
        <v>SATISFACTORIO</v>
      </c>
    </row>
    <row r="166" spans="1:10" ht="78.75" customHeight="1" x14ac:dyDescent="0.25">
      <c r="A166" s="242" t="s">
        <v>15</v>
      </c>
      <c r="B166" s="351" t="s">
        <v>16</v>
      </c>
      <c r="C166" s="349" t="s">
        <v>50</v>
      </c>
      <c r="D166" s="129" t="s">
        <v>204</v>
      </c>
      <c r="E166" s="140">
        <v>0.4</v>
      </c>
      <c r="F166" s="8" t="str">
        <f t="shared" si="1"/>
        <v>INSUFICIENTE</v>
      </c>
      <c r="G166" s="301">
        <f>+AVERAGE(E166:E176)</f>
        <v>0.74545454545454537</v>
      </c>
      <c r="H166" s="302" t="str">
        <f>+IF(G166&lt;=59%,"INSUFICIENTE",IF(G166&gt;=60%,IF(G166&lt;=79.9%,"ADECUADO",IF(G166&gt;=80%,"SATISFACTORIO"))))</f>
        <v>ADECUADO</v>
      </c>
      <c r="I166" s="301">
        <f>+AVERAGE(G166:G176)</f>
        <v>0.74545454545454537</v>
      </c>
      <c r="J166" s="302" t="str">
        <f>+IF(I166&lt;=59%,"INSUFICIENTE",IF(I166&gt;=60%,IF(I166&lt;=79.9%,"ADECUADO",IF(I166&gt;=80%,"SATISFACTORIO"))))</f>
        <v>ADECUADO</v>
      </c>
    </row>
    <row r="167" spans="1:10" x14ac:dyDescent="0.25">
      <c r="A167" s="243"/>
      <c r="B167" s="352"/>
      <c r="C167" s="336"/>
      <c r="D167" s="247" t="s">
        <v>152</v>
      </c>
      <c r="E167" s="140">
        <v>0.8</v>
      </c>
      <c r="F167" s="8" t="str">
        <f t="shared" si="1"/>
        <v>SATISFACTORIO</v>
      </c>
      <c r="G167" s="253"/>
      <c r="H167" s="245"/>
      <c r="I167" s="253"/>
      <c r="J167" s="245"/>
    </row>
    <row r="168" spans="1:10" x14ac:dyDescent="0.25">
      <c r="A168" s="243"/>
      <c r="B168" s="352"/>
      <c r="C168" s="336"/>
      <c r="D168" s="248"/>
      <c r="E168" s="140">
        <v>0.6</v>
      </c>
      <c r="F168" s="148" t="str">
        <f t="shared" si="1"/>
        <v>ADECUADO</v>
      </c>
      <c r="G168" s="253"/>
      <c r="H168" s="245"/>
      <c r="I168" s="253"/>
      <c r="J168" s="245"/>
    </row>
    <row r="169" spans="1:10" x14ac:dyDescent="0.25">
      <c r="A169" s="243"/>
      <c r="B169" s="352"/>
      <c r="C169" s="336"/>
      <c r="D169" s="249"/>
      <c r="E169" s="140">
        <v>0.3</v>
      </c>
      <c r="F169" s="8" t="str">
        <f t="shared" si="1"/>
        <v>INSUFICIENTE</v>
      </c>
      <c r="G169" s="253"/>
      <c r="H169" s="245"/>
      <c r="I169" s="253"/>
      <c r="J169" s="245"/>
    </row>
    <row r="170" spans="1:10" ht="33.75" x14ac:dyDescent="0.25">
      <c r="A170" s="243"/>
      <c r="B170" s="352"/>
      <c r="C170" s="336"/>
      <c r="D170" s="122" t="s">
        <v>153</v>
      </c>
      <c r="E170" s="140">
        <v>1</v>
      </c>
      <c r="F170" s="148" t="str">
        <f t="shared" si="1"/>
        <v>SATISFACTORIO</v>
      </c>
      <c r="G170" s="253"/>
      <c r="H170" s="245"/>
      <c r="I170" s="253"/>
      <c r="J170" s="245"/>
    </row>
    <row r="171" spans="1:10" ht="27" customHeight="1" x14ac:dyDescent="0.25">
      <c r="A171" s="243"/>
      <c r="B171" s="352"/>
      <c r="C171" s="336"/>
      <c r="D171" s="347" t="s">
        <v>242</v>
      </c>
      <c r="E171" s="140">
        <v>1</v>
      </c>
      <c r="F171" s="148" t="str">
        <f t="shared" si="1"/>
        <v>SATISFACTORIO</v>
      </c>
      <c r="G171" s="253"/>
      <c r="H171" s="245"/>
      <c r="I171" s="253"/>
      <c r="J171" s="245"/>
    </row>
    <row r="172" spans="1:10" ht="24" customHeight="1" x14ac:dyDescent="0.25">
      <c r="A172" s="243"/>
      <c r="B172" s="352"/>
      <c r="C172" s="336"/>
      <c r="D172" s="331"/>
      <c r="E172" s="140">
        <v>1</v>
      </c>
      <c r="F172" s="148" t="str">
        <f t="shared" si="1"/>
        <v>SATISFACTORIO</v>
      </c>
      <c r="G172" s="253"/>
      <c r="H172" s="245"/>
      <c r="I172" s="253"/>
      <c r="J172" s="245"/>
    </row>
    <row r="173" spans="1:10" ht="22.5" x14ac:dyDescent="0.25">
      <c r="A173" s="243"/>
      <c r="B173" s="352"/>
      <c r="C173" s="336"/>
      <c r="D173" s="122" t="s">
        <v>243</v>
      </c>
      <c r="E173" s="140">
        <v>1</v>
      </c>
      <c r="F173" s="148" t="str">
        <f t="shared" si="1"/>
        <v>SATISFACTORIO</v>
      </c>
      <c r="G173" s="253"/>
      <c r="H173" s="245"/>
      <c r="I173" s="253"/>
      <c r="J173" s="245"/>
    </row>
    <row r="174" spans="1:10" ht="22.5" x14ac:dyDescent="0.25">
      <c r="A174" s="243"/>
      <c r="B174" s="352"/>
      <c r="C174" s="336"/>
      <c r="D174" s="122" t="s">
        <v>154</v>
      </c>
      <c r="E174" s="140">
        <v>0.3</v>
      </c>
      <c r="F174" s="98" t="str">
        <f t="shared" si="1"/>
        <v>INSUFICIENTE</v>
      </c>
      <c r="G174" s="253"/>
      <c r="H174" s="245"/>
      <c r="I174" s="253"/>
      <c r="J174" s="245"/>
    </row>
    <row r="175" spans="1:10" ht="42.75" customHeight="1" x14ac:dyDescent="0.25">
      <c r="A175" s="243"/>
      <c r="B175" s="352"/>
      <c r="C175" s="336"/>
      <c r="D175" s="153" t="s">
        <v>155</v>
      </c>
      <c r="E175" s="140">
        <v>0.8</v>
      </c>
      <c r="F175" s="8" t="str">
        <f t="shared" si="1"/>
        <v>SATISFACTORIO</v>
      </c>
      <c r="G175" s="253"/>
      <c r="H175" s="245"/>
      <c r="I175" s="253"/>
      <c r="J175" s="245"/>
    </row>
    <row r="176" spans="1:10" ht="42.75" customHeight="1" x14ac:dyDescent="0.25">
      <c r="A176" s="278"/>
      <c r="B176" s="263"/>
      <c r="C176" s="350"/>
      <c r="D176" s="106" t="s">
        <v>156</v>
      </c>
      <c r="E176" s="140">
        <v>1</v>
      </c>
      <c r="F176" s="98" t="str">
        <f t="shared" si="1"/>
        <v>SATISFACTORIO</v>
      </c>
      <c r="G176" s="268"/>
      <c r="H176" s="246"/>
      <c r="I176" s="268"/>
      <c r="J176" s="246"/>
    </row>
    <row r="177" spans="1:10" ht="83.25" customHeight="1" x14ac:dyDescent="0.25">
      <c r="A177" s="311" t="s">
        <v>15</v>
      </c>
      <c r="B177" s="317" t="s">
        <v>16</v>
      </c>
      <c r="C177" s="314" t="s">
        <v>199</v>
      </c>
      <c r="D177" s="122" t="s">
        <v>244</v>
      </c>
      <c r="E177" s="140">
        <v>1</v>
      </c>
      <c r="F177" s="8" t="str">
        <f t="shared" si="1"/>
        <v>SATISFACTORIO</v>
      </c>
      <c r="G177" s="313">
        <f>+AVERAGE(E177:E184)</f>
        <v>0.96250000000000002</v>
      </c>
      <c r="H177" s="298" t="str">
        <f>+IF(G177&lt;=59%,"INSUFICIENTE",IF(G177&gt;=60%,IF(G177&lt;=79.9%,"ADECUADO",IF(G177&gt;=80%,"SATISFACTORIO"))))</f>
        <v>SATISFACTORIO</v>
      </c>
      <c r="I177" s="312">
        <f>+AVERAGE(G177)</f>
        <v>0.96250000000000002</v>
      </c>
      <c r="J177" s="298" t="str">
        <f>+IF(I177&lt;=59%,"INSUFICIENTE",IF(I177&gt;=60%,IF(I177&lt;=79%,"ADECUADO",IF(I177&gt;=80%,"SATISFACTORIO"))))</f>
        <v>SATISFACTORIO</v>
      </c>
    </row>
    <row r="178" spans="1:10" ht="68.25" customHeight="1" x14ac:dyDescent="0.25">
      <c r="A178" s="286"/>
      <c r="B178" s="318"/>
      <c r="C178" s="315"/>
      <c r="D178" s="247" t="s">
        <v>245</v>
      </c>
      <c r="E178" s="140">
        <v>1</v>
      </c>
      <c r="F178" s="70" t="str">
        <f t="shared" si="1"/>
        <v>SATISFACTORIO</v>
      </c>
      <c r="G178" s="288"/>
      <c r="H178" s="290"/>
      <c r="I178" s="310"/>
      <c r="J178" s="290"/>
    </row>
    <row r="179" spans="1:10" ht="42.75" customHeight="1" x14ac:dyDescent="0.25">
      <c r="A179" s="286"/>
      <c r="B179" s="318"/>
      <c r="C179" s="315"/>
      <c r="D179" s="248"/>
      <c r="E179" s="140">
        <v>1</v>
      </c>
      <c r="F179" s="70" t="str">
        <f t="shared" si="1"/>
        <v>SATISFACTORIO</v>
      </c>
      <c r="G179" s="288"/>
      <c r="H179" s="290"/>
      <c r="I179" s="310"/>
      <c r="J179" s="290"/>
    </row>
    <row r="180" spans="1:10" ht="42.75" customHeight="1" x14ac:dyDescent="0.25">
      <c r="A180" s="287"/>
      <c r="B180" s="319"/>
      <c r="C180" s="316"/>
      <c r="D180" s="249"/>
      <c r="E180" s="140">
        <v>0.7</v>
      </c>
      <c r="F180" s="148" t="str">
        <f t="shared" si="1"/>
        <v>ADECUADO</v>
      </c>
      <c r="G180" s="289"/>
      <c r="H180" s="291"/>
      <c r="I180" s="310"/>
      <c r="J180" s="291"/>
    </row>
    <row r="181" spans="1:10" ht="57.75" customHeight="1" x14ac:dyDescent="0.25">
      <c r="A181" s="287"/>
      <c r="B181" s="319"/>
      <c r="C181" s="316"/>
      <c r="D181" s="165" t="s">
        <v>246</v>
      </c>
      <c r="E181" s="140">
        <v>1</v>
      </c>
      <c r="F181" s="148" t="str">
        <f t="shared" si="1"/>
        <v>SATISFACTORIO</v>
      </c>
      <c r="G181" s="289"/>
      <c r="H181" s="291"/>
      <c r="I181" s="310"/>
      <c r="J181" s="291"/>
    </row>
    <row r="182" spans="1:10" ht="24.75" customHeight="1" x14ac:dyDescent="0.25">
      <c r="A182" s="311"/>
      <c r="B182" s="317"/>
      <c r="C182" s="314"/>
      <c r="D182" s="247" t="s">
        <v>247</v>
      </c>
      <c r="E182" s="140">
        <v>1</v>
      </c>
      <c r="F182" s="8" t="str">
        <f t="shared" ref="F182:F231" si="2">+IF(E182&lt;=59%,"INSUFICIENTE",IF(E182&gt;=60%,IF(E182&lt;=79%,"ADECUADO",IF(E182&gt;=80%,"SATISFACTORIO"))))</f>
        <v>SATISFACTORIO</v>
      </c>
      <c r="G182" s="313"/>
      <c r="H182" s="298"/>
      <c r="I182" s="310"/>
      <c r="J182" s="298"/>
    </row>
    <row r="183" spans="1:10" x14ac:dyDescent="0.25">
      <c r="A183" s="287"/>
      <c r="B183" s="319"/>
      <c r="C183" s="316"/>
      <c r="D183" s="249"/>
      <c r="E183" s="140">
        <v>1</v>
      </c>
      <c r="F183" s="148" t="str">
        <f t="shared" si="2"/>
        <v>SATISFACTORIO</v>
      </c>
      <c r="G183" s="289"/>
      <c r="H183" s="291"/>
      <c r="I183" s="310"/>
      <c r="J183" s="291"/>
    </row>
    <row r="184" spans="1:10" ht="33.75" x14ac:dyDescent="0.25">
      <c r="A184" s="287"/>
      <c r="B184" s="319"/>
      <c r="C184" s="316"/>
      <c r="D184" s="122" t="s">
        <v>248</v>
      </c>
      <c r="E184" s="140">
        <v>1</v>
      </c>
      <c r="F184" s="148" t="str">
        <f t="shared" si="2"/>
        <v>SATISFACTORIO</v>
      </c>
      <c r="G184" s="289"/>
      <c r="H184" s="291"/>
      <c r="I184" s="310"/>
      <c r="J184" s="291"/>
    </row>
    <row r="185" spans="1:10" ht="33.75" customHeight="1" x14ac:dyDescent="0.25">
      <c r="A185" s="311" t="s">
        <v>15</v>
      </c>
      <c r="B185" s="247" t="s">
        <v>16</v>
      </c>
      <c r="C185" s="271" t="s">
        <v>51</v>
      </c>
      <c r="D185" s="122" t="s">
        <v>249</v>
      </c>
      <c r="E185" s="140">
        <v>0.75</v>
      </c>
      <c r="F185" s="8" t="str">
        <f t="shared" si="2"/>
        <v>ADECUADO</v>
      </c>
      <c r="G185" s="307">
        <f>+AVERAGE(E185:E189)</f>
        <v>0.89</v>
      </c>
      <c r="H185" s="276" t="str">
        <f>+IF(G185&lt;=59%,"INSUFICIENTE",IF(G185&gt;=60%,IF(G185&lt;=79.9%,"ADECUADO",IF(G185&gt;=80%,"SATISFACTORIO"))))</f>
        <v>SATISFACTORIO</v>
      </c>
      <c r="I185" s="312">
        <f>+AVERAGE(G185:G189)</f>
        <v>0.89</v>
      </c>
      <c r="J185" s="298" t="str">
        <f>+IF(I185&lt;=59%,"INSUFICIENTE",IF(I185&gt;=60%,IF(I185&lt;=79%,"ADECUADO",IF(I185&gt;=80%,"SATISFACTORIO"))))</f>
        <v>SATISFACTORIO</v>
      </c>
    </row>
    <row r="186" spans="1:10" ht="33.75" x14ac:dyDescent="0.25">
      <c r="A186" s="287"/>
      <c r="B186" s="248"/>
      <c r="C186" s="272"/>
      <c r="D186" s="122" t="s">
        <v>250</v>
      </c>
      <c r="E186" s="140">
        <v>1</v>
      </c>
      <c r="F186" s="148" t="str">
        <f t="shared" si="2"/>
        <v>SATISFACTORIO</v>
      </c>
      <c r="G186" s="253"/>
      <c r="H186" s="245"/>
      <c r="I186" s="310"/>
      <c r="J186" s="291"/>
    </row>
    <row r="187" spans="1:10" ht="45" x14ac:dyDescent="0.25">
      <c r="A187" s="287"/>
      <c r="B187" s="248"/>
      <c r="C187" s="272"/>
      <c r="D187" s="122" t="s">
        <v>251</v>
      </c>
      <c r="E187" s="140">
        <v>0.7</v>
      </c>
      <c r="F187" s="148" t="str">
        <f t="shared" si="2"/>
        <v>ADECUADO</v>
      </c>
      <c r="G187" s="253"/>
      <c r="H187" s="245"/>
      <c r="I187" s="310"/>
      <c r="J187" s="291"/>
    </row>
    <row r="188" spans="1:10" ht="56.25" x14ac:dyDescent="0.25">
      <c r="A188" s="287"/>
      <c r="B188" s="248"/>
      <c r="C188" s="272"/>
      <c r="D188" s="122" t="s">
        <v>252</v>
      </c>
      <c r="E188" s="140">
        <v>1</v>
      </c>
      <c r="F188" s="148" t="str">
        <f t="shared" si="2"/>
        <v>SATISFACTORIO</v>
      </c>
      <c r="G188" s="253"/>
      <c r="H188" s="245"/>
      <c r="I188" s="310"/>
      <c r="J188" s="291"/>
    </row>
    <row r="189" spans="1:10" ht="94.5" customHeight="1" x14ac:dyDescent="0.25">
      <c r="A189" s="311"/>
      <c r="B189" s="170" t="s">
        <v>21</v>
      </c>
      <c r="C189" s="273"/>
      <c r="D189" s="122" t="s">
        <v>226</v>
      </c>
      <c r="E189" s="140">
        <v>1</v>
      </c>
      <c r="F189" s="8" t="str">
        <f t="shared" si="2"/>
        <v>SATISFACTORIO</v>
      </c>
      <c r="G189" s="253"/>
      <c r="H189" s="245"/>
      <c r="I189" s="310"/>
      <c r="J189" s="298"/>
    </row>
    <row r="190" spans="1:10" ht="49.5" customHeight="1" x14ac:dyDescent="0.25">
      <c r="A190" s="311" t="s">
        <v>15</v>
      </c>
      <c r="B190" s="343" t="s">
        <v>20</v>
      </c>
      <c r="C190" s="338" t="s">
        <v>52</v>
      </c>
      <c r="D190" s="122" t="s">
        <v>253</v>
      </c>
      <c r="E190" s="140" t="s">
        <v>129</v>
      </c>
      <c r="F190" s="8" t="str">
        <f t="shared" si="2"/>
        <v>SATISFACTORIO</v>
      </c>
      <c r="G190" s="313">
        <f>AVERAGE(E190:E198)</f>
        <v>0.95714285714285718</v>
      </c>
      <c r="H190" s="298" t="str">
        <f>+IF(G190&lt;=59%,"INSUFICIENTE",IF(G190&gt;=60%,IF(G190&lt;=79.9%,"ADECUADO",IF(G190&gt;=80%,"SATISFACTORIO"))))</f>
        <v>SATISFACTORIO</v>
      </c>
      <c r="I190" s="346">
        <f>+G190</f>
        <v>0.95714285714285718</v>
      </c>
      <c r="J190" s="298" t="str">
        <f>+IF(I190&lt;=59%,"INSUFICIENTE",IF(I190&gt;=60%,IF(I190&lt;=79%,"ADECUADO",IF(I190&gt;=80%,"SATISFACTORIO"))))</f>
        <v>SATISFACTORIO</v>
      </c>
    </row>
    <row r="191" spans="1:10" ht="49.5" customHeight="1" x14ac:dyDescent="0.25">
      <c r="A191" s="286"/>
      <c r="B191" s="344"/>
      <c r="C191" s="339"/>
      <c r="D191" s="122" t="s">
        <v>254</v>
      </c>
      <c r="E191" s="140">
        <v>1</v>
      </c>
      <c r="F191" s="70" t="str">
        <f t="shared" si="2"/>
        <v>SATISFACTORIO</v>
      </c>
      <c r="G191" s="288"/>
      <c r="H191" s="290"/>
      <c r="I191" s="306"/>
      <c r="J191" s="290"/>
    </row>
    <row r="192" spans="1:10" ht="49.5" customHeight="1" x14ac:dyDescent="0.25">
      <c r="A192" s="286"/>
      <c r="B192" s="344"/>
      <c r="C192" s="339"/>
      <c r="D192" s="122" t="s">
        <v>255</v>
      </c>
      <c r="E192" s="140">
        <v>1</v>
      </c>
      <c r="F192" s="70" t="str">
        <f t="shared" si="2"/>
        <v>SATISFACTORIO</v>
      </c>
      <c r="G192" s="288"/>
      <c r="H192" s="290"/>
      <c r="I192" s="306"/>
      <c r="J192" s="290"/>
    </row>
    <row r="193" spans="1:10" ht="49.5" customHeight="1" x14ac:dyDescent="0.25">
      <c r="A193" s="286"/>
      <c r="B193" s="344"/>
      <c r="C193" s="339"/>
      <c r="D193" s="122" t="s">
        <v>157</v>
      </c>
      <c r="E193" s="140" t="s">
        <v>129</v>
      </c>
      <c r="F193" s="70" t="str">
        <f t="shared" si="2"/>
        <v>SATISFACTORIO</v>
      </c>
      <c r="G193" s="288"/>
      <c r="H193" s="290"/>
      <c r="I193" s="306"/>
      <c r="J193" s="290"/>
    </row>
    <row r="194" spans="1:10" ht="49.5" customHeight="1" x14ac:dyDescent="0.25">
      <c r="A194" s="287"/>
      <c r="B194" s="345"/>
      <c r="C194" s="340"/>
      <c r="D194" s="122" t="s">
        <v>158</v>
      </c>
      <c r="E194" s="140">
        <v>1</v>
      </c>
      <c r="F194" s="148" t="str">
        <f t="shared" si="2"/>
        <v>SATISFACTORIO</v>
      </c>
      <c r="G194" s="289"/>
      <c r="H194" s="291"/>
      <c r="I194" s="306"/>
      <c r="J194" s="291"/>
    </row>
    <row r="195" spans="1:10" ht="49.5" customHeight="1" x14ac:dyDescent="0.25">
      <c r="A195" s="287"/>
      <c r="B195" s="345"/>
      <c r="C195" s="340"/>
      <c r="D195" s="122" t="s">
        <v>159</v>
      </c>
      <c r="E195" s="140">
        <v>1</v>
      </c>
      <c r="F195" s="148" t="str">
        <f t="shared" si="2"/>
        <v>SATISFACTORIO</v>
      </c>
      <c r="G195" s="289"/>
      <c r="H195" s="291"/>
      <c r="I195" s="306"/>
      <c r="J195" s="291"/>
    </row>
    <row r="196" spans="1:10" ht="49.5" customHeight="1" x14ac:dyDescent="0.25">
      <c r="A196" s="287"/>
      <c r="B196" s="345"/>
      <c r="C196" s="340"/>
      <c r="D196" s="122" t="s">
        <v>141</v>
      </c>
      <c r="E196" s="140">
        <v>1</v>
      </c>
      <c r="F196" s="148" t="str">
        <f t="shared" si="2"/>
        <v>SATISFACTORIO</v>
      </c>
      <c r="G196" s="289"/>
      <c r="H196" s="291"/>
      <c r="I196" s="306"/>
      <c r="J196" s="291"/>
    </row>
    <row r="197" spans="1:10" ht="49.5" customHeight="1" x14ac:dyDescent="0.25">
      <c r="A197" s="286"/>
      <c r="B197" s="344"/>
      <c r="C197" s="339"/>
      <c r="D197" s="167" t="s">
        <v>256</v>
      </c>
      <c r="E197" s="140">
        <v>0.7</v>
      </c>
      <c r="F197" s="70" t="str">
        <f t="shared" si="2"/>
        <v>ADECUADO</v>
      </c>
      <c r="G197" s="288"/>
      <c r="H197" s="290"/>
      <c r="I197" s="306"/>
      <c r="J197" s="290"/>
    </row>
    <row r="198" spans="1:10" ht="69.75" customHeight="1" x14ac:dyDescent="0.25">
      <c r="A198" s="286"/>
      <c r="B198" s="344"/>
      <c r="C198" s="339"/>
      <c r="D198" s="167" t="s">
        <v>257</v>
      </c>
      <c r="E198" s="140">
        <v>1</v>
      </c>
      <c r="F198" s="70" t="str">
        <f t="shared" si="2"/>
        <v>SATISFACTORIO</v>
      </c>
      <c r="G198" s="288"/>
      <c r="H198" s="290"/>
      <c r="I198" s="306"/>
      <c r="J198" s="290"/>
    </row>
    <row r="199" spans="1:10" ht="50.25" customHeight="1" x14ac:dyDescent="0.25">
      <c r="A199" s="311" t="s">
        <v>15</v>
      </c>
      <c r="B199" s="321" t="s">
        <v>53</v>
      </c>
      <c r="C199" s="341" t="s">
        <v>59</v>
      </c>
      <c r="D199" s="122" t="s">
        <v>54</v>
      </c>
      <c r="E199" s="140">
        <v>1</v>
      </c>
      <c r="F199" s="8" t="str">
        <f t="shared" si="2"/>
        <v>SATISFACTORIO</v>
      </c>
      <c r="G199" s="313">
        <f>+AVERAGE(E199:E205)</f>
        <v>1</v>
      </c>
      <c r="H199" s="298" t="str">
        <f>+IF(G199&lt;=59%,"INSUFICIENTE",IF(G199&gt;=60%,IF(G199&lt;=79.9%,"ADECUADO",IF(G199&gt;=80%,"SATISFACTORIO"))))</f>
        <v>SATISFACTORIO</v>
      </c>
      <c r="I199" s="312">
        <f>+G199</f>
        <v>1</v>
      </c>
      <c r="J199" s="298" t="str">
        <f>+IF(I199&lt;=59%,"INSUFICIENTE",IF(I199&gt;=60%,IF(I199&lt;=79%,"ADECUADO",IF(I199&gt;=80%,"SATISFACTORIO"))))</f>
        <v>SATISFACTORIO</v>
      </c>
    </row>
    <row r="200" spans="1:10" ht="30" customHeight="1" x14ac:dyDescent="0.25">
      <c r="A200" s="311"/>
      <c r="B200" s="321"/>
      <c r="C200" s="341"/>
      <c r="D200" s="122" t="s">
        <v>55</v>
      </c>
      <c r="E200" s="140">
        <v>1</v>
      </c>
      <c r="F200" s="8" t="str">
        <f t="shared" si="2"/>
        <v>SATISFACTORIO</v>
      </c>
      <c r="G200" s="313"/>
      <c r="H200" s="298"/>
      <c r="I200" s="310"/>
      <c r="J200" s="298"/>
    </row>
    <row r="201" spans="1:10" ht="42.75" customHeight="1" x14ac:dyDescent="0.25">
      <c r="A201" s="311"/>
      <c r="B201" s="321"/>
      <c r="C201" s="341"/>
      <c r="D201" s="122" t="s">
        <v>56</v>
      </c>
      <c r="E201" s="140">
        <v>1</v>
      </c>
      <c r="F201" s="8" t="str">
        <f t="shared" si="2"/>
        <v>SATISFACTORIO</v>
      </c>
      <c r="G201" s="313"/>
      <c r="H201" s="298"/>
      <c r="I201" s="310"/>
      <c r="J201" s="298"/>
    </row>
    <row r="202" spans="1:10" ht="42.75" customHeight="1" x14ac:dyDescent="0.25">
      <c r="A202" s="287"/>
      <c r="B202" s="283"/>
      <c r="C202" s="342"/>
      <c r="D202" s="122" t="s">
        <v>57</v>
      </c>
      <c r="E202" s="140">
        <v>1</v>
      </c>
      <c r="F202" s="148" t="str">
        <f t="shared" si="2"/>
        <v>SATISFACTORIO</v>
      </c>
      <c r="G202" s="289"/>
      <c r="H202" s="291"/>
      <c r="I202" s="310"/>
      <c r="J202" s="291"/>
    </row>
    <row r="203" spans="1:10" ht="42.75" customHeight="1" x14ac:dyDescent="0.25">
      <c r="A203" s="287"/>
      <c r="B203" s="283"/>
      <c r="C203" s="342"/>
      <c r="D203" s="247" t="s">
        <v>58</v>
      </c>
      <c r="E203" s="140">
        <v>1</v>
      </c>
      <c r="F203" s="148" t="str">
        <f t="shared" si="2"/>
        <v>SATISFACTORIO</v>
      </c>
      <c r="G203" s="289"/>
      <c r="H203" s="291"/>
      <c r="I203" s="310"/>
      <c r="J203" s="291"/>
    </row>
    <row r="204" spans="1:10" ht="42.75" customHeight="1" x14ac:dyDescent="0.25">
      <c r="A204" s="287"/>
      <c r="B204" s="283"/>
      <c r="C204" s="342"/>
      <c r="D204" s="248"/>
      <c r="E204" s="140">
        <v>1</v>
      </c>
      <c r="F204" s="148" t="str">
        <f t="shared" si="2"/>
        <v>SATISFACTORIO</v>
      </c>
      <c r="G204" s="289"/>
      <c r="H204" s="291"/>
      <c r="I204" s="310"/>
      <c r="J204" s="291"/>
    </row>
    <row r="205" spans="1:10" ht="43.5" customHeight="1" x14ac:dyDescent="0.25">
      <c r="A205" s="311"/>
      <c r="B205" s="321"/>
      <c r="C205" s="341"/>
      <c r="D205" s="249"/>
      <c r="E205" s="140">
        <v>1</v>
      </c>
      <c r="F205" s="8" t="str">
        <f t="shared" si="2"/>
        <v>SATISFACTORIO</v>
      </c>
      <c r="G205" s="313"/>
      <c r="H205" s="298"/>
      <c r="I205" s="310"/>
      <c r="J205" s="298"/>
    </row>
    <row r="206" spans="1:10" ht="60" customHeight="1" x14ac:dyDescent="0.25">
      <c r="A206" s="311" t="s">
        <v>15</v>
      </c>
      <c r="B206" s="321" t="s">
        <v>16</v>
      </c>
      <c r="C206" s="320" t="s">
        <v>60</v>
      </c>
      <c r="D206" s="124" t="s">
        <v>160</v>
      </c>
      <c r="E206" s="140">
        <v>1</v>
      </c>
      <c r="F206" s="8" t="str">
        <f t="shared" si="2"/>
        <v>SATISFACTORIO</v>
      </c>
      <c r="G206" s="307">
        <f>+AVERAGE(E206:E224)</f>
        <v>1</v>
      </c>
      <c r="H206" s="298" t="str">
        <f>+IF(G206&lt;=59%,"INSUFICIENTE",IF(G206&gt;=60%,IF(G206&lt;=79.9%,"ADECUADO",IF(G206&gt;=80%,"SATISFACTORIO"))))</f>
        <v>SATISFACTORIO</v>
      </c>
      <c r="I206" s="312">
        <f>+G206</f>
        <v>1</v>
      </c>
      <c r="J206" s="298" t="str">
        <f>+IF(I206&lt;=59%,"INSUFICIENTE",IF(I206&gt;=60%,IF(I206&lt;=79%,"ADECUADO",IF(I206&gt;=80%,"SATISFACTORIO"))))</f>
        <v>SATISFACTORIO</v>
      </c>
    </row>
    <row r="207" spans="1:10" ht="53.25" customHeight="1" x14ac:dyDescent="0.25">
      <c r="A207" s="311"/>
      <c r="B207" s="321"/>
      <c r="C207" s="320"/>
      <c r="D207" s="124" t="s">
        <v>160</v>
      </c>
      <c r="E207" s="140">
        <v>1</v>
      </c>
      <c r="F207" s="8" t="str">
        <f t="shared" si="2"/>
        <v>SATISFACTORIO</v>
      </c>
      <c r="G207" s="253"/>
      <c r="H207" s="298"/>
      <c r="I207" s="310"/>
      <c r="J207" s="298"/>
    </row>
    <row r="208" spans="1:10" ht="53.25" customHeight="1" x14ac:dyDescent="0.25">
      <c r="A208" s="287"/>
      <c r="B208" s="283"/>
      <c r="C208" s="285"/>
      <c r="D208" s="124" t="s">
        <v>160</v>
      </c>
      <c r="E208" s="140">
        <v>1</v>
      </c>
      <c r="F208" s="148" t="str">
        <f t="shared" si="2"/>
        <v>SATISFACTORIO</v>
      </c>
      <c r="G208" s="253"/>
      <c r="H208" s="291"/>
      <c r="I208" s="310"/>
      <c r="J208" s="291"/>
    </row>
    <row r="209" spans="1:10" ht="53.25" customHeight="1" x14ac:dyDescent="0.25">
      <c r="A209" s="287"/>
      <c r="B209" s="283"/>
      <c r="C209" s="285"/>
      <c r="D209" s="124" t="s">
        <v>160</v>
      </c>
      <c r="E209" s="140">
        <v>1</v>
      </c>
      <c r="F209" s="148" t="str">
        <f t="shared" si="2"/>
        <v>SATISFACTORIO</v>
      </c>
      <c r="G209" s="253"/>
      <c r="H209" s="291"/>
      <c r="I209" s="310"/>
      <c r="J209" s="291"/>
    </row>
    <row r="210" spans="1:10" ht="53.25" customHeight="1" x14ac:dyDescent="0.25">
      <c r="A210" s="287"/>
      <c r="B210" s="283"/>
      <c r="C210" s="285"/>
      <c r="D210" s="124" t="s">
        <v>160</v>
      </c>
      <c r="E210" s="140">
        <v>1</v>
      </c>
      <c r="F210" s="148" t="str">
        <f t="shared" si="2"/>
        <v>SATISFACTORIO</v>
      </c>
      <c r="G210" s="253"/>
      <c r="H210" s="291"/>
      <c r="I210" s="310"/>
      <c r="J210" s="291"/>
    </row>
    <row r="211" spans="1:10" ht="53.25" customHeight="1" x14ac:dyDescent="0.25">
      <c r="A211" s="287"/>
      <c r="B211" s="283"/>
      <c r="C211" s="285"/>
      <c r="D211" s="124" t="s">
        <v>160</v>
      </c>
      <c r="E211" s="140">
        <v>1</v>
      </c>
      <c r="F211" s="148" t="str">
        <f t="shared" si="2"/>
        <v>SATISFACTORIO</v>
      </c>
      <c r="G211" s="253"/>
      <c r="H211" s="291"/>
      <c r="I211" s="310"/>
      <c r="J211" s="291"/>
    </row>
    <row r="212" spans="1:10" ht="53.25" customHeight="1" x14ac:dyDescent="0.25">
      <c r="A212" s="287"/>
      <c r="B212" s="283"/>
      <c r="C212" s="285"/>
      <c r="D212" s="124" t="s">
        <v>160</v>
      </c>
      <c r="E212" s="140">
        <v>1</v>
      </c>
      <c r="F212" s="148" t="str">
        <f t="shared" si="2"/>
        <v>SATISFACTORIO</v>
      </c>
      <c r="G212" s="253"/>
      <c r="H212" s="291"/>
      <c r="I212" s="310"/>
      <c r="J212" s="291"/>
    </row>
    <row r="213" spans="1:10" ht="53.25" customHeight="1" x14ac:dyDescent="0.25">
      <c r="A213" s="287"/>
      <c r="B213" s="283"/>
      <c r="C213" s="285"/>
      <c r="D213" s="124" t="s">
        <v>160</v>
      </c>
      <c r="E213" s="140">
        <v>1</v>
      </c>
      <c r="F213" s="148" t="str">
        <f t="shared" si="2"/>
        <v>SATISFACTORIO</v>
      </c>
      <c r="G213" s="253"/>
      <c r="H213" s="291"/>
      <c r="I213" s="310"/>
      <c r="J213" s="291"/>
    </row>
    <row r="214" spans="1:10" ht="53.25" customHeight="1" x14ac:dyDescent="0.25">
      <c r="A214" s="287"/>
      <c r="B214" s="283"/>
      <c r="C214" s="285"/>
      <c r="D214" s="124" t="s">
        <v>160</v>
      </c>
      <c r="E214" s="140">
        <v>1</v>
      </c>
      <c r="F214" s="148" t="str">
        <f t="shared" si="2"/>
        <v>SATISFACTORIO</v>
      </c>
      <c r="G214" s="253"/>
      <c r="H214" s="291"/>
      <c r="I214" s="310"/>
      <c r="J214" s="291"/>
    </row>
    <row r="215" spans="1:10" ht="53.25" customHeight="1" x14ac:dyDescent="0.25">
      <c r="A215" s="287"/>
      <c r="B215" s="283"/>
      <c r="C215" s="285"/>
      <c r="D215" s="124" t="s">
        <v>160</v>
      </c>
      <c r="E215" s="140">
        <v>1</v>
      </c>
      <c r="F215" s="148" t="str">
        <f t="shared" si="2"/>
        <v>SATISFACTORIO</v>
      </c>
      <c r="G215" s="253"/>
      <c r="H215" s="291"/>
      <c r="I215" s="310"/>
      <c r="J215" s="291"/>
    </row>
    <row r="216" spans="1:10" ht="45" x14ac:dyDescent="0.25">
      <c r="A216" s="311"/>
      <c r="B216" s="321"/>
      <c r="C216" s="320"/>
      <c r="D216" s="124" t="s">
        <v>160</v>
      </c>
      <c r="E216" s="140" t="s">
        <v>129</v>
      </c>
      <c r="F216" s="8" t="str">
        <f t="shared" si="2"/>
        <v>SATISFACTORIO</v>
      </c>
      <c r="G216" s="253"/>
      <c r="H216" s="298"/>
      <c r="I216" s="310"/>
      <c r="J216" s="298"/>
    </row>
    <row r="217" spans="1:10" ht="45" x14ac:dyDescent="0.25">
      <c r="A217" s="287"/>
      <c r="B217" s="283"/>
      <c r="C217" s="285"/>
      <c r="D217" s="124" t="s">
        <v>160</v>
      </c>
      <c r="E217" s="140">
        <v>1</v>
      </c>
      <c r="F217" s="148" t="str">
        <f t="shared" si="2"/>
        <v>SATISFACTORIO</v>
      </c>
      <c r="G217" s="253"/>
      <c r="H217" s="291"/>
      <c r="I217" s="310"/>
      <c r="J217" s="291"/>
    </row>
    <row r="218" spans="1:10" ht="45" x14ac:dyDescent="0.25">
      <c r="A218" s="287"/>
      <c r="B218" s="283"/>
      <c r="C218" s="285"/>
      <c r="D218" s="124" t="s">
        <v>160</v>
      </c>
      <c r="E218" s="140">
        <v>1</v>
      </c>
      <c r="F218" s="148" t="str">
        <f t="shared" si="2"/>
        <v>SATISFACTORIO</v>
      </c>
      <c r="G218" s="253"/>
      <c r="H218" s="291"/>
      <c r="I218" s="310"/>
      <c r="J218" s="291"/>
    </row>
    <row r="219" spans="1:10" ht="45" x14ac:dyDescent="0.25">
      <c r="A219" s="287"/>
      <c r="B219" s="283"/>
      <c r="C219" s="285"/>
      <c r="D219" s="124" t="s">
        <v>160</v>
      </c>
      <c r="E219" s="140">
        <v>1</v>
      </c>
      <c r="F219" s="148" t="str">
        <f t="shared" si="2"/>
        <v>SATISFACTORIO</v>
      </c>
      <c r="G219" s="253"/>
      <c r="H219" s="291"/>
      <c r="I219" s="310"/>
      <c r="J219" s="291"/>
    </row>
    <row r="220" spans="1:10" ht="50.25" customHeight="1" x14ac:dyDescent="0.25">
      <c r="A220" s="311"/>
      <c r="B220" s="321"/>
      <c r="C220" s="320"/>
      <c r="D220" s="124" t="s">
        <v>160</v>
      </c>
      <c r="E220" s="140">
        <v>1</v>
      </c>
      <c r="F220" s="8" t="str">
        <f t="shared" si="2"/>
        <v>SATISFACTORIO</v>
      </c>
      <c r="G220" s="253"/>
      <c r="H220" s="298"/>
      <c r="I220" s="310"/>
      <c r="J220" s="298"/>
    </row>
    <row r="221" spans="1:10" ht="53.25" customHeight="1" x14ac:dyDescent="0.25">
      <c r="A221" s="311"/>
      <c r="B221" s="321"/>
      <c r="C221" s="320"/>
      <c r="D221" s="124" t="s">
        <v>160</v>
      </c>
      <c r="E221" s="140">
        <v>1</v>
      </c>
      <c r="F221" s="8" t="str">
        <f t="shared" si="2"/>
        <v>SATISFACTORIO</v>
      </c>
      <c r="G221" s="253"/>
      <c r="H221" s="298"/>
      <c r="I221" s="310"/>
      <c r="J221" s="298"/>
    </row>
    <row r="222" spans="1:10" ht="40.5" customHeight="1" x14ac:dyDescent="0.25">
      <c r="A222" s="311"/>
      <c r="B222" s="321"/>
      <c r="C222" s="320"/>
      <c r="D222" s="124" t="s">
        <v>161</v>
      </c>
      <c r="E222" s="140">
        <v>1</v>
      </c>
      <c r="F222" s="8" t="str">
        <f t="shared" si="2"/>
        <v>SATISFACTORIO</v>
      </c>
      <c r="G222" s="253"/>
      <c r="H222" s="298"/>
      <c r="I222" s="310"/>
      <c r="J222" s="298"/>
    </row>
    <row r="223" spans="1:10" ht="44.25" customHeight="1" x14ac:dyDescent="0.25">
      <c r="A223" s="311"/>
      <c r="B223" s="321"/>
      <c r="C223" s="320"/>
      <c r="D223" s="124" t="s">
        <v>162</v>
      </c>
      <c r="E223" s="140">
        <v>1</v>
      </c>
      <c r="F223" s="8" t="str">
        <f t="shared" si="2"/>
        <v>SATISFACTORIO</v>
      </c>
      <c r="G223" s="253"/>
      <c r="H223" s="298"/>
      <c r="I223" s="310"/>
      <c r="J223" s="298"/>
    </row>
    <row r="224" spans="1:10" ht="33.75" x14ac:dyDescent="0.25">
      <c r="A224" s="286"/>
      <c r="B224" s="282"/>
      <c r="C224" s="284"/>
      <c r="D224" s="122" t="s">
        <v>163</v>
      </c>
      <c r="E224" s="140" t="s">
        <v>129</v>
      </c>
      <c r="F224" s="70" t="str">
        <f t="shared" si="2"/>
        <v>SATISFACTORIO</v>
      </c>
      <c r="G224" s="253"/>
      <c r="H224" s="290"/>
      <c r="I224" s="310"/>
      <c r="J224" s="290"/>
    </row>
    <row r="225" spans="1:10" ht="59.25" customHeight="1" x14ac:dyDescent="0.25">
      <c r="A225" s="242" t="s">
        <v>15</v>
      </c>
      <c r="B225" s="299" t="s">
        <v>21</v>
      </c>
      <c r="C225" s="308" t="s">
        <v>61</v>
      </c>
      <c r="D225" s="332" t="s">
        <v>258</v>
      </c>
      <c r="E225" s="140">
        <v>1</v>
      </c>
      <c r="F225" s="9" t="str">
        <f t="shared" si="2"/>
        <v>SATISFACTORIO</v>
      </c>
      <c r="G225" s="301">
        <f>+AVERAGE(E225:E232)</f>
        <v>0.96250000000000002</v>
      </c>
      <c r="H225" s="302" t="str">
        <f>+IF(G225&lt;=59%,"INSUFICIENTE",IF(G225&gt;=60%,IF(G225&lt;=79.9%,"ADECUADO",IF(G225&gt;=80%,"SATISFACTORIO"))))</f>
        <v>SATISFACTORIO</v>
      </c>
      <c r="I225" s="309">
        <f>AVERAGE(G225:G232)</f>
        <v>0.96250000000000002</v>
      </c>
      <c r="J225" s="276" t="str">
        <f>+IF(I225&lt;=59%,"INSUFICIENTE",IF(I225&gt;=60%,IF(I225&lt;=79%,"ADECUADO",IF(I225&gt;=80%,"SATISFACTORIO"))))</f>
        <v>SATISFACTORIO</v>
      </c>
    </row>
    <row r="226" spans="1:10" ht="91.5" customHeight="1" x14ac:dyDescent="0.25">
      <c r="A226" s="243"/>
      <c r="B226" s="300"/>
      <c r="C226" s="272"/>
      <c r="D226" s="333"/>
      <c r="E226" s="140">
        <v>1</v>
      </c>
      <c r="F226" s="9" t="str">
        <f t="shared" si="2"/>
        <v>SATISFACTORIO</v>
      </c>
      <c r="G226" s="253"/>
      <c r="H226" s="245"/>
      <c r="I226" s="310"/>
      <c r="J226" s="245"/>
    </row>
    <row r="227" spans="1:10" ht="52.5" customHeight="1" x14ac:dyDescent="0.25">
      <c r="A227" s="243"/>
      <c r="B227" s="300"/>
      <c r="C227" s="272"/>
      <c r="D227" s="132" t="s">
        <v>259</v>
      </c>
      <c r="E227" s="140">
        <v>1</v>
      </c>
      <c r="F227" s="9" t="str">
        <f t="shared" si="2"/>
        <v>SATISFACTORIO</v>
      </c>
      <c r="G227" s="253"/>
      <c r="H227" s="245"/>
      <c r="I227" s="310"/>
      <c r="J227" s="245"/>
    </row>
    <row r="228" spans="1:10" ht="51.75" customHeight="1" x14ac:dyDescent="0.25">
      <c r="A228" s="243"/>
      <c r="B228" s="300"/>
      <c r="C228" s="272"/>
      <c r="D228" s="132" t="s">
        <v>260</v>
      </c>
      <c r="E228" s="140">
        <v>1</v>
      </c>
      <c r="F228" s="9" t="str">
        <f t="shared" si="2"/>
        <v>SATISFACTORIO</v>
      </c>
      <c r="G228" s="253"/>
      <c r="H228" s="245"/>
      <c r="I228" s="310"/>
      <c r="J228" s="245"/>
    </row>
    <row r="229" spans="1:10" ht="51.75" customHeight="1" x14ac:dyDescent="0.25">
      <c r="A229" s="243"/>
      <c r="B229" s="300"/>
      <c r="C229" s="272"/>
      <c r="D229" s="131" t="s">
        <v>261</v>
      </c>
      <c r="E229" s="140">
        <v>1</v>
      </c>
      <c r="F229" s="148" t="str">
        <f t="shared" si="2"/>
        <v>SATISFACTORIO</v>
      </c>
      <c r="G229" s="253"/>
      <c r="H229" s="245"/>
      <c r="I229" s="310"/>
      <c r="J229" s="245"/>
    </row>
    <row r="230" spans="1:10" ht="22.5" x14ac:dyDescent="0.25">
      <c r="A230" s="243"/>
      <c r="B230" s="300"/>
      <c r="C230" s="272"/>
      <c r="D230" s="167" t="s">
        <v>262</v>
      </c>
      <c r="E230" s="140">
        <v>1</v>
      </c>
      <c r="F230" s="9" t="str">
        <f t="shared" si="2"/>
        <v>SATISFACTORIO</v>
      </c>
      <c r="G230" s="253"/>
      <c r="H230" s="245"/>
      <c r="I230" s="310"/>
      <c r="J230" s="245"/>
    </row>
    <row r="231" spans="1:10" ht="34.5" customHeight="1" x14ac:dyDescent="0.25">
      <c r="A231" s="243"/>
      <c r="B231" s="300"/>
      <c r="C231" s="272"/>
      <c r="D231" s="167" t="s">
        <v>263</v>
      </c>
      <c r="E231" s="140">
        <v>0.7</v>
      </c>
      <c r="F231" s="9" t="str">
        <f t="shared" si="2"/>
        <v>ADECUADO</v>
      </c>
      <c r="G231" s="253"/>
      <c r="H231" s="245"/>
      <c r="I231" s="310"/>
      <c r="J231" s="245"/>
    </row>
    <row r="232" spans="1:10" ht="38.25" customHeight="1" x14ac:dyDescent="0.25">
      <c r="A232" s="243"/>
      <c r="B232" s="295"/>
      <c r="C232" s="272"/>
      <c r="D232" s="167" t="s">
        <v>264</v>
      </c>
      <c r="E232" s="140">
        <v>1</v>
      </c>
      <c r="F232" s="9" t="str">
        <f>+IF(E232&lt;=59%,"INSUFICIENTE",IF(E232&gt;=60%,IF(E232&lt;=79%,"ADECUADO",IF(E232&gt;=80%,"SATISFACTORIO"))))</f>
        <v>SATISFACTORIO</v>
      </c>
      <c r="G232" s="268"/>
      <c r="H232" s="246"/>
      <c r="I232" s="310"/>
      <c r="J232" s="245"/>
    </row>
    <row r="233" spans="1:10" ht="53.25" customHeight="1" x14ac:dyDescent="0.25">
      <c r="A233" s="243" t="s">
        <v>15</v>
      </c>
      <c r="B233" s="247" t="s">
        <v>16</v>
      </c>
      <c r="C233" s="255" t="s">
        <v>65</v>
      </c>
      <c r="D233" s="122" t="s">
        <v>64</v>
      </c>
      <c r="E233" s="140">
        <v>0.95</v>
      </c>
      <c r="F233" s="97" t="str">
        <f t="shared" ref="F233:F261" si="3">+IF(E233&lt;=59%,"INSUFICIENTE",IF(E233&gt;=60%,IF(E233&lt;=79%,"ADECUADO",IF(E233&gt;=80%,"SATISFACTORIO"))))</f>
        <v>SATISFACTORIO</v>
      </c>
      <c r="G233" s="252">
        <f>+AVERAGE(E233:E234)</f>
        <v>0.57499999999999996</v>
      </c>
      <c r="H233" s="244" t="str">
        <f>+IF(G234&lt;=59%,"INSUFICIENTE",IF(G234&gt;=60%,IF(G234&lt;=79.9%,"ADECUADO",IF(G234&gt;=80%,"SATISFACTORIO"))))</f>
        <v>INSUFICIENTE</v>
      </c>
      <c r="I233" s="252">
        <f>+AVERAGE(G233:G234)</f>
        <v>0.57499999999999996</v>
      </c>
      <c r="J233" s="244" t="str">
        <f>+IF(I234&lt;=59%,"INSUFICIENTE",IF(I234&gt;=60%,IF(I234&lt;=79.9%,"ADECUADO",IF(I234&gt;=80%,"SATISFACTORIO"))))</f>
        <v>INSUFICIENTE</v>
      </c>
    </row>
    <row r="234" spans="1:10" ht="123.75" customHeight="1" x14ac:dyDescent="0.25">
      <c r="A234" s="278"/>
      <c r="B234" s="249"/>
      <c r="C234" s="334"/>
      <c r="D234" s="124" t="s">
        <v>265</v>
      </c>
      <c r="E234" s="140">
        <v>0.2</v>
      </c>
      <c r="F234" s="15" t="str">
        <f t="shared" si="3"/>
        <v>INSUFICIENTE</v>
      </c>
      <c r="G234" s="268"/>
      <c r="H234" s="246"/>
      <c r="I234" s="268"/>
      <c r="J234" s="246"/>
    </row>
    <row r="235" spans="1:10" ht="55.5" customHeight="1" x14ac:dyDescent="0.25">
      <c r="A235" s="322" t="s">
        <v>15</v>
      </c>
      <c r="B235" s="329" t="s">
        <v>20</v>
      </c>
      <c r="C235" s="326" t="s">
        <v>66</v>
      </c>
      <c r="D235" s="236" t="s">
        <v>266</v>
      </c>
      <c r="E235" s="140">
        <v>1</v>
      </c>
      <c r="F235" s="40" t="str">
        <f t="shared" si="3"/>
        <v>SATISFACTORIO</v>
      </c>
      <c r="G235" s="307">
        <f>+AVERAGE(E235:E241)</f>
        <v>0.9642857142857143</v>
      </c>
      <c r="H235" s="276" t="s">
        <v>212</v>
      </c>
      <c r="I235" s="323">
        <f>+AVERAGE(G235:G241)</f>
        <v>0.9642857142857143</v>
      </c>
      <c r="J235" s="276" t="s">
        <v>212</v>
      </c>
    </row>
    <row r="236" spans="1:10" ht="55.5" customHeight="1" x14ac:dyDescent="0.25">
      <c r="A236" s="287"/>
      <c r="B236" s="330"/>
      <c r="C236" s="327"/>
      <c r="D236" s="236" t="s">
        <v>267</v>
      </c>
      <c r="E236" s="140">
        <f>+AVERAGE([1]AMBIENTAL!$G$12:$G$13)</f>
        <v>0.9</v>
      </c>
      <c r="F236" s="147" t="str">
        <f t="shared" si="3"/>
        <v>SATISFACTORIO</v>
      </c>
      <c r="G236" s="253"/>
      <c r="H236" s="245"/>
      <c r="I236" s="324"/>
      <c r="J236" s="245"/>
    </row>
    <row r="237" spans="1:10" ht="55.5" customHeight="1" x14ac:dyDescent="0.25">
      <c r="A237" s="287"/>
      <c r="B237" s="330"/>
      <c r="C237" s="327"/>
      <c r="D237" s="237" t="s">
        <v>268</v>
      </c>
      <c r="E237" s="140">
        <v>1</v>
      </c>
      <c r="F237" s="147" t="str">
        <f t="shared" si="3"/>
        <v>SATISFACTORIO</v>
      </c>
      <c r="G237" s="253"/>
      <c r="H237" s="245"/>
      <c r="I237" s="324"/>
      <c r="J237" s="245"/>
    </row>
    <row r="238" spans="1:10" ht="55.5" customHeight="1" x14ac:dyDescent="0.25">
      <c r="A238" s="287"/>
      <c r="B238" s="330"/>
      <c r="C238" s="327"/>
      <c r="D238" s="237" t="s">
        <v>269</v>
      </c>
      <c r="E238" s="140">
        <v>1</v>
      </c>
      <c r="F238" s="147" t="str">
        <f t="shared" si="3"/>
        <v>SATISFACTORIO</v>
      </c>
      <c r="G238" s="253"/>
      <c r="H238" s="245"/>
      <c r="I238" s="324"/>
      <c r="J238" s="245"/>
    </row>
    <row r="239" spans="1:10" ht="65.25" customHeight="1" x14ac:dyDescent="0.25">
      <c r="A239" s="322"/>
      <c r="B239" s="330"/>
      <c r="C239" s="326"/>
      <c r="D239" s="131" t="s">
        <v>270</v>
      </c>
      <c r="E239" s="140">
        <v>1</v>
      </c>
      <c r="F239" s="40" t="str">
        <f t="shared" si="3"/>
        <v>SATISFACTORIO</v>
      </c>
      <c r="G239" s="253"/>
      <c r="H239" s="245"/>
      <c r="I239" s="324"/>
      <c r="J239" s="245"/>
    </row>
    <row r="240" spans="1:10" ht="65.25" customHeight="1" x14ac:dyDescent="0.25">
      <c r="A240" s="287"/>
      <c r="B240" s="330"/>
      <c r="C240" s="327"/>
      <c r="D240" s="130" t="s">
        <v>23</v>
      </c>
      <c r="E240" s="140">
        <v>1</v>
      </c>
      <c r="F240" s="147" t="str">
        <f t="shared" si="3"/>
        <v>SATISFACTORIO</v>
      </c>
      <c r="G240" s="253"/>
      <c r="H240" s="245"/>
      <c r="I240" s="324"/>
      <c r="J240" s="245"/>
    </row>
    <row r="241" spans="1:10" ht="45" x14ac:dyDescent="0.25">
      <c r="A241" s="286"/>
      <c r="B241" s="331"/>
      <c r="C241" s="328"/>
      <c r="D241" s="237" t="s">
        <v>226</v>
      </c>
      <c r="E241" s="140">
        <v>0.85</v>
      </c>
      <c r="F241" s="69" t="str">
        <f t="shared" si="3"/>
        <v>SATISFACTORIO</v>
      </c>
      <c r="G241" s="268"/>
      <c r="H241" s="246"/>
      <c r="I241" s="325"/>
      <c r="J241" s="246"/>
    </row>
    <row r="242" spans="1:10" ht="78" customHeight="1" x14ac:dyDescent="0.25">
      <c r="A242" s="287"/>
      <c r="B242" s="259" t="s">
        <v>16</v>
      </c>
      <c r="C242" s="335" t="s">
        <v>165</v>
      </c>
      <c r="D242" s="122" t="s">
        <v>138</v>
      </c>
      <c r="E242" s="140">
        <v>1</v>
      </c>
      <c r="F242" s="147" t="str">
        <f t="shared" si="3"/>
        <v>SATISFACTORIO</v>
      </c>
      <c r="G242" s="252">
        <f>+AVERAGE(E242:E245)</f>
        <v>0.9</v>
      </c>
      <c r="H242" s="276" t="s">
        <v>212</v>
      </c>
      <c r="I242" s="252">
        <f>+AVERAGE(G241:G245)</f>
        <v>0.9</v>
      </c>
      <c r="J242" s="276" t="s">
        <v>212</v>
      </c>
    </row>
    <row r="243" spans="1:10" ht="64.5" customHeight="1" x14ac:dyDescent="0.25">
      <c r="A243" s="287"/>
      <c r="B243" s="260"/>
      <c r="C243" s="336"/>
      <c r="D243" s="172" t="s">
        <v>271</v>
      </c>
      <c r="E243" s="140">
        <v>1</v>
      </c>
      <c r="F243" s="147" t="str">
        <f t="shared" si="3"/>
        <v>SATISFACTORIO</v>
      </c>
      <c r="G243" s="253"/>
      <c r="H243" s="245"/>
      <c r="I243" s="253"/>
      <c r="J243" s="245"/>
    </row>
    <row r="244" spans="1:10" ht="36" customHeight="1" x14ac:dyDescent="0.25">
      <c r="A244" s="287"/>
      <c r="B244" s="260"/>
      <c r="C244" s="336"/>
      <c r="D244" s="122" t="s">
        <v>272</v>
      </c>
      <c r="E244" s="140">
        <v>1</v>
      </c>
      <c r="F244" s="147" t="str">
        <f t="shared" si="3"/>
        <v>SATISFACTORIO</v>
      </c>
      <c r="G244" s="253"/>
      <c r="H244" s="245"/>
      <c r="I244" s="253"/>
      <c r="J244" s="245"/>
    </row>
    <row r="245" spans="1:10" ht="51" customHeight="1" x14ac:dyDescent="0.25">
      <c r="A245" s="287"/>
      <c r="B245" s="261"/>
      <c r="C245" s="336"/>
      <c r="D245" s="122" t="s">
        <v>273</v>
      </c>
      <c r="E245" s="140">
        <v>0.6</v>
      </c>
      <c r="F245" s="147" t="str">
        <f t="shared" si="3"/>
        <v>ADECUADO</v>
      </c>
      <c r="G245" s="268"/>
      <c r="H245" s="245"/>
      <c r="I245" s="268"/>
      <c r="J245" s="245"/>
    </row>
    <row r="246" spans="1:10" ht="73.5" customHeight="1" x14ac:dyDescent="0.25">
      <c r="A246" s="286" t="s">
        <v>15</v>
      </c>
      <c r="B246" s="282" t="s">
        <v>20</v>
      </c>
      <c r="C246" s="284" t="s">
        <v>139</v>
      </c>
      <c r="D246" s="122" t="s">
        <v>274</v>
      </c>
      <c r="E246" s="140">
        <v>1</v>
      </c>
      <c r="F246" s="75" t="str">
        <f t="shared" si="3"/>
        <v>SATISFACTORIO</v>
      </c>
      <c r="G246" s="288">
        <f>+AVERAGE(E246:E252)</f>
        <v>0.61428571428571421</v>
      </c>
      <c r="H246" s="290" t="str">
        <f>+IF(G246&lt;=59%,"INSUFICIENTE",IF(G246&gt;=60%,IF(G246&lt;=79.9%,"ADECUADO",IF(G246&gt;=80%,"SATISFACTORIO"))))</f>
        <v>ADECUADO</v>
      </c>
      <c r="I246" s="288">
        <f>+G246</f>
        <v>0.61428571428571421</v>
      </c>
      <c r="J246" s="290" t="str">
        <f>+IF(I246&lt;=59%,"INSUFICIENTE",IF(I246&gt;=60%,IF(I246&lt;=79%,"ADECUADO",IF(I246&gt;=80%,"SATISFACTORIO"))))</f>
        <v>ADECUADO</v>
      </c>
    </row>
    <row r="247" spans="1:10" ht="45" x14ac:dyDescent="0.25">
      <c r="A247" s="286"/>
      <c r="B247" s="282"/>
      <c r="C247" s="284"/>
      <c r="D247" s="122" t="s">
        <v>275</v>
      </c>
      <c r="E247" s="140">
        <v>1</v>
      </c>
      <c r="F247" s="75" t="str">
        <f t="shared" si="3"/>
        <v>SATISFACTORIO</v>
      </c>
      <c r="G247" s="288"/>
      <c r="H247" s="290"/>
      <c r="I247" s="288"/>
      <c r="J247" s="290"/>
    </row>
    <row r="248" spans="1:10" ht="33.75" x14ac:dyDescent="0.25">
      <c r="A248" s="287"/>
      <c r="B248" s="283"/>
      <c r="C248" s="285"/>
      <c r="D248" s="122" t="s">
        <v>276</v>
      </c>
      <c r="E248" s="140">
        <v>0.4</v>
      </c>
      <c r="F248" s="146" t="str">
        <f t="shared" si="3"/>
        <v>INSUFICIENTE</v>
      </c>
      <c r="G248" s="289"/>
      <c r="H248" s="291"/>
      <c r="I248" s="289"/>
      <c r="J248" s="291"/>
    </row>
    <row r="249" spans="1:10" ht="45" x14ac:dyDescent="0.25">
      <c r="A249" s="287"/>
      <c r="B249" s="283"/>
      <c r="C249" s="285"/>
      <c r="D249" s="122" t="s">
        <v>277</v>
      </c>
      <c r="E249" s="140">
        <v>1</v>
      </c>
      <c r="F249" s="146" t="str">
        <f t="shared" si="3"/>
        <v>SATISFACTORIO</v>
      </c>
      <c r="G249" s="289"/>
      <c r="H249" s="291"/>
      <c r="I249" s="289"/>
      <c r="J249" s="291"/>
    </row>
    <row r="250" spans="1:10" ht="33.75" x14ac:dyDescent="0.25">
      <c r="A250" s="286"/>
      <c r="B250" s="282"/>
      <c r="C250" s="284"/>
      <c r="D250" s="122" t="s">
        <v>278</v>
      </c>
      <c r="E250" s="140">
        <v>0.3</v>
      </c>
      <c r="F250" s="75" t="str">
        <f t="shared" si="3"/>
        <v>INSUFICIENTE</v>
      </c>
      <c r="G250" s="288"/>
      <c r="H250" s="290"/>
      <c r="I250" s="288"/>
      <c r="J250" s="290"/>
    </row>
    <row r="251" spans="1:10" ht="22.5" x14ac:dyDescent="0.25">
      <c r="A251" s="286"/>
      <c r="B251" s="282"/>
      <c r="C251" s="284"/>
      <c r="D251" s="122" t="s">
        <v>279</v>
      </c>
      <c r="E251" s="140">
        <v>0.3</v>
      </c>
      <c r="F251" s="75" t="str">
        <f t="shared" si="3"/>
        <v>INSUFICIENTE</v>
      </c>
      <c r="G251" s="288"/>
      <c r="H251" s="290"/>
      <c r="I251" s="288"/>
      <c r="J251" s="290"/>
    </row>
    <row r="252" spans="1:10" ht="33.75" x14ac:dyDescent="0.25">
      <c r="A252" s="286"/>
      <c r="B252" s="282"/>
      <c r="C252" s="284"/>
      <c r="D252" s="122" t="s">
        <v>280</v>
      </c>
      <c r="E252" s="140">
        <v>0.3</v>
      </c>
      <c r="F252" s="75" t="str">
        <f t="shared" si="3"/>
        <v>INSUFICIENTE</v>
      </c>
      <c r="G252" s="288"/>
      <c r="H252" s="290"/>
      <c r="I252" s="288"/>
      <c r="J252" s="290"/>
    </row>
    <row r="253" spans="1:10" ht="67.5" x14ac:dyDescent="0.25">
      <c r="A253" s="152" t="s">
        <v>15</v>
      </c>
      <c r="B253" s="122" t="s">
        <v>21</v>
      </c>
      <c r="C253" s="179" t="s">
        <v>77</v>
      </c>
      <c r="D253" s="131" t="s">
        <v>248</v>
      </c>
      <c r="E253" s="140">
        <v>0.95</v>
      </c>
      <c r="F253" s="146" t="str">
        <f t="shared" si="3"/>
        <v>SATISFACTORIO</v>
      </c>
      <c r="G253" s="140">
        <v>0.95</v>
      </c>
      <c r="H253" s="146" t="str">
        <f t="shared" ref="H253" si="4">+IF(G253&lt;=59%,"INSUFICIENTE",IF(G253&gt;=60%,IF(G253&lt;=79%,"ADECUADO",IF(G253&gt;=80%,"SATISFACTORIO"))))</f>
        <v>SATISFACTORIO</v>
      </c>
      <c r="I253" s="140">
        <v>0.95</v>
      </c>
      <c r="J253" s="146" t="str">
        <f t="shared" ref="J253" si="5">+IF(I253&lt;=59%,"INSUFICIENTE",IF(I253&gt;=60%,IF(I253&lt;=79%,"ADECUADO",IF(I253&gt;=80%,"SATISFACTORIO"))))</f>
        <v>SATISFACTORIO</v>
      </c>
    </row>
    <row r="254" spans="1:10" ht="33.75" x14ac:dyDescent="0.25">
      <c r="A254" s="277" t="s">
        <v>15</v>
      </c>
      <c r="B254" s="247" t="s">
        <v>21</v>
      </c>
      <c r="C254" s="279" t="s">
        <v>63</v>
      </c>
      <c r="D254" s="153" t="s">
        <v>281</v>
      </c>
      <c r="E254" s="140">
        <v>0.95</v>
      </c>
      <c r="F254" s="146" t="str">
        <f t="shared" si="3"/>
        <v>SATISFACTORIO</v>
      </c>
      <c r="G254" s="252">
        <f>+AVERAGE(E254:E256)</f>
        <v>0.98333333333333339</v>
      </c>
      <c r="H254" s="244" t="s">
        <v>212</v>
      </c>
      <c r="I254" s="252">
        <f>+AVERAGE(G254:G256)</f>
        <v>0.98333333333333339</v>
      </c>
      <c r="J254" s="244" t="s">
        <v>212</v>
      </c>
    </row>
    <row r="255" spans="1:10" ht="45" x14ac:dyDescent="0.25">
      <c r="A255" s="243"/>
      <c r="B255" s="248"/>
      <c r="C255" s="280"/>
      <c r="D255" s="122" t="s">
        <v>22</v>
      </c>
      <c r="E255" s="140">
        <v>1</v>
      </c>
      <c r="F255" s="146" t="str">
        <f t="shared" si="3"/>
        <v>SATISFACTORIO</v>
      </c>
      <c r="G255" s="253"/>
      <c r="H255" s="245"/>
      <c r="I255" s="253"/>
      <c r="J255" s="245"/>
    </row>
    <row r="256" spans="1:10" ht="22.5" x14ac:dyDescent="0.25">
      <c r="A256" s="278"/>
      <c r="B256" s="249"/>
      <c r="C256" s="281"/>
      <c r="D256" s="122" t="s">
        <v>23</v>
      </c>
      <c r="E256" s="140">
        <v>1</v>
      </c>
      <c r="F256" s="146" t="str">
        <f t="shared" si="3"/>
        <v>SATISFACTORIO</v>
      </c>
      <c r="G256" s="253"/>
      <c r="H256" s="246"/>
      <c r="I256" s="253"/>
      <c r="J256" s="246"/>
    </row>
    <row r="257" spans="1:10" ht="48" customHeight="1" x14ac:dyDescent="0.25">
      <c r="A257" s="277" t="s">
        <v>15</v>
      </c>
      <c r="B257" s="292" t="s">
        <v>20</v>
      </c>
      <c r="C257" s="296" t="s">
        <v>283</v>
      </c>
      <c r="D257" s="294" t="s">
        <v>282</v>
      </c>
      <c r="E257" s="140">
        <v>0.99</v>
      </c>
      <c r="F257" s="146" t="str">
        <f t="shared" si="3"/>
        <v>SATISFACTORIO</v>
      </c>
      <c r="G257" s="253">
        <f>+AVERAGE(E257:E258)</f>
        <v>0.995</v>
      </c>
      <c r="H257" s="244" t="s">
        <v>212</v>
      </c>
      <c r="I257" s="253">
        <f>+AVERAGE(G257:G258)</f>
        <v>0.995</v>
      </c>
      <c r="J257" s="244" t="s">
        <v>212</v>
      </c>
    </row>
    <row r="258" spans="1:10" ht="40.5" customHeight="1" x14ac:dyDescent="0.25">
      <c r="A258" s="278"/>
      <c r="B258" s="293"/>
      <c r="C258" s="297"/>
      <c r="D258" s="295"/>
      <c r="E258" s="140">
        <v>1</v>
      </c>
      <c r="F258" s="146" t="str">
        <f t="shared" si="3"/>
        <v>SATISFACTORIO</v>
      </c>
      <c r="G258" s="253"/>
      <c r="H258" s="245"/>
      <c r="I258" s="253"/>
      <c r="J258" s="245"/>
    </row>
    <row r="259" spans="1:10" ht="80.25" customHeight="1" x14ac:dyDescent="0.25">
      <c r="A259" s="277" t="s">
        <v>15</v>
      </c>
      <c r="B259" s="364" t="s">
        <v>16</v>
      </c>
      <c r="C259" s="279" t="s">
        <v>73</v>
      </c>
      <c r="D259" s="129" t="s">
        <v>204</v>
      </c>
      <c r="E259" s="140">
        <v>1</v>
      </c>
      <c r="F259" s="155" t="str">
        <f t="shared" si="3"/>
        <v>SATISFACTORIO</v>
      </c>
      <c r="G259" s="253">
        <f>+AVERAGE(E259:E261)</f>
        <v>0.85</v>
      </c>
      <c r="H259" s="244" t="s">
        <v>212</v>
      </c>
      <c r="I259" s="324">
        <f>+AVERAGE(G259:G261)</f>
        <v>0.85</v>
      </c>
      <c r="J259" s="244" t="s">
        <v>212</v>
      </c>
    </row>
    <row r="260" spans="1:10" ht="44.25" customHeight="1" x14ac:dyDescent="0.25">
      <c r="A260" s="243"/>
      <c r="B260" s="365"/>
      <c r="C260" s="280"/>
      <c r="D260" s="265" t="s">
        <v>284</v>
      </c>
      <c r="E260" s="140">
        <v>0.7</v>
      </c>
      <c r="F260" s="155" t="str">
        <f t="shared" si="3"/>
        <v>ADECUADO</v>
      </c>
      <c r="G260" s="253"/>
      <c r="H260" s="245"/>
      <c r="I260" s="324"/>
      <c r="J260" s="245"/>
    </row>
    <row r="261" spans="1:10" ht="37.5" customHeight="1" x14ac:dyDescent="0.25">
      <c r="A261" s="278"/>
      <c r="B261" s="366"/>
      <c r="C261" s="281"/>
      <c r="D261" s="267"/>
      <c r="E261" s="140" t="s">
        <v>129</v>
      </c>
      <c r="F261" s="155" t="str">
        <f t="shared" si="3"/>
        <v>SATISFACTORIO</v>
      </c>
      <c r="G261" s="268"/>
      <c r="H261" s="245"/>
      <c r="I261" s="325"/>
      <c r="J261" s="245"/>
    </row>
    <row r="262" spans="1:10" x14ac:dyDescent="0.25">
      <c r="A262" s="144"/>
      <c r="B262" s="173"/>
      <c r="C262" s="178"/>
      <c r="D262" s="174"/>
      <c r="E262" s="175"/>
      <c r="F262" s="176"/>
      <c r="G262" s="177"/>
      <c r="H262" s="145"/>
      <c r="I262" s="177"/>
      <c r="J262" s="145"/>
    </row>
    <row r="263" spans="1:10" x14ac:dyDescent="0.25">
      <c r="A263" s="144"/>
      <c r="B263" s="173"/>
      <c r="C263" s="178"/>
      <c r="D263" s="174"/>
      <c r="E263" s="175"/>
      <c r="F263" s="176"/>
      <c r="G263" s="177"/>
      <c r="H263" s="145"/>
      <c r="I263" s="177"/>
      <c r="J263" s="145"/>
    </row>
    <row r="264" spans="1:10" x14ac:dyDescent="0.25">
      <c r="A264" s="144"/>
      <c r="B264" s="173"/>
      <c r="C264" s="178"/>
      <c r="D264" s="174"/>
      <c r="E264" s="175"/>
      <c r="F264" s="176"/>
      <c r="G264" s="177"/>
      <c r="H264" s="145"/>
      <c r="I264" s="177"/>
      <c r="J264" s="145"/>
    </row>
    <row r="265" spans="1:10" x14ac:dyDescent="0.25">
      <c r="A265" s="79"/>
      <c r="H265" s="71"/>
      <c r="J265" s="71"/>
    </row>
    <row r="266" spans="1:10" x14ac:dyDescent="0.25">
      <c r="A266" s="79"/>
      <c r="H266" s="71"/>
      <c r="J266" s="71"/>
    </row>
    <row r="267" spans="1:10" x14ac:dyDescent="0.25">
      <c r="A267" s="80"/>
      <c r="H267" s="14"/>
      <c r="J267" s="14"/>
    </row>
  </sheetData>
  <mergeCells count="274">
    <mergeCell ref="A259:A261"/>
    <mergeCell ref="B259:B261"/>
    <mergeCell ref="D260:D261"/>
    <mergeCell ref="G259:G261"/>
    <mergeCell ref="H259:H261"/>
    <mergeCell ref="I259:I261"/>
    <mergeCell ref="J259:J261"/>
    <mergeCell ref="C259:C261"/>
    <mergeCell ref="I83:I97"/>
    <mergeCell ref="A98:A105"/>
    <mergeCell ref="C98:C105"/>
    <mergeCell ref="I124:I129"/>
    <mergeCell ref="J124:J129"/>
    <mergeCell ref="I106:I112"/>
    <mergeCell ref="J106:J112"/>
    <mergeCell ref="A106:A112"/>
    <mergeCell ref="C106:C112"/>
    <mergeCell ref="B120:B123"/>
    <mergeCell ref="G120:G123"/>
    <mergeCell ref="H120:H123"/>
    <mergeCell ref="J120:J123"/>
    <mergeCell ref="C120:C123"/>
    <mergeCell ref="A120:A123"/>
    <mergeCell ref="A124:A129"/>
    <mergeCell ref="A83:A97"/>
    <mergeCell ref="C83:C97"/>
    <mergeCell ref="G73:G80"/>
    <mergeCell ref="G81:G82"/>
    <mergeCell ref="D85:D86"/>
    <mergeCell ref="D89:D91"/>
    <mergeCell ref="B83:B91"/>
    <mergeCell ref="B92:B95"/>
    <mergeCell ref="J60:J72"/>
    <mergeCell ref="I60:I72"/>
    <mergeCell ref="B96:B97"/>
    <mergeCell ref="G83:G91"/>
    <mergeCell ref="G92:G95"/>
    <mergeCell ref="G96:G97"/>
    <mergeCell ref="H73:H80"/>
    <mergeCell ref="I73:I82"/>
    <mergeCell ref="A60:A72"/>
    <mergeCell ref="J73:J82"/>
    <mergeCell ref="D66:D67"/>
    <mergeCell ref="D74:D76"/>
    <mergeCell ref="D77:D78"/>
    <mergeCell ref="B81:B82"/>
    <mergeCell ref="B73:B80"/>
    <mergeCell ref="A47:A59"/>
    <mergeCell ref="G71:G72"/>
    <mergeCell ref="J47:J59"/>
    <mergeCell ref="C47:C59"/>
    <mergeCell ref="G25:G35"/>
    <mergeCell ref="I9:I17"/>
    <mergeCell ref="G18:G24"/>
    <mergeCell ref="H18:H24"/>
    <mergeCell ref="A25:A35"/>
    <mergeCell ref="B25:B34"/>
    <mergeCell ref="C60:C72"/>
    <mergeCell ref="C25:C35"/>
    <mergeCell ref="D27:D29"/>
    <mergeCell ref="H25:H35"/>
    <mergeCell ref="A36:A46"/>
    <mergeCell ref="D41:D43"/>
    <mergeCell ref="G36:G46"/>
    <mergeCell ref="C124:C129"/>
    <mergeCell ref="D143:D145"/>
    <mergeCell ref="H142:H148"/>
    <mergeCell ref="B142:B147"/>
    <mergeCell ref="A1:C4"/>
    <mergeCell ref="D3:H4"/>
    <mergeCell ref="D2:H2"/>
    <mergeCell ref="D1:H1"/>
    <mergeCell ref="B23:B24"/>
    <mergeCell ref="A7:J7"/>
    <mergeCell ref="I98:I105"/>
    <mergeCell ref="J98:J105"/>
    <mergeCell ref="A18:A24"/>
    <mergeCell ref="I18:I24"/>
    <mergeCell ref="I1:J1"/>
    <mergeCell ref="I2:J2"/>
    <mergeCell ref="I3:J3"/>
    <mergeCell ref="I4:J4"/>
    <mergeCell ref="J18:J24"/>
    <mergeCell ref="C9:C17"/>
    <mergeCell ref="A9:A17"/>
    <mergeCell ref="C18:C24"/>
    <mergeCell ref="B71:B72"/>
    <mergeCell ref="D30:D32"/>
    <mergeCell ref="I142:I148"/>
    <mergeCell ref="J142:J148"/>
    <mergeCell ref="I130:I141"/>
    <mergeCell ref="J130:J141"/>
    <mergeCell ref="A130:A141"/>
    <mergeCell ref="C130:C141"/>
    <mergeCell ref="B133:B134"/>
    <mergeCell ref="B135:B141"/>
    <mergeCell ref="B130:B132"/>
    <mergeCell ref="D131:D133"/>
    <mergeCell ref="G130:G141"/>
    <mergeCell ref="H130:H141"/>
    <mergeCell ref="C142:C148"/>
    <mergeCell ref="A142:A148"/>
    <mergeCell ref="J157:J164"/>
    <mergeCell ref="C166:C176"/>
    <mergeCell ref="B166:B176"/>
    <mergeCell ref="B157:B164"/>
    <mergeCell ref="C157:C164"/>
    <mergeCell ref="J9:J17"/>
    <mergeCell ref="I47:I59"/>
    <mergeCell ref="I120:I123"/>
    <mergeCell ref="B113:B118"/>
    <mergeCell ref="C113:C119"/>
    <mergeCell ref="I113:I119"/>
    <mergeCell ref="J113:J119"/>
    <mergeCell ref="I25:I35"/>
    <mergeCell ref="J25:J35"/>
    <mergeCell ref="B18:B22"/>
    <mergeCell ref="J83:J97"/>
    <mergeCell ref="I36:I46"/>
    <mergeCell ref="J36:J46"/>
    <mergeCell ref="D47:D49"/>
    <mergeCell ref="D53:D55"/>
    <mergeCell ref="H47:H59"/>
    <mergeCell ref="D61:D63"/>
    <mergeCell ref="H60:H72"/>
    <mergeCell ref="B60:B68"/>
    <mergeCell ref="I185:I189"/>
    <mergeCell ref="D178:D180"/>
    <mergeCell ref="D182:D183"/>
    <mergeCell ref="B185:B188"/>
    <mergeCell ref="D151:D153"/>
    <mergeCell ref="G149:G156"/>
    <mergeCell ref="H149:H156"/>
    <mergeCell ref="B149:B154"/>
    <mergeCell ref="B155:B156"/>
    <mergeCell ref="A157:A164"/>
    <mergeCell ref="G157:G164"/>
    <mergeCell ref="H157:H164"/>
    <mergeCell ref="I157:I164"/>
    <mergeCell ref="J190:J198"/>
    <mergeCell ref="C190:C198"/>
    <mergeCell ref="G199:G205"/>
    <mergeCell ref="C199:C205"/>
    <mergeCell ref="B199:B205"/>
    <mergeCell ref="B190:B198"/>
    <mergeCell ref="A190:A198"/>
    <mergeCell ref="J177:J184"/>
    <mergeCell ref="J185:J189"/>
    <mergeCell ref="I190:I198"/>
    <mergeCell ref="A199:A205"/>
    <mergeCell ref="H199:H205"/>
    <mergeCell ref="A185:A189"/>
    <mergeCell ref="A166:A176"/>
    <mergeCell ref="G166:G176"/>
    <mergeCell ref="H166:H176"/>
    <mergeCell ref="I166:I176"/>
    <mergeCell ref="J166:J176"/>
    <mergeCell ref="D167:D169"/>
    <mergeCell ref="D171:D172"/>
    <mergeCell ref="I199:I205"/>
    <mergeCell ref="A235:A245"/>
    <mergeCell ref="I235:I241"/>
    <mergeCell ref="J235:J241"/>
    <mergeCell ref="C235:C241"/>
    <mergeCell ref="B235:B241"/>
    <mergeCell ref="G235:G241"/>
    <mergeCell ref="H235:H241"/>
    <mergeCell ref="D225:D226"/>
    <mergeCell ref="C233:C234"/>
    <mergeCell ref="B233:B234"/>
    <mergeCell ref="A233:A234"/>
    <mergeCell ref="G233:G234"/>
    <mergeCell ref="H233:H234"/>
    <mergeCell ref="I233:I234"/>
    <mergeCell ref="J233:J234"/>
    <mergeCell ref="C242:C245"/>
    <mergeCell ref="G242:G245"/>
    <mergeCell ref="H242:H245"/>
    <mergeCell ref="A225:A232"/>
    <mergeCell ref="J199:J205"/>
    <mergeCell ref="B225:B232"/>
    <mergeCell ref="G225:G232"/>
    <mergeCell ref="H225:H232"/>
    <mergeCell ref="A73:A82"/>
    <mergeCell ref="I149:I156"/>
    <mergeCell ref="J149:J156"/>
    <mergeCell ref="G185:G189"/>
    <mergeCell ref="H185:H189"/>
    <mergeCell ref="C225:C232"/>
    <mergeCell ref="I225:I232"/>
    <mergeCell ref="J225:J232"/>
    <mergeCell ref="A206:A224"/>
    <mergeCell ref="H206:H224"/>
    <mergeCell ref="I206:I224"/>
    <mergeCell ref="J206:J224"/>
    <mergeCell ref="G190:G198"/>
    <mergeCell ref="C177:C184"/>
    <mergeCell ref="B177:B184"/>
    <mergeCell ref="A177:A184"/>
    <mergeCell ref="G177:G184"/>
    <mergeCell ref="H177:H184"/>
    <mergeCell ref="I177:I184"/>
    <mergeCell ref="I257:I258"/>
    <mergeCell ref="J257:J258"/>
    <mergeCell ref="J242:J245"/>
    <mergeCell ref="B242:B245"/>
    <mergeCell ref="A254:A256"/>
    <mergeCell ref="B254:B256"/>
    <mergeCell ref="G254:G256"/>
    <mergeCell ref="H254:H256"/>
    <mergeCell ref="I254:I256"/>
    <mergeCell ref="J254:J256"/>
    <mergeCell ref="C254:C256"/>
    <mergeCell ref="B246:B252"/>
    <mergeCell ref="C246:C252"/>
    <mergeCell ref="A246:A252"/>
    <mergeCell ref="G246:G252"/>
    <mergeCell ref="H246:H252"/>
    <mergeCell ref="I246:I252"/>
    <mergeCell ref="J246:J252"/>
    <mergeCell ref="I242:I245"/>
    <mergeCell ref="A257:A258"/>
    <mergeCell ref="B257:B258"/>
    <mergeCell ref="D257:D258"/>
    <mergeCell ref="C257:C258"/>
    <mergeCell ref="G257:G258"/>
    <mergeCell ref="H257:H258"/>
    <mergeCell ref="D99:D101"/>
    <mergeCell ref="H98:H105"/>
    <mergeCell ref="B98:B101"/>
    <mergeCell ref="B102:B103"/>
    <mergeCell ref="B104:B105"/>
    <mergeCell ref="D107:D109"/>
    <mergeCell ref="H106:H112"/>
    <mergeCell ref="B106:B111"/>
    <mergeCell ref="G98:G101"/>
    <mergeCell ref="G102:G103"/>
    <mergeCell ref="G104:G105"/>
    <mergeCell ref="G106:G111"/>
    <mergeCell ref="C185:C189"/>
    <mergeCell ref="D115:D117"/>
    <mergeCell ref="G124:G129"/>
    <mergeCell ref="C149:C156"/>
    <mergeCell ref="G206:G224"/>
    <mergeCell ref="C206:C224"/>
    <mergeCell ref="B206:B224"/>
    <mergeCell ref="D203:D205"/>
    <mergeCell ref="H190:H198"/>
    <mergeCell ref="G142:G147"/>
    <mergeCell ref="G113:G119"/>
    <mergeCell ref="A149:A156"/>
    <mergeCell ref="H81:H82"/>
    <mergeCell ref="H83:H91"/>
    <mergeCell ref="H92:H95"/>
    <mergeCell ref="H96:H97"/>
    <mergeCell ref="B9:B15"/>
    <mergeCell ref="H9:H15"/>
    <mergeCell ref="G9:G15"/>
    <mergeCell ref="G60:G68"/>
    <mergeCell ref="G69:G70"/>
    <mergeCell ref="B47:B58"/>
    <mergeCell ref="G47:G58"/>
    <mergeCell ref="H36:H46"/>
    <mergeCell ref="C73:C82"/>
    <mergeCell ref="B69:B70"/>
    <mergeCell ref="B45:B46"/>
    <mergeCell ref="B36:B44"/>
    <mergeCell ref="C36:C46"/>
    <mergeCell ref="D38:D40"/>
    <mergeCell ref="A113:A119"/>
    <mergeCell ref="H113:H119"/>
    <mergeCell ref="H124:H129"/>
    <mergeCell ref="B124:B126"/>
    <mergeCell ref="B127:B128"/>
  </mergeCells>
  <conditionalFormatting sqref="H225 J225 H206 J206 H190:H199 J190:J199 H185:H188 J185:J188 H177:H181 J177:J181 J157 H165:H166 J165 J142:J149 J130 H113 H106 J106 J98 H92 H98 H83 J83 H60 J47 H47 H73 J120:J125 H120:H124 H130 H149 H157 H233 H246 J246 H235:H238 J235:J238 F10:F264">
    <cfRule type="cellIs" dxfId="518" priority="118" stopIfTrue="1" operator="equal">
      <formula>"INSUFICIENTE"</formula>
    </cfRule>
    <cfRule type="cellIs" dxfId="517" priority="119" stopIfTrue="1" operator="equal">
      <formula>"ADECUADO"</formula>
    </cfRule>
    <cfRule type="cellIs" dxfId="516" priority="120" stopIfTrue="1" operator="equal">
      <formula>"SATISFACTORIO"</formula>
    </cfRule>
  </conditionalFormatting>
  <conditionalFormatting sqref="F9">
    <cfRule type="cellIs" dxfId="515" priority="85" stopIfTrue="1" operator="equal">
      <formula>"INSUFICIENTE"</formula>
    </cfRule>
    <cfRule type="cellIs" dxfId="514" priority="86" stopIfTrue="1" operator="equal">
      <formula>"ADECUADO"</formula>
    </cfRule>
    <cfRule type="cellIs" dxfId="513" priority="87" stopIfTrue="1" operator="equal">
      <formula>"SATISFACTORIO"</formula>
    </cfRule>
  </conditionalFormatting>
  <conditionalFormatting sqref="H9">
    <cfRule type="cellIs" dxfId="512" priority="82" stopIfTrue="1" operator="equal">
      <formula>"INSUFICIENTE"</formula>
    </cfRule>
    <cfRule type="cellIs" dxfId="511" priority="83" stopIfTrue="1" operator="equal">
      <formula>"ADECUADO"</formula>
    </cfRule>
    <cfRule type="cellIs" dxfId="510" priority="84" stopIfTrue="1" operator="equal">
      <formula>"SATISFACTORIO"</formula>
    </cfRule>
  </conditionalFormatting>
  <conditionalFormatting sqref="J9">
    <cfRule type="cellIs" dxfId="509" priority="79" stopIfTrue="1" operator="equal">
      <formula>"INSUFICIENTE"</formula>
    </cfRule>
    <cfRule type="cellIs" dxfId="508" priority="80" stopIfTrue="1" operator="equal">
      <formula>"ADECUADO"</formula>
    </cfRule>
    <cfRule type="cellIs" dxfId="507" priority="81" stopIfTrue="1" operator="equal">
      <formula>"SATISFACTORIO"</formula>
    </cfRule>
  </conditionalFormatting>
  <conditionalFormatting sqref="J18">
    <cfRule type="cellIs" dxfId="506" priority="76" stopIfTrue="1" operator="equal">
      <formula>"INSUFICIENTE"</formula>
    </cfRule>
    <cfRule type="cellIs" dxfId="505" priority="77" stopIfTrue="1" operator="equal">
      <formula>"ADECUADO"</formula>
    </cfRule>
    <cfRule type="cellIs" dxfId="504" priority="78" stopIfTrue="1" operator="equal">
      <formula>"SATISFACTORIO"</formula>
    </cfRule>
  </conditionalFormatting>
  <conditionalFormatting sqref="H25">
    <cfRule type="cellIs" dxfId="503" priority="73" stopIfTrue="1" operator="equal">
      <formula>"INSUFICIENTE"</formula>
    </cfRule>
    <cfRule type="cellIs" dxfId="502" priority="74" stopIfTrue="1" operator="equal">
      <formula>"ADECUADO"</formula>
    </cfRule>
    <cfRule type="cellIs" dxfId="501" priority="75" stopIfTrue="1" operator="equal">
      <formula>"SATISFACTORIO"</formula>
    </cfRule>
  </conditionalFormatting>
  <conditionalFormatting sqref="J25">
    <cfRule type="cellIs" dxfId="500" priority="70" stopIfTrue="1" operator="equal">
      <formula>"INSUFICIENTE"</formula>
    </cfRule>
    <cfRule type="cellIs" dxfId="499" priority="71" stopIfTrue="1" operator="equal">
      <formula>"ADECUADO"</formula>
    </cfRule>
    <cfRule type="cellIs" dxfId="498" priority="72" stopIfTrue="1" operator="equal">
      <formula>"SATISFACTORIO"</formula>
    </cfRule>
  </conditionalFormatting>
  <conditionalFormatting sqref="H36">
    <cfRule type="cellIs" dxfId="497" priority="67" stopIfTrue="1" operator="equal">
      <formula>"INSUFICIENTE"</formula>
    </cfRule>
    <cfRule type="cellIs" dxfId="496" priority="68" stopIfTrue="1" operator="equal">
      <formula>"ADECUADO"</formula>
    </cfRule>
    <cfRule type="cellIs" dxfId="495" priority="69" stopIfTrue="1" operator="equal">
      <formula>"SATISFACTORIO"</formula>
    </cfRule>
  </conditionalFormatting>
  <conditionalFormatting sqref="J36">
    <cfRule type="cellIs" dxfId="494" priority="64" stopIfTrue="1" operator="equal">
      <formula>"INSUFICIENTE"</formula>
    </cfRule>
    <cfRule type="cellIs" dxfId="493" priority="65" stopIfTrue="1" operator="equal">
      <formula>"ADECUADO"</formula>
    </cfRule>
    <cfRule type="cellIs" dxfId="492" priority="66" stopIfTrue="1" operator="equal">
      <formula>"SATISFACTORIO"</formula>
    </cfRule>
  </conditionalFormatting>
  <conditionalFormatting sqref="J60">
    <cfRule type="cellIs" dxfId="491" priority="61" stopIfTrue="1" operator="equal">
      <formula>"INSUFICIENTE"</formula>
    </cfRule>
    <cfRule type="cellIs" dxfId="490" priority="62" stopIfTrue="1" operator="equal">
      <formula>"ADECUADO"</formula>
    </cfRule>
    <cfRule type="cellIs" dxfId="489" priority="63" stopIfTrue="1" operator="equal">
      <formula>"SATISFACTORIO"</formula>
    </cfRule>
  </conditionalFormatting>
  <conditionalFormatting sqref="J73">
    <cfRule type="cellIs" dxfId="488" priority="58" stopIfTrue="1" operator="equal">
      <formula>"INSUFICIENTE"</formula>
    </cfRule>
    <cfRule type="cellIs" dxfId="487" priority="59" stopIfTrue="1" operator="equal">
      <formula>"ADECUADO"</formula>
    </cfRule>
    <cfRule type="cellIs" dxfId="486" priority="60" stopIfTrue="1" operator="equal">
      <formula>"SATISFACTORIO"</formula>
    </cfRule>
  </conditionalFormatting>
  <conditionalFormatting sqref="J113">
    <cfRule type="cellIs" dxfId="485" priority="55" stopIfTrue="1" operator="equal">
      <formula>"INSUFICIENTE"</formula>
    </cfRule>
    <cfRule type="cellIs" dxfId="484" priority="56" stopIfTrue="1" operator="equal">
      <formula>"ADECUADO"</formula>
    </cfRule>
    <cfRule type="cellIs" dxfId="483" priority="57" stopIfTrue="1" operator="equal">
      <formula>"SATISFACTORIO"</formula>
    </cfRule>
  </conditionalFormatting>
  <conditionalFormatting sqref="H142:H148">
    <cfRule type="cellIs" dxfId="482" priority="52" stopIfTrue="1" operator="equal">
      <formula>"INSUFICIENTE"</formula>
    </cfRule>
    <cfRule type="cellIs" dxfId="481" priority="53" stopIfTrue="1" operator="equal">
      <formula>"ADECUADO"</formula>
    </cfRule>
    <cfRule type="cellIs" dxfId="480" priority="54" stopIfTrue="1" operator="equal">
      <formula>"SATISFACTORIO"</formula>
    </cfRule>
  </conditionalFormatting>
  <conditionalFormatting sqref="J166">
    <cfRule type="cellIs" dxfId="479" priority="49" stopIfTrue="1" operator="equal">
      <formula>"INSUFICIENTE"</formula>
    </cfRule>
    <cfRule type="cellIs" dxfId="478" priority="50" stopIfTrue="1" operator="equal">
      <formula>"ADECUADO"</formula>
    </cfRule>
    <cfRule type="cellIs" dxfId="477" priority="51" stopIfTrue="1" operator="equal">
      <formula>"SATISFACTORIO"</formula>
    </cfRule>
  </conditionalFormatting>
  <conditionalFormatting sqref="J233">
    <cfRule type="cellIs" dxfId="476" priority="46" stopIfTrue="1" operator="equal">
      <formula>"INSUFICIENTE"</formula>
    </cfRule>
    <cfRule type="cellIs" dxfId="475" priority="47" stopIfTrue="1" operator="equal">
      <formula>"ADECUADO"</formula>
    </cfRule>
    <cfRule type="cellIs" dxfId="474" priority="48" stopIfTrue="1" operator="equal">
      <formula>"SATISFACTORIO"</formula>
    </cfRule>
  </conditionalFormatting>
  <conditionalFormatting sqref="H242:H245">
    <cfRule type="cellIs" dxfId="473" priority="40" stopIfTrue="1" operator="equal">
      <formula>"INSUFICIENTE"</formula>
    </cfRule>
    <cfRule type="cellIs" dxfId="472" priority="41" stopIfTrue="1" operator="equal">
      <formula>"ADECUADO"</formula>
    </cfRule>
    <cfRule type="cellIs" dxfId="471" priority="42" stopIfTrue="1" operator="equal">
      <formula>"SATISFACTORIO"</formula>
    </cfRule>
  </conditionalFormatting>
  <conditionalFormatting sqref="J242:J245">
    <cfRule type="cellIs" dxfId="470" priority="37" stopIfTrue="1" operator="equal">
      <formula>"INSUFICIENTE"</formula>
    </cfRule>
    <cfRule type="cellIs" dxfId="469" priority="38" stopIfTrue="1" operator="equal">
      <formula>"ADECUADO"</formula>
    </cfRule>
    <cfRule type="cellIs" dxfId="468" priority="39" stopIfTrue="1" operator="equal">
      <formula>"SATISFACTORIO"</formula>
    </cfRule>
  </conditionalFormatting>
  <conditionalFormatting sqref="H253">
    <cfRule type="cellIs" dxfId="467" priority="34" stopIfTrue="1" operator="equal">
      <formula>"INSUFICIENTE"</formula>
    </cfRule>
    <cfRule type="cellIs" dxfId="466" priority="35" stopIfTrue="1" operator="equal">
      <formula>"ADECUADO"</formula>
    </cfRule>
    <cfRule type="cellIs" dxfId="465" priority="36" stopIfTrue="1" operator="equal">
      <formula>"SATISFACTORIO"</formula>
    </cfRule>
  </conditionalFormatting>
  <conditionalFormatting sqref="J253">
    <cfRule type="cellIs" dxfId="464" priority="31" stopIfTrue="1" operator="equal">
      <formula>"INSUFICIENTE"</formula>
    </cfRule>
    <cfRule type="cellIs" dxfId="463" priority="32" stopIfTrue="1" operator="equal">
      <formula>"ADECUADO"</formula>
    </cfRule>
    <cfRule type="cellIs" dxfId="462" priority="33" stopIfTrue="1" operator="equal">
      <formula>"SATISFACTORIO"</formula>
    </cfRule>
  </conditionalFormatting>
  <conditionalFormatting sqref="H254">
    <cfRule type="cellIs" dxfId="461" priority="28" stopIfTrue="1" operator="equal">
      <formula>"INSUFICIENTE"</formula>
    </cfRule>
    <cfRule type="cellIs" dxfId="460" priority="29" stopIfTrue="1" operator="equal">
      <formula>"ADECUADO"</formula>
    </cfRule>
    <cfRule type="cellIs" dxfId="459" priority="30" stopIfTrue="1" operator="equal">
      <formula>"SATISFACTORIO"</formula>
    </cfRule>
  </conditionalFormatting>
  <conditionalFormatting sqref="J254">
    <cfRule type="cellIs" dxfId="458" priority="25" stopIfTrue="1" operator="equal">
      <formula>"INSUFICIENTE"</formula>
    </cfRule>
    <cfRule type="cellIs" dxfId="457" priority="26" stopIfTrue="1" operator="equal">
      <formula>"ADECUADO"</formula>
    </cfRule>
    <cfRule type="cellIs" dxfId="456" priority="27" stopIfTrue="1" operator="equal">
      <formula>"SATISFACTORIO"</formula>
    </cfRule>
  </conditionalFormatting>
  <conditionalFormatting sqref="H257">
    <cfRule type="cellIs" dxfId="455" priority="22" stopIfTrue="1" operator="equal">
      <formula>"INSUFICIENTE"</formula>
    </cfRule>
    <cfRule type="cellIs" dxfId="454" priority="23" stopIfTrue="1" operator="equal">
      <formula>"ADECUADO"</formula>
    </cfRule>
    <cfRule type="cellIs" dxfId="453" priority="24" stopIfTrue="1" operator="equal">
      <formula>"SATISFACTORIO"</formula>
    </cfRule>
  </conditionalFormatting>
  <conditionalFormatting sqref="J257">
    <cfRule type="cellIs" dxfId="452" priority="19" stopIfTrue="1" operator="equal">
      <formula>"INSUFICIENTE"</formula>
    </cfRule>
    <cfRule type="cellIs" dxfId="451" priority="20" stopIfTrue="1" operator="equal">
      <formula>"ADECUADO"</formula>
    </cfRule>
    <cfRule type="cellIs" dxfId="450" priority="21" stopIfTrue="1" operator="equal">
      <formula>"SATISFACTORIO"</formula>
    </cfRule>
  </conditionalFormatting>
  <conditionalFormatting sqref="H259">
    <cfRule type="cellIs" dxfId="449" priority="16" stopIfTrue="1" operator="equal">
      <formula>"INSUFICIENTE"</formula>
    </cfRule>
    <cfRule type="cellIs" dxfId="448" priority="17" stopIfTrue="1" operator="equal">
      <formula>"ADECUADO"</formula>
    </cfRule>
    <cfRule type="cellIs" dxfId="447" priority="18" stopIfTrue="1" operator="equal">
      <formula>"SATISFACTORIO"</formula>
    </cfRule>
  </conditionalFormatting>
  <conditionalFormatting sqref="J259">
    <cfRule type="cellIs" dxfId="446" priority="13" stopIfTrue="1" operator="equal">
      <formula>"INSUFICIENTE"</formula>
    </cfRule>
    <cfRule type="cellIs" dxfId="445" priority="14" stopIfTrue="1" operator="equal">
      <formula>"ADECUADO"</formula>
    </cfRule>
    <cfRule type="cellIs" dxfId="444" priority="15" stopIfTrue="1" operator="equal">
      <formula>"SATISFACTORIO"</formula>
    </cfRule>
  </conditionalFormatting>
  <conditionalFormatting sqref="H16:H17">
    <cfRule type="cellIs" dxfId="443" priority="10" stopIfTrue="1" operator="equal">
      <formula>"INSUFICIENTE"</formula>
    </cfRule>
    <cfRule type="cellIs" dxfId="442" priority="11" stopIfTrue="1" operator="equal">
      <formula>"ADECUADO"</formula>
    </cfRule>
    <cfRule type="cellIs" dxfId="441" priority="12" stopIfTrue="1" operator="equal">
      <formula>"SATISFACTORIO"</formula>
    </cfRule>
  </conditionalFormatting>
  <conditionalFormatting sqref="H18">
    <cfRule type="cellIs" dxfId="440" priority="7" stopIfTrue="1" operator="equal">
      <formula>"INSUFICIENTE"</formula>
    </cfRule>
    <cfRule type="cellIs" dxfId="439" priority="8" stopIfTrue="1" operator="equal">
      <formula>"ADECUADO"</formula>
    </cfRule>
    <cfRule type="cellIs" dxfId="438" priority="9" stopIfTrue="1" operator="equal">
      <formula>"SATISFACTORIO"</formula>
    </cfRule>
  </conditionalFormatting>
  <conditionalFormatting sqref="H81">
    <cfRule type="cellIs" dxfId="437" priority="4" stopIfTrue="1" operator="equal">
      <formula>"INSUFICIENTE"</formula>
    </cfRule>
    <cfRule type="cellIs" dxfId="436" priority="5" stopIfTrue="1" operator="equal">
      <formula>"ADECUADO"</formula>
    </cfRule>
    <cfRule type="cellIs" dxfId="435" priority="6" stopIfTrue="1" operator="equal">
      <formula>"SATISFACTORIO"</formula>
    </cfRule>
  </conditionalFormatting>
  <conditionalFormatting sqref="H96">
    <cfRule type="cellIs" dxfId="434" priority="1" stopIfTrue="1" operator="equal">
      <formula>"INSUFICIENTE"</formula>
    </cfRule>
    <cfRule type="cellIs" dxfId="433" priority="2" stopIfTrue="1" operator="equal">
      <formula>"ADECUADO"</formula>
    </cfRule>
    <cfRule type="cellIs" dxfId="432" priority="3" stopIfTrue="1" operator="equal">
      <formula>"SATISFACTORIO"</formula>
    </cfRule>
  </conditionalFormatting>
  <pageMargins left="0.62" right="0.52" top="0.39" bottom="0.27" header="0.21" footer="0.11811023622047245"/>
  <pageSetup paperSize="9" scale="70" orientation="landscape" r:id="rId1"/>
  <rowBreaks count="3" manualBreakCount="3">
    <brk id="19" max="16383" man="1"/>
    <brk id="59" max="16383" man="1"/>
    <brk id="7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 tint="0.79998168889431442"/>
  </sheetPr>
  <dimension ref="A1:J133"/>
  <sheetViews>
    <sheetView topLeftCell="B59" workbookViewId="0">
      <selection activeCell="C53" sqref="C53:C55"/>
    </sheetView>
  </sheetViews>
  <sheetFormatPr baseColWidth="10" defaultRowHeight="15" x14ac:dyDescent="0.25"/>
  <cols>
    <col min="1" max="1" width="18.42578125" customWidth="1"/>
    <col min="2" max="2" width="21.42578125" customWidth="1"/>
    <col min="3" max="3" width="19.28515625" customWidth="1"/>
    <col min="4" max="4" width="22.85546875" customWidth="1"/>
    <col min="5" max="5" width="17.42578125" customWidth="1"/>
    <col min="6" max="6" width="15.42578125" customWidth="1"/>
    <col min="7" max="7" width="14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385"/>
      <c r="B1" s="385"/>
      <c r="C1" s="385"/>
      <c r="D1" s="390" t="s">
        <v>0</v>
      </c>
      <c r="E1" s="391"/>
      <c r="F1" s="391"/>
      <c r="G1" s="391"/>
      <c r="H1" s="391"/>
      <c r="I1" s="400" t="s">
        <v>1</v>
      </c>
      <c r="J1" s="401"/>
    </row>
    <row r="2" spans="1:10" ht="15.75" x14ac:dyDescent="0.25">
      <c r="A2" s="385"/>
      <c r="B2" s="385"/>
      <c r="C2" s="385"/>
      <c r="D2" s="390" t="s">
        <v>2</v>
      </c>
      <c r="E2" s="391"/>
      <c r="F2" s="391"/>
      <c r="G2" s="391"/>
      <c r="H2" s="391"/>
      <c r="I2" s="400" t="s">
        <v>3</v>
      </c>
      <c r="J2" s="401"/>
    </row>
    <row r="3" spans="1:10" x14ac:dyDescent="0.25">
      <c r="A3" s="385"/>
      <c r="B3" s="385"/>
      <c r="C3" s="385"/>
      <c r="D3" s="386" t="s">
        <v>4</v>
      </c>
      <c r="E3" s="387"/>
      <c r="F3" s="387"/>
      <c r="G3" s="387"/>
      <c r="H3" s="387"/>
      <c r="I3" s="400" t="s">
        <v>5</v>
      </c>
      <c r="J3" s="401"/>
    </row>
    <row r="4" spans="1:10" ht="22.5" customHeight="1" x14ac:dyDescent="0.25">
      <c r="A4" s="385"/>
      <c r="B4" s="385"/>
      <c r="C4" s="385"/>
      <c r="D4" s="388"/>
      <c r="E4" s="389"/>
      <c r="F4" s="389"/>
      <c r="G4" s="389"/>
      <c r="H4" s="389"/>
      <c r="I4" s="400" t="s">
        <v>6</v>
      </c>
      <c r="J4" s="401"/>
    </row>
    <row r="7" spans="1:10" x14ac:dyDescent="0.25">
      <c r="A7" s="393" t="s">
        <v>11</v>
      </c>
      <c r="B7" s="394"/>
      <c r="C7" s="394"/>
      <c r="D7" s="394"/>
      <c r="E7" s="394"/>
      <c r="F7" s="394"/>
      <c r="G7" s="394"/>
      <c r="H7" s="394"/>
      <c r="I7" s="394"/>
      <c r="J7" s="394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39" customHeight="1" x14ac:dyDescent="0.25">
      <c r="A9" s="287" t="s">
        <v>67</v>
      </c>
      <c r="B9" s="283" t="s">
        <v>68</v>
      </c>
      <c r="C9" s="426" t="s">
        <v>70</v>
      </c>
      <c r="D9" s="124" t="s">
        <v>69</v>
      </c>
      <c r="E9" s="140">
        <v>0.4</v>
      </c>
      <c r="F9" s="16" t="str">
        <f t="shared" ref="F9:F41" si="0">+IF(E9&lt;=59%,"INSUFICIENTE",IF(E9&gt;=60%,IF(E9&lt;=79%,"ADECUADO",IF(E9&gt;=80%,"SATISFACTORIO"))))</f>
        <v>INSUFICIENTE</v>
      </c>
      <c r="G9" s="427">
        <f>+AVERAGE(E9:E10)</f>
        <v>0.65</v>
      </c>
      <c r="H9" s="428" t="str">
        <f t="shared" ref="H9:H40" si="1">+IF(G9&lt;=59%,"INSUFICIENTE",IF(G9&gt;=60%,IF(G9&lt;=79%,"ADECUADO",IF(G9&gt;=80%,"SATISFACTORIO"))))</f>
        <v>ADECUADO</v>
      </c>
      <c r="I9" s="427">
        <f>+G9</f>
        <v>0.65</v>
      </c>
      <c r="J9" s="428" t="str">
        <f>+IF(I9&lt;=59%,"INSUFICIENTE",IF(I9&gt;=60%,IF(I9&lt;=79%,"ADECUADO",IF(I9&gt;=80%,"SATISFACTORIO"))))</f>
        <v>ADECUADO</v>
      </c>
    </row>
    <row r="10" spans="1:10" ht="42" customHeight="1" x14ac:dyDescent="0.25">
      <c r="A10" s="287"/>
      <c r="B10" s="283"/>
      <c r="C10" s="272"/>
      <c r="D10" s="208" t="s">
        <v>285</v>
      </c>
      <c r="E10" s="140">
        <f>+AVERAGE([1]URGENCIAS!$G$24:$G$25)</f>
        <v>0.9</v>
      </c>
      <c r="F10" s="159" t="str">
        <f t="shared" si="0"/>
        <v>SATISFACTORIO</v>
      </c>
      <c r="G10" s="253"/>
      <c r="H10" s="245"/>
      <c r="I10" s="253"/>
      <c r="J10" s="245"/>
    </row>
    <row r="11" spans="1:10" ht="31.5" customHeight="1" x14ac:dyDescent="0.25">
      <c r="A11" s="287"/>
      <c r="B11" s="283"/>
      <c r="C11" s="355" t="s">
        <v>286</v>
      </c>
      <c r="D11" s="124" t="s">
        <v>69</v>
      </c>
      <c r="E11" s="140">
        <v>0.3</v>
      </c>
      <c r="F11" s="16" t="str">
        <f t="shared" si="0"/>
        <v>INSUFICIENTE</v>
      </c>
      <c r="G11" s="427">
        <f>+AVERAGE(E11:E12)</f>
        <v>0.55000000000000004</v>
      </c>
      <c r="H11" s="428" t="str">
        <f t="shared" si="1"/>
        <v>INSUFICIENTE</v>
      </c>
      <c r="I11" s="427">
        <f>+G11</f>
        <v>0.55000000000000004</v>
      </c>
      <c r="J11" s="428" t="str">
        <f>+IF(I11&lt;=59%,"INSUFICIENTE",IF(I11&gt;=60%,IF(I11&lt;=79%,"ADECUADO",IF(I11&gt;=80%,"SATISFACTORIO"))))</f>
        <v>INSUFICIENTE</v>
      </c>
    </row>
    <row r="12" spans="1:10" ht="23.25" customHeight="1" x14ac:dyDescent="0.25">
      <c r="A12" s="287"/>
      <c r="B12" s="283"/>
      <c r="C12" s="336"/>
      <c r="D12" s="223" t="s">
        <v>285</v>
      </c>
      <c r="E12" s="140">
        <f>+AVERAGE('[1]HOSPITALIZACION '!$G$23:$G$24)</f>
        <v>0.8</v>
      </c>
      <c r="F12" s="159" t="str">
        <f t="shared" si="0"/>
        <v>SATISFACTORIO</v>
      </c>
      <c r="G12" s="253"/>
      <c r="H12" s="245"/>
      <c r="I12" s="253"/>
      <c r="J12" s="245"/>
    </row>
    <row r="13" spans="1:10" ht="22.5" x14ac:dyDescent="0.25">
      <c r="A13" s="287"/>
      <c r="B13" s="283"/>
      <c r="C13" s="426" t="s">
        <v>66</v>
      </c>
      <c r="D13" s="131" t="s">
        <v>69</v>
      </c>
      <c r="E13" s="140">
        <v>1</v>
      </c>
      <c r="F13" s="16" t="str">
        <f t="shared" si="0"/>
        <v>SATISFACTORIO</v>
      </c>
      <c r="G13" s="427">
        <f>+AVERAGE(E13:E15)</f>
        <v>1</v>
      </c>
      <c r="H13" s="428" t="str">
        <f t="shared" si="1"/>
        <v>SATISFACTORIO</v>
      </c>
      <c r="I13" s="427">
        <f>+G13</f>
        <v>1</v>
      </c>
      <c r="J13" s="428" t="str">
        <f>+IF(I13&lt;=59%,"INSUFICIENTE",IF(I13&gt;=60%,IF(I13&lt;=79%,"ADECUADO",IF(I13&gt;=80%,"SATISFACTORIO"))))</f>
        <v>SATISFACTORIO</v>
      </c>
    </row>
    <row r="14" spans="1:10" x14ac:dyDescent="0.25">
      <c r="A14" s="287"/>
      <c r="B14" s="283"/>
      <c r="C14" s="272"/>
      <c r="D14" s="294" t="s">
        <v>285</v>
      </c>
      <c r="E14" s="140">
        <v>1</v>
      </c>
      <c r="F14" s="159" t="str">
        <f t="shared" si="0"/>
        <v>SATISFACTORIO</v>
      </c>
      <c r="G14" s="253"/>
      <c r="H14" s="245"/>
      <c r="I14" s="253"/>
      <c r="J14" s="245"/>
    </row>
    <row r="15" spans="1:10" x14ac:dyDescent="0.25">
      <c r="A15" s="287"/>
      <c r="B15" s="283"/>
      <c r="C15" s="273"/>
      <c r="D15" s="295"/>
      <c r="E15" s="140">
        <v>1</v>
      </c>
      <c r="F15" s="73" t="str">
        <f t="shared" si="0"/>
        <v>SATISFACTORIO</v>
      </c>
      <c r="G15" s="268"/>
      <c r="H15" s="246"/>
      <c r="I15" s="268"/>
      <c r="J15" s="246"/>
    </row>
    <row r="16" spans="1:10" ht="22.5" x14ac:dyDescent="0.25">
      <c r="A16" s="287"/>
      <c r="B16" s="283"/>
      <c r="C16" s="434" t="s">
        <v>49</v>
      </c>
      <c r="D16" s="124" t="s">
        <v>69</v>
      </c>
      <c r="E16" s="140" t="s">
        <v>129</v>
      </c>
      <c r="F16" s="16" t="str">
        <f t="shared" si="0"/>
        <v>SATISFACTORIO</v>
      </c>
      <c r="G16" s="427">
        <f>+AVERAGE(E16:E18)</f>
        <v>1</v>
      </c>
      <c r="H16" s="428" t="str">
        <f t="shared" si="1"/>
        <v>SATISFACTORIO</v>
      </c>
      <c r="I16" s="427">
        <f>+G16</f>
        <v>1</v>
      </c>
      <c r="J16" s="428" t="str">
        <f>+IF(I16&lt;=59%,"INSUFICIENTE",IF(I16&gt;=60%,IF(I16&lt;=79%,"ADECUADO",IF(I16&gt;=80%,"SATISFACTORIO"))))</f>
        <v>SATISFACTORIO</v>
      </c>
    </row>
    <row r="17" spans="1:10" x14ac:dyDescent="0.25">
      <c r="A17" s="287"/>
      <c r="B17" s="283"/>
      <c r="C17" s="255"/>
      <c r="D17" s="294" t="s">
        <v>285</v>
      </c>
      <c r="E17" s="140">
        <v>1</v>
      </c>
      <c r="F17" s="159" t="str">
        <f t="shared" si="0"/>
        <v>SATISFACTORIO</v>
      </c>
      <c r="G17" s="253"/>
      <c r="H17" s="245"/>
      <c r="I17" s="253"/>
      <c r="J17" s="245"/>
    </row>
    <row r="18" spans="1:10" x14ac:dyDescent="0.25">
      <c r="A18" s="287"/>
      <c r="B18" s="283"/>
      <c r="C18" s="334"/>
      <c r="D18" s="295"/>
      <c r="E18" s="140">
        <v>1</v>
      </c>
      <c r="F18" s="73" t="str">
        <f t="shared" si="0"/>
        <v>SATISFACTORIO</v>
      </c>
      <c r="G18" s="268"/>
      <c r="H18" s="246"/>
      <c r="I18" s="268"/>
      <c r="J18" s="246"/>
    </row>
    <row r="19" spans="1:10" ht="22.5" x14ac:dyDescent="0.25">
      <c r="A19" s="287"/>
      <c r="B19" s="283"/>
      <c r="C19" s="426" t="s">
        <v>27</v>
      </c>
      <c r="D19" s="124" t="s">
        <v>69</v>
      </c>
      <c r="E19" s="140">
        <v>0.4</v>
      </c>
      <c r="F19" s="16" t="str">
        <f t="shared" si="0"/>
        <v>INSUFICIENTE</v>
      </c>
      <c r="G19" s="427">
        <f>+AVERAGE(E19:E21)</f>
        <v>0.71666666666666667</v>
      </c>
      <c r="H19" s="428" t="str">
        <f t="shared" si="1"/>
        <v>ADECUADO</v>
      </c>
      <c r="I19" s="427">
        <f>+G19</f>
        <v>0.71666666666666667</v>
      </c>
      <c r="J19" s="428" t="str">
        <f>+IF(I19&lt;=59%,"INSUFICIENTE",IF(I19&gt;=60%,IF(I19&lt;=79%,"ADECUADO",IF(I19&gt;=80%,"SATISFACTORIO"))))</f>
        <v>ADECUADO</v>
      </c>
    </row>
    <row r="20" spans="1:10" x14ac:dyDescent="0.25">
      <c r="A20" s="287"/>
      <c r="B20" s="283"/>
      <c r="C20" s="272"/>
      <c r="D20" s="294" t="s">
        <v>285</v>
      </c>
      <c r="E20" s="140">
        <v>1</v>
      </c>
      <c r="F20" s="159" t="str">
        <f t="shared" si="0"/>
        <v>SATISFACTORIO</v>
      </c>
      <c r="G20" s="253"/>
      <c r="H20" s="245"/>
      <c r="I20" s="253"/>
      <c r="J20" s="245"/>
    </row>
    <row r="21" spans="1:10" x14ac:dyDescent="0.25">
      <c r="A21" s="287"/>
      <c r="B21" s="283"/>
      <c r="C21" s="273"/>
      <c r="D21" s="295"/>
      <c r="E21" s="140">
        <v>0.75</v>
      </c>
      <c r="F21" s="73" t="str">
        <f t="shared" si="0"/>
        <v>ADECUADO</v>
      </c>
      <c r="G21" s="268"/>
      <c r="H21" s="246"/>
      <c r="I21" s="268"/>
      <c r="J21" s="246"/>
    </row>
    <row r="22" spans="1:10" ht="22.5" x14ac:dyDescent="0.25">
      <c r="A22" s="287"/>
      <c r="B22" s="283"/>
      <c r="C22" s="426" t="s">
        <v>76</v>
      </c>
      <c r="D22" s="124" t="s">
        <v>69</v>
      </c>
      <c r="E22" s="140">
        <v>0.8</v>
      </c>
      <c r="F22" s="31" t="str">
        <f>+IF(E22&lt;=59%,"INSUFICIENTE",IF(E22&gt;=60%,IF(E22&lt;=79%,"ADECUADO",IF(E22&gt;=80%,"SATISFACTORIO"))))</f>
        <v>SATISFACTORIO</v>
      </c>
      <c r="G22" s="427">
        <f>+AVERAGE(E22:E24)</f>
        <v>0.85</v>
      </c>
      <c r="H22" s="428" t="str">
        <f t="shared" si="1"/>
        <v>SATISFACTORIO</v>
      </c>
      <c r="I22" s="427">
        <f>+G22</f>
        <v>0.85</v>
      </c>
      <c r="J22" s="438" t="str">
        <f>+IF(I22&lt;=59%,"INSUFICIENTE",IF(I22&gt;=60%,IF(I22&lt;=79%,"ADECUADO",IF(I22&gt;=80%,"SATISFACTORIO"))))</f>
        <v>SATISFACTORIO</v>
      </c>
    </row>
    <row r="23" spans="1:10" x14ac:dyDescent="0.25">
      <c r="A23" s="287"/>
      <c r="B23" s="283"/>
      <c r="C23" s="272"/>
      <c r="D23" s="294" t="s">
        <v>285</v>
      </c>
      <c r="E23" s="140">
        <v>1</v>
      </c>
      <c r="F23" s="159" t="str">
        <f>+IF(E23&lt;=59%,"INSUFICIENTE",IF(E23&gt;=60%,IF(E23&lt;=79%,"ADECUADO",IF(E23&gt;=80%,"SATISFACTORIO"))))</f>
        <v>SATISFACTORIO</v>
      </c>
      <c r="G23" s="253"/>
      <c r="H23" s="245"/>
      <c r="I23" s="253"/>
      <c r="J23" s="439"/>
    </row>
    <row r="24" spans="1:10" x14ac:dyDescent="0.25">
      <c r="A24" s="287"/>
      <c r="B24" s="283"/>
      <c r="C24" s="273"/>
      <c r="D24" s="295"/>
      <c r="E24" s="140">
        <v>0.75</v>
      </c>
      <c r="F24" s="73" t="str">
        <f>+IF(E24&lt;=59%,"INSUFICIENTE",IF(E24&gt;=60%,IF(E24&lt;=79%,"ADECUADO",IF(E24&gt;=80%,"SATISFACTORIO"))))</f>
        <v>ADECUADO</v>
      </c>
      <c r="G24" s="268"/>
      <c r="H24" s="246"/>
      <c r="I24" s="268"/>
      <c r="J24" s="445"/>
    </row>
    <row r="25" spans="1:10" ht="22.5" x14ac:dyDescent="0.25">
      <c r="A25" s="287"/>
      <c r="B25" s="283"/>
      <c r="C25" s="355" t="s">
        <v>103</v>
      </c>
      <c r="D25" s="124" t="s">
        <v>69</v>
      </c>
      <c r="E25" s="140">
        <v>0.2</v>
      </c>
      <c r="F25" s="16" t="str">
        <f t="shared" si="0"/>
        <v>INSUFICIENTE</v>
      </c>
      <c r="G25" s="427">
        <f>+AVERAGE(E25:E27)</f>
        <v>0.65</v>
      </c>
      <c r="H25" s="428" t="str">
        <f t="shared" si="1"/>
        <v>ADECUADO</v>
      </c>
      <c r="I25" s="444">
        <f>+G25</f>
        <v>0.65</v>
      </c>
      <c r="J25" s="428" t="str">
        <f>+IF(I25&lt;=59%,"INSUFICIENTE",IF(I25&gt;=60%,IF(I25&lt;=79%,"ADECUADO",IF(I25&gt;=80%,"SATISFACTORIO"))))</f>
        <v>ADECUADO</v>
      </c>
    </row>
    <row r="26" spans="1:10" x14ac:dyDescent="0.25">
      <c r="A26" s="287"/>
      <c r="B26" s="283"/>
      <c r="C26" s="336"/>
      <c r="D26" s="294" t="s">
        <v>285</v>
      </c>
      <c r="E26" s="140">
        <v>1</v>
      </c>
      <c r="F26" s="159" t="str">
        <f t="shared" si="0"/>
        <v>SATISFACTORIO</v>
      </c>
      <c r="G26" s="253"/>
      <c r="H26" s="245"/>
      <c r="I26" s="442"/>
      <c r="J26" s="245"/>
    </row>
    <row r="27" spans="1:10" x14ac:dyDescent="0.25">
      <c r="A27" s="287"/>
      <c r="B27" s="283"/>
      <c r="C27" s="350"/>
      <c r="D27" s="295"/>
      <c r="E27" s="140">
        <v>0.75</v>
      </c>
      <c r="F27" s="73" t="str">
        <f t="shared" si="0"/>
        <v>ADECUADO</v>
      </c>
      <c r="G27" s="268"/>
      <c r="H27" s="246"/>
      <c r="I27" s="443"/>
      <c r="J27" s="246"/>
    </row>
    <row r="28" spans="1:10" ht="27.75" customHeight="1" x14ac:dyDescent="0.25">
      <c r="A28" s="287"/>
      <c r="B28" s="283"/>
      <c r="C28" s="456" t="s">
        <v>131</v>
      </c>
      <c r="D28" s="124" t="s">
        <v>69</v>
      </c>
      <c r="E28" s="140">
        <v>0.2</v>
      </c>
      <c r="F28" s="16" t="str">
        <f t="shared" si="0"/>
        <v>INSUFICIENTE</v>
      </c>
      <c r="G28" s="427">
        <f>+AVERAGE(E28:E29)</f>
        <v>0.53749999999999998</v>
      </c>
      <c r="H28" s="428" t="str">
        <f t="shared" si="1"/>
        <v>INSUFICIENTE</v>
      </c>
      <c r="I28" s="444">
        <f>+G28</f>
        <v>0.53749999999999998</v>
      </c>
      <c r="J28" s="428" t="str">
        <f>+IF(I28&lt;=59%,"INSUFICIENTE",IF(I28&gt;=60%,IF(I28&lt;=79%,"ADECUADO",IF(I28&gt;=80%,"SATISFACTORIO"))))</f>
        <v>INSUFICIENTE</v>
      </c>
    </row>
    <row r="29" spans="1:10" ht="46.5" customHeight="1" x14ac:dyDescent="0.25">
      <c r="A29" s="287"/>
      <c r="B29" s="283"/>
      <c r="C29" s="275"/>
      <c r="D29" s="221" t="s">
        <v>285</v>
      </c>
      <c r="E29" s="140">
        <f>+AVERAGE([1]TESORERIA!$G$12:$G$13)</f>
        <v>0.875</v>
      </c>
      <c r="F29" s="159" t="str">
        <f t="shared" si="0"/>
        <v>SATISFACTORIO</v>
      </c>
      <c r="G29" s="253"/>
      <c r="H29" s="245"/>
      <c r="I29" s="442"/>
      <c r="J29" s="245"/>
    </row>
    <row r="30" spans="1:10" ht="26.25" customHeight="1" x14ac:dyDescent="0.25">
      <c r="A30" s="287"/>
      <c r="B30" s="283"/>
      <c r="C30" s="434" t="s">
        <v>84</v>
      </c>
      <c r="D30" s="131" t="s">
        <v>69</v>
      </c>
      <c r="E30" s="140">
        <v>0.7</v>
      </c>
      <c r="F30" s="16" t="str">
        <f t="shared" si="0"/>
        <v>ADECUADO</v>
      </c>
      <c r="G30" s="427">
        <f>+AVERAGE(E30:E31)</f>
        <v>0.78749999999999998</v>
      </c>
      <c r="H30" s="428" t="str">
        <f t="shared" si="1"/>
        <v>ADECUADO</v>
      </c>
      <c r="I30" s="444">
        <f>+G30</f>
        <v>0.78749999999999998</v>
      </c>
      <c r="J30" s="428" t="str">
        <f>+IF(I30&lt;=59%,"INSUFICIENTE",IF(I30&gt;=60%,IF(I30&lt;=79%,"ADECUADO",IF(I30&gt;=80%,"SATISFACTORIO"))))</f>
        <v>ADECUADO</v>
      </c>
    </row>
    <row r="31" spans="1:10" ht="42" customHeight="1" x14ac:dyDescent="0.25">
      <c r="A31" s="287"/>
      <c r="B31" s="283"/>
      <c r="C31" s="255"/>
      <c r="D31" s="219" t="s">
        <v>285</v>
      </c>
      <c r="E31" s="140">
        <f>+AVERAGE('[1]ARCHIVO '!$G$12:$G$13)</f>
        <v>0.875</v>
      </c>
      <c r="F31" s="159" t="str">
        <f t="shared" si="0"/>
        <v>SATISFACTORIO</v>
      </c>
      <c r="G31" s="253"/>
      <c r="H31" s="245"/>
      <c r="I31" s="442"/>
      <c r="J31" s="245"/>
    </row>
    <row r="32" spans="1:10" ht="22.5" x14ac:dyDescent="0.25">
      <c r="A32" s="287"/>
      <c r="B32" s="283"/>
      <c r="C32" s="355" t="s">
        <v>73</v>
      </c>
      <c r="D32" s="124" t="s">
        <v>69</v>
      </c>
      <c r="E32" s="140">
        <v>0.7</v>
      </c>
      <c r="F32" s="17" t="str">
        <f t="shared" si="0"/>
        <v>ADECUADO</v>
      </c>
      <c r="G32" s="427">
        <f>+AVERAGE(E32:E34)</f>
        <v>0.81666666666666676</v>
      </c>
      <c r="H32" s="428" t="str">
        <f t="shared" si="1"/>
        <v>SATISFACTORIO</v>
      </c>
      <c r="I32" s="444">
        <f>+G32</f>
        <v>0.81666666666666676</v>
      </c>
      <c r="J32" s="428" t="str">
        <f>+IF(I32&lt;=59%,"INSUFICIENTE",IF(I32&gt;=60%,IF(I32&lt;=79%,"ADECUADO",IF(I32&gt;=80%,"SATISFACTORIO"))))</f>
        <v>SATISFACTORIO</v>
      </c>
    </row>
    <row r="33" spans="1:10" ht="20.25" customHeight="1" x14ac:dyDescent="0.25">
      <c r="A33" s="287"/>
      <c r="B33" s="283"/>
      <c r="C33" s="336"/>
      <c r="D33" s="247" t="s">
        <v>285</v>
      </c>
      <c r="E33" s="140">
        <v>1</v>
      </c>
      <c r="F33" s="74" t="str">
        <f t="shared" si="0"/>
        <v>SATISFACTORIO</v>
      </c>
      <c r="G33" s="253"/>
      <c r="H33" s="245"/>
      <c r="I33" s="442"/>
      <c r="J33" s="245"/>
    </row>
    <row r="34" spans="1:10" x14ac:dyDescent="0.25">
      <c r="A34" s="287"/>
      <c r="B34" s="283"/>
      <c r="C34" s="350"/>
      <c r="D34" s="249"/>
      <c r="E34" s="140">
        <v>0.75</v>
      </c>
      <c r="F34" s="74" t="str">
        <f t="shared" si="0"/>
        <v>ADECUADO</v>
      </c>
      <c r="G34" s="268"/>
      <c r="H34" s="246"/>
      <c r="I34" s="443"/>
      <c r="J34" s="246"/>
    </row>
    <row r="35" spans="1:10" ht="31.5" customHeight="1" x14ac:dyDescent="0.25">
      <c r="A35" s="287"/>
      <c r="B35" s="283"/>
      <c r="C35" s="355" t="s">
        <v>79</v>
      </c>
      <c r="D35" s="124" t="s">
        <v>69</v>
      </c>
      <c r="E35" s="140">
        <v>0.3</v>
      </c>
      <c r="F35" s="74" t="str">
        <f t="shared" si="0"/>
        <v>INSUFICIENTE</v>
      </c>
      <c r="G35" s="427">
        <f>+AVERAGE(E35:E36)</f>
        <v>0.58750000000000002</v>
      </c>
      <c r="H35" s="428" t="str">
        <f t="shared" si="1"/>
        <v>INSUFICIENTE</v>
      </c>
      <c r="I35" s="444">
        <f>+G35</f>
        <v>0.58750000000000002</v>
      </c>
      <c r="J35" s="428" t="str">
        <f>+IF(I35&lt;=59%,"INSUFICIENTE",IF(I35&gt;=60%,IF(I35&lt;=79%,"ADECUADO",IF(I35&gt;=80%,"SATISFACTORIO"))))</f>
        <v>INSUFICIENTE</v>
      </c>
    </row>
    <row r="36" spans="1:10" ht="36" customHeight="1" x14ac:dyDescent="0.25">
      <c r="A36" s="287"/>
      <c r="B36" s="283"/>
      <c r="C36" s="336"/>
      <c r="D36" s="219" t="s">
        <v>285</v>
      </c>
      <c r="E36" s="140">
        <f>+AVERAGE([1]PRESUPUESTO!$G$12:$G$13)</f>
        <v>0.875</v>
      </c>
      <c r="F36" s="74" t="str">
        <f t="shared" si="0"/>
        <v>SATISFACTORIO</v>
      </c>
      <c r="G36" s="253"/>
      <c r="H36" s="245"/>
      <c r="I36" s="442"/>
      <c r="J36" s="245"/>
    </row>
    <row r="37" spans="1:10" ht="22.5" customHeight="1" x14ac:dyDescent="0.25">
      <c r="A37" s="277" t="s">
        <v>67</v>
      </c>
      <c r="B37" s="247" t="s">
        <v>68</v>
      </c>
      <c r="C37" s="456" t="s">
        <v>37</v>
      </c>
      <c r="D37" s="124" t="s">
        <v>69</v>
      </c>
      <c r="E37" s="140">
        <v>1</v>
      </c>
      <c r="F37" s="16" t="str">
        <f t="shared" si="0"/>
        <v>SATISFACTORIO</v>
      </c>
      <c r="G37" s="427">
        <f>+AVERAGE(E37:E39)</f>
        <v>1</v>
      </c>
      <c r="H37" s="428" t="str">
        <f t="shared" si="1"/>
        <v>SATISFACTORIO</v>
      </c>
      <c r="I37" s="444">
        <f>+G37</f>
        <v>1</v>
      </c>
      <c r="J37" s="428" t="str">
        <f>+IF(I37&lt;=59%,"INSUFICIENTE",IF(I37&gt;=60%,IF(I37&lt;=79%,"ADECUADO",IF(I37&gt;=80%,"SATISFACTORIO"))))</f>
        <v>SATISFACTORIO</v>
      </c>
    </row>
    <row r="38" spans="1:10" x14ac:dyDescent="0.25">
      <c r="A38" s="243"/>
      <c r="B38" s="248"/>
      <c r="C38" s="275"/>
      <c r="D38" s="294" t="s">
        <v>285</v>
      </c>
      <c r="E38" s="140">
        <v>1</v>
      </c>
      <c r="F38" s="159" t="str">
        <f t="shared" si="0"/>
        <v>SATISFACTORIO</v>
      </c>
      <c r="G38" s="253"/>
      <c r="H38" s="245"/>
      <c r="I38" s="442"/>
      <c r="J38" s="245"/>
    </row>
    <row r="39" spans="1:10" x14ac:dyDescent="0.25">
      <c r="A39" s="243"/>
      <c r="B39" s="248"/>
      <c r="C39" s="417"/>
      <c r="D39" s="295"/>
      <c r="E39" s="140">
        <v>1</v>
      </c>
      <c r="F39" s="73" t="str">
        <f t="shared" si="0"/>
        <v>SATISFACTORIO</v>
      </c>
      <c r="G39" s="268"/>
      <c r="H39" s="246"/>
      <c r="I39" s="443"/>
      <c r="J39" s="246"/>
    </row>
    <row r="40" spans="1:10" ht="31.5" customHeight="1" x14ac:dyDescent="0.25">
      <c r="A40" s="243"/>
      <c r="B40" s="248"/>
      <c r="C40" s="434" t="s">
        <v>31</v>
      </c>
      <c r="D40" s="131" t="s">
        <v>69</v>
      </c>
      <c r="E40" s="140">
        <v>0.65</v>
      </c>
      <c r="F40" s="16" t="str">
        <f t="shared" si="0"/>
        <v>ADECUADO</v>
      </c>
      <c r="G40" s="427">
        <f>+AVERAGE(E40:E41)</f>
        <v>0.82499999999999996</v>
      </c>
      <c r="H40" s="428" t="str">
        <f t="shared" si="1"/>
        <v>SATISFACTORIO</v>
      </c>
      <c r="I40" s="444">
        <f>+G40</f>
        <v>0.82499999999999996</v>
      </c>
      <c r="J40" s="428" t="str">
        <f>+IF(I40&lt;=59%,"INSUFICIENTE",IF(I40&gt;=60%,IF(I40&lt;=79%,"ADECUADO",IF(I40&gt;=80%,"SATISFACTORIO"))))</f>
        <v>SATISFACTORIO</v>
      </c>
    </row>
    <row r="41" spans="1:10" ht="47.25" customHeight="1" x14ac:dyDescent="0.25">
      <c r="A41" s="243"/>
      <c r="B41" s="248"/>
      <c r="C41" s="255"/>
      <c r="D41" s="208" t="s">
        <v>285</v>
      </c>
      <c r="E41" s="140">
        <v>1</v>
      </c>
      <c r="F41" s="159" t="str">
        <f t="shared" si="0"/>
        <v>SATISFACTORIO</v>
      </c>
      <c r="G41" s="253"/>
      <c r="H41" s="245"/>
      <c r="I41" s="442"/>
      <c r="J41" s="245"/>
    </row>
    <row r="42" spans="1:10" ht="22.5" x14ac:dyDescent="0.25">
      <c r="A42" s="243"/>
      <c r="B42" s="248"/>
      <c r="C42" s="271" t="s">
        <v>65</v>
      </c>
      <c r="D42" s="124" t="s">
        <v>69</v>
      </c>
      <c r="E42" s="140">
        <v>1</v>
      </c>
      <c r="F42" s="155" t="str">
        <f t="shared" ref="F42:F133" si="2">+IF(E42&lt;=59%,"INSUFICIENTE",IF(E42&gt;=60%,IF(E42&lt;=79%,"ADECUADO",IF(E42&gt;=80%,"SATISFACTORIO"))))</f>
        <v>SATISFACTORIO</v>
      </c>
      <c r="G42" s="252">
        <f>+AVERAGE(E43:E44)</f>
        <v>1</v>
      </c>
      <c r="H42" s="244" t="str">
        <f>+IF(G42&lt;=59%,"INSUFICIENTE",IF(G42&gt;=60%,IF(G42&lt;=79%,"ADECUADO",IF(G42&gt;=80%,"SATISFACTORIO"))))</f>
        <v>SATISFACTORIO</v>
      </c>
      <c r="I42" s="441">
        <f>+G42</f>
        <v>1</v>
      </c>
      <c r="J42" s="244" t="str">
        <f>+IF(I42&lt;=59%,"INSUFICIENTE",IF(I42&gt;=60%,IF(I42&lt;=79%,"ADECUADO",IF(I42&gt;=80%,"SATISFACTORIO"))))</f>
        <v>SATISFACTORIO</v>
      </c>
    </row>
    <row r="43" spans="1:10" x14ac:dyDescent="0.25">
      <c r="A43" s="243"/>
      <c r="B43" s="248"/>
      <c r="C43" s="272"/>
      <c r="D43" s="294" t="s">
        <v>285</v>
      </c>
      <c r="E43" s="140">
        <v>1</v>
      </c>
      <c r="F43" s="75" t="str">
        <f t="shared" si="2"/>
        <v>SATISFACTORIO</v>
      </c>
      <c r="G43" s="253"/>
      <c r="H43" s="245"/>
      <c r="I43" s="442"/>
      <c r="J43" s="245"/>
    </row>
    <row r="44" spans="1:10" x14ac:dyDescent="0.25">
      <c r="A44" s="243"/>
      <c r="B44" s="248"/>
      <c r="C44" s="273"/>
      <c r="D44" s="295"/>
      <c r="E44" s="140">
        <v>1</v>
      </c>
      <c r="F44" s="75" t="str">
        <f t="shared" si="2"/>
        <v>SATISFACTORIO</v>
      </c>
      <c r="G44" s="268"/>
      <c r="H44" s="246"/>
      <c r="I44" s="443"/>
      <c r="J44" s="246"/>
    </row>
    <row r="45" spans="1:10" ht="27.75" customHeight="1" x14ac:dyDescent="0.25">
      <c r="A45" s="243"/>
      <c r="B45" s="248"/>
      <c r="C45" s="381" t="s">
        <v>42</v>
      </c>
      <c r="D45" s="124" t="s">
        <v>69</v>
      </c>
      <c r="E45" s="140">
        <v>0.65</v>
      </c>
      <c r="F45" s="75" t="str">
        <f t="shared" si="2"/>
        <v>ADECUADO</v>
      </c>
      <c r="G45" s="288">
        <f>+AVERAGE(E45:E47)</f>
        <v>0.8833333333333333</v>
      </c>
      <c r="H45" s="290" t="str">
        <f>+IF(G45&lt;=59%,"INSUFICIENTE",IF(G45&gt;=60%,IF(G45&lt;=79%,"ADECUADO",IF(G45&gt;=80%,"SATISFACTORIO"))))</f>
        <v>SATISFACTORIO</v>
      </c>
      <c r="I45" s="436">
        <f>+G45</f>
        <v>0.8833333333333333</v>
      </c>
      <c r="J45" s="290" t="str">
        <f>+IF(I45&lt;=59%,"INSUFICIENTE",IF(I45&gt;=60%,IF(I45&lt;=79%,"ADECUADO",IF(I45&gt;=80%,"SATISFACTORIO"))))</f>
        <v>SATISFACTORIO</v>
      </c>
    </row>
    <row r="46" spans="1:10" ht="21" customHeight="1" x14ac:dyDescent="0.25">
      <c r="A46" s="243"/>
      <c r="B46" s="248"/>
      <c r="C46" s="380"/>
      <c r="D46" s="294" t="s">
        <v>285</v>
      </c>
      <c r="E46" s="140">
        <v>1</v>
      </c>
      <c r="F46" s="155" t="str">
        <f t="shared" si="2"/>
        <v>SATISFACTORIO</v>
      </c>
      <c r="G46" s="289"/>
      <c r="H46" s="291"/>
      <c r="I46" s="437"/>
      <c r="J46" s="291"/>
    </row>
    <row r="47" spans="1:10" ht="26.25" customHeight="1" x14ac:dyDescent="0.25">
      <c r="A47" s="243"/>
      <c r="B47" s="248"/>
      <c r="C47" s="381"/>
      <c r="D47" s="295"/>
      <c r="E47" s="140">
        <v>1</v>
      </c>
      <c r="F47" s="75" t="str">
        <f t="shared" si="2"/>
        <v>SATISFACTORIO</v>
      </c>
      <c r="G47" s="288"/>
      <c r="H47" s="290"/>
      <c r="I47" s="436"/>
      <c r="J47" s="290"/>
    </row>
    <row r="48" spans="1:10" ht="33" customHeight="1" x14ac:dyDescent="0.25">
      <c r="A48" s="243"/>
      <c r="B48" s="248"/>
      <c r="C48" s="456" t="s">
        <v>75</v>
      </c>
      <c r="D48" s="122" t="s">
        <v>69</v>
      </c>
      <c r="E48" s="140">
        <v>0.85</v>
      </c>
      <c r="F48" s="75" t="str">
        <f t="shared" si="2"/>
        <v>SATISFACTORIO</v>
      </c>
      <c r="G48" s="288">
        <f>+AVERAGE(E48:E49)</f>
        <v>0.92500000000000004</v>
      </c>
      <c r="H48" s="290" t="str">
        <f>+IF(G48&lt;=59%,"INSUFICIENTE",IF(G48&gt;=60%,IF(G48&lt;=79%,"ADECUADO",IF(G48&gt;=80%,"SATISFACTORIO"))))</f>
        <v>SATISFACTORIO</v>
      </c>
      <c r="I48" s="436">
        <f>+G48</f>
        <v>0.92500000000000004</v>
      </c>
      <c r="J48" s="290" t="str">
        <f>+IF(I48&lt;=59%,"INSUFICIENTE",IF(I48&gt;=60%,IF(I48&lt;=79%,"ADECUADO",IF(I48&gt;=80%,"SATISFACTORIO"))))</f>
        <v>SATISFACTORIO</v>
      </c>
    </row>
    <row r="49" spans="1:10" ht="36.75" customHeight="1" x14ac:dyDescent="0.25">
      <c r="A49" s="243"/>
      <c r="B49" s="248"/>
      <c r="C49" s="275"/>
      <c r="D49" s="219" t="s">
        <v>285</v>
      </c>
      <c r="E49" s="140">
        <v>1</v>
      </c>
      <c r="F49" s="155" t="str">
        <f t="shared" si="2"/>
        <v>SATISFACTORIO</v>
      </c>
      <c r="G49" s="289"/>
      <c r="H49" s="291"/>
      <c r="I49" s="437"/>
      <c r="J49" s="291"/>
    </row>
    <row r="50" spans="1:10" ht="22.5" x14ac:dyDescent="0.25">
      <c r="A50" s="243"/>
      <c r="B50" s="248"/>
      <c r="C50" s="434" t="s">
        <v>36</v>
      </c>
      <c r="D50" s="131" t="s">
        <v>69</v>
      </c>
      <c r="E50" s="140">
        <v>0.75</v>
      </c>
      <c r="F50" s="75" t="str">
        <f t="shared" si="2"/>
        <v>ADECUADO</v>
      </c>
      <c r="G50" s="288">
        <f>+AVERAGE(E50:E52)</f>
        <v>0.83333333333333337</v>
      </c>
      <c r="H50" s="290" t="str">
        <f>+IF(G50&lt;=59%,"INSUFICIENTE",IF(G50&gt;=60%,IF(G50&lt;=79%,"ADECUADO",IF(G50&gt;=80%,"SATISFACTORIO"))))</f>
        <v>SATISFACTORIO</v>
      </c>
      <c r="I50" s="436">
        <f>+G50</f>
        <v>0.83333333333333337</v>
      </c>
      <c r="J50" s="290" t="str">
        <f>+IF(I50&lt;=59%,"INSUFICIENTE",IF(I50&gt;=60%,IF(I50&lt;=79%,"ADECUADO",IF(I50&gt;=80%,"SATISFACTORIO"))))</f>
        <v>SATISFACTORIO</v>
      </c>
    </row>
    <row r="51" spans="1:10" x14ac:dyDescent="0.25">
      <c r="A51" s="243"/>
      <c r="B51" s="248"/>
      <c r="C51" s="255"/>
      <c r="D51" s="247" t="s">
        <v>285</v>
      </c>
      <c r="E51" s="140">
        <v>1</v>
      </c>
      <c r="F51" s="155" t="str">
        <f t="shared" si="2"/>
        <v>SATISFACTORIO</v>
      </c>
      <c r="G51" s="289"/>
      <c r="H51" s="291"/>
      <c r="I51" s="437"/>
      <c r="J51" s="291"/>
    </row>
    <row r="52" spans="1:10" x14ac:dyDescent="0.25">
      <c r="A52" s="243"/>
      <c r="B52" s="248"/>
      <c r="C52" s="334"/>
      <c r="D52" s="249"/>
      <c r="E52" s="140">
        <v>0.75</v>
      </c>
      <c r="F52" s="75" t="str">
        <f t="shared" si="2"/>
        <v>ADECUADO</v>
      </c>
      <c r="G52" s="288"/>
      <c r="H52" s="290"/>
      <c r="I52" s="436"/>
      <c r="J52" s="290"/>
    </row>
    <row r="53" spans="1:10" ht="27" customHeight="1" x14ac:dyDescent="0.25">
      <c r="A53" s="243"/>
      <c r="B53" s="248"/>
      <c r="C53" s="426" t="s">
        <v>30</v>
      </c>
      <c r="D53" s="124" t="s">
        <v>69</v>
      </c>
      <c r="E53" s="140" t="s">
        <v>129</v>
      </c>
      <c r="F53" s="75" t="str">
        <f t="shared" si="2"/>
        <v>SATISFACTORIO</v>
      </c>
      <c r="G53" s="288">
        <f>+AVERAGE(E53:E55)</f>
        <v>0.875</v>
      </c>
      <c r="H53" s="290" t="str">
        <f>+IF(G53&lt;=59%,"INSUFICIENTE",IF(G53&gt;=60%,IF(G53&lt;=79%,"ADECUADO",IF(G53&gt;=80%,"SATISFACTORIO"))))</f>
        <v>SATISFACTORIO</v>
      </c>
      <c r="I53" s="436">
        <f>+G53</f>
        <v>0.875</v>
      </c>
      <c r="J53" s="290" t="str">
        <f>+IF(I53&lt;=59%,"INSUFICIENTE",IF(I53&gt;=60%,IF(I53&lt;=79%,"ADECUADO",IF(I53&gt;=80%,"SATISFACTORIO"))))</f>
        <v>SATISFACTORIO</v>
      </c>
    </row>
    <row r="54" spans="1:10" ht="32.25" customHeight="1" x14ac:dyDescent="0.25">
      <c r="A54" s="243"/>
      <c r="B54" s="248"/>
      <c r="C54" s="272"/>
      <c r="D54" s="294" t="s">
        <v>285</v>
      </c>
      <c r="E54" s="140">
        <v>1</v>
      </c>
      <c r="F54" s="155" t="str">
        <f t="shared" si="2"/>
        <v>SATISFACTORIO</v>
      </c>
      <c r="G54" s="289"/>
      <c r="H54" s="291"/>
      <c r="I54" s="437"/>
      <c r="J54" s="291"/>
    </row>
    <row r="55" spans="1:10" ht="36" customHeight="1" x14ac:dyDescent="0.25">
      <c r="A55" s="243"/>
      <c r="B55" s="248"/>
      <c r="C55" s="272"/>
      <c r="D55" s="295"/>
      <c r="E55" s="140">
        <v>0.75</v>
      </c>
      <c r="F55" s="75" t="str">
        <f t="shared" si="2"/>
        <v>ADECUADO</v>
      </c>
      <c r="G55" s="288"/>
      <c r="H55" s="290"/>
      <c r="I55" s="436"/>
      <c r="J55" s="290"/>
    </row>
    <row r="56" spans="1:10" ht="58.5" customHeight="1" x14ac:dyDescent="0.25">
      <c r="A56" s="243"/>
      <c r="B56" s="248"/>
      <c r="C56" s="355" t="s">
        <v>140</v>
      </c>
      <c r="D56" s="124" t="s">
        <v>69</v>
      </c>
      <c r="E56" s="140">
        <v>0.8</v>
      </c>
      <c r="F56" s="16" t="str">
        <f t="shared" si="2"/>
        <v>SATISFACTORIO</v>
      </c>
      <c r="G56" s="427">
        <f>+AVERAGE(E56:E58)</f>
        <v>0.85</v>
      </c>
      <c r="H56" s="438" t="str">
        <f>+IF(G56&lt;=59%,"INSUFICIENTE",IF(G56&gt;=60%,IF(G56&lt;=79%,"ADECUADO",IF(G56&gt;=80%,"SATISFACTORIO"))))</f>
        <v>SATISFACTORIO</v>
      </c>
      <c r="I56" s="440">
        <f>+G56</f>
        <v>0.85</v>
      </c>
      <c r="J56" s="428" t="str">
        <f>+IF(I56&lt;=59%,"INSUFICIENTE",IF(I56&gt;=60%,IF(I56&lt;=79%,"ADECUADO",IF(I56&gt;=80%,"SATISFACTORIO"))))</f>
        <v>SATISFACTORIO</v>
      </c>
    </row>
    <row r="57" spans="1:10" ht="58.5" customHeight="1" x14ac:dyDescent="0.25">
      <c r="A57" s="243"/>
      <c r="B57" s="248"/>
      <c r="C57" s="336"/>
      <c r="D57" s="294" t="s">
        <v>285</v>
      </c>
      <c r="E57" s="140">
        <v>0.75</v>
      </c>
      <c r="F57" s="159" t="str">
        <f t="shared" si="2"/>
        <v>ADECUADO</v>
      </c>
      <c r="G57" s="253"/>
      <c r="H57" s="439"/>
      <c r="I57" s="270"/>
      <c r="J57" s="245"/>
    </row>
    <row r="58" spans="1:10" ht="58.5" customHeight="1" x14ac:dyDescent="0.25">
      <c r="A58" s="278"/>
      <c r="B58" s="249"/>
      <c r="C58" s="336"/>
      <c r="D58" s="295"/>
      <c r="E58" s="140">
        <v>1</v>
      </c>
      <c r="F58" s="73" t="str">
        <f t="shared" si="2"/>
        <v>SATISFACTORIO</v>
      </c>
      <c r="G58" s="253"/>
      <c r="H58" s="439"/>
      <c r="I58" s="270"/>
      <c r="J58" s="245"/>
    </row>
    <row r="59" spans="1:10" ht="27.75" customHeight="1" x14ac:dyDescent="0.25">
      <c r="A59" s="287" t="s">
        <v>67</v>
      </c>
      <c r="B59" s="283" t="s">
        <v>68</v>
      </c>
      <c r="C59" s="435" t="s">
        <v>59</v>
      </c>
      <c r="D59" s="124" t="s">
        <v>69</v>
      </c>
      <c r="E59" s="140">
        <v>0.2</v>
      </c>
      <c r="F59" s="16" t="str">
        <f t="shared" si="2"/>
        <v>INSUFICIENTE</v>
      </c>
      <c r="G59" s="252">
        <f>+AVERAGE(E59:E61)</f>
        <v>0.69166666666666676</v>
      </c>
      <c r="H59" s="244" t="str">
        <f>+IF(G59&lt;=59%,"INSUFICIENTE",IF(G59&gt;=60%,IF(G59&lt;=79%,"ADECUADO",IF(G59&gt;=80%,"SATISFACTORIO"))))</f>
        <v>ADECUADO</v>
      </c>
      <c r="I59" s="252">
        <f>+G59</f>
        <v>0.69166666666666676</v>
      </c>
      <c r="J59" s="244" t="str">
        <f>+IF(I59&lt;=59%,"INSUFICIENTE",IF(I59&gt;=60%,IF(I59&lt;=79%,"ADECUADO",IF(I59&gt;=80%,"SATISFACTORIO"))))</f>
        <v>ADECUADO</v>
      </c>
    </row>
    <row r="60" spans="1:10" ht="42.75" customHeight="1" x14ac:dyDescent="0.25">
      <c r="A60" s="287"/>
      <c r="B60" s="283"/>
      <c r="C60" s="275"/>
      <c r="D60" s="219" t="s">
        <v>285</v>
      </c>
      <c r="E60" s="140">
        <f>+AVERAGE([1]JURIDICA!$G$19:$G$20)</f>
        <v>0.875</v>
      </c>
      <c r="F60" s="159" t="str">
        <f t="shared" si="2"/>
        <v>SATISFACTORIO</v>
      </c>
      <c r="G60" s="253"/>
      <c r="H60" s="245"/>
      <c r="I60" s="253"/>
      <c r="J60" s="245"/>
    </row>
    <row r="61" spans="1:10" ht="56.25" customHeight="1" x14ac:dyDescent="0.25">
      <c r="A61" s="287"/>
      <c r="B61" s="283"/>
      <c r="C61" s="417"/>
      <c r="D61" s="124" t="s">
        <v>287</v>
      </c>
      <c r="E61" s="140">
        <v>1</v>
      </c>
      <c r="F61" s="102" t="str">
        <f t="shared" si="2"/>
        <v>SATISFACTORIO</v>
      </c>
      <c r="G61" s="268"/>
      <c r="H61" s="246"/>
      <c r="I61" s="268"/>
      <c r="J61" s="246"/>
    </row>
    <row r="62" spans="1:10" ht="33.75" customHeight="1" x14ac:dyDescent="0.25">
      <c r="A62" s="287"/>
      <c r="B62" s="283"/>
      <c r="C62" s="434" t="s">
        <v>77</v>
      </c>
      <c r="D62" s="131" t="s">
        <v>69</v>
      </c>
      <c r="E62" s="140">
        <v>0.2</v>
      </c>
      <c r="F62" s="16" t="str">
        <f t="shared" si="2"/>
        <v>INSUFICIENTE</v>
      </c>
      <c r="G62" s="427">
        <f>+AVERAGE(E62:E63)</f>
        <v>0.51249999999999996</v>
      </c>
      <c r="H62" s="428" t="str">
        <f>+IF(G62&lt;=59%,"INSUFICIENTE",IF(G62&gt;=60%,IF(G62&lt;=79%,"ADECUADO",IF(G62&gt;=80%,"SATISFACTORIO"))))</f>
        <v>INSUFICIENTE</v>
      </c>
      <c r="I62" s="427">
        <f>+G62</f>
        <v>0.51249999999999996</v>
      </c>
      <c r="J62" s="428" t="str">
        <f>+IF(I62&lt;=59%,"INSUFICIENTE",IF(I62&gt;=60%,IF(I62&lt;=79%,"ADECUADO",IF(I62&gt;=80%,"SATISFACTORIO"))))</f>
        <v>INSUFICIENTE</v>
      </c>
    </row>
    <row r="63" spans="1:10" ht="50.25" customHeight="1" x14ac:dyDescent="0.25">
      <c r="A63" s="287"/>
      <c r="B63" s="283"/>
      <c r="C63" s="255"/>
      <c r="D63" s="219" t="s">
        <v>285</v>
      </c>
      <c r="E63" s="140">
        <f>+AVERAGE('[1]ADMISION AL USUARIO'!$G$13:$G$14)</f>
        <v>0.82499999999999996</v>
      </c>
      <c r="F63" s="159" t="str">
        <f t="shared" si="2"/>
        <v>SATISFACTORIO</v>
      </c>
      <c r="G63" s="253"/>
      <c r="H63" s="245"/>
      <c r="I63" s="253"/>
      <c r="J63" s="245"/>
    </row>
    <row r="64" spans="1:10" ht="22.5" x14ac:dyDescent="0.25">
      <c r="A64" s="287"/>
      <c r="B64" s="283"/>
      <c r="C64" s="426" t="s">
        <v>33</v>
      </c>
      <c r="D64" s="124" t="s">
        <v>69</v>
      </c>
      <c r="E64" s="140">
        <v>0.7</v>
      </c>
      <c r="F64" s="16" t="str">
        <f t="shared" si="2"/>
        <v>ADECUADO</v>
      </c>
      <c r="G64" s="427">
        <f>+AVERAGE(E64:E66)</f>
        <v>0.81666666666666676</v>
      </c>
      <c r="H64" s="428" t="str">
        <f>+IF(G64&lt;=59%,"INSUFICIENTE",IF(G64&gt;=60%,IF(G64&lt;=79%,"ADECUADO",IF(G64&gt;=80%,"SATISFACTORIO"))))</f>
        <v>SATISFACTORIO</v>
      </c>
      <c r="I64" s="427">
        <f>+G64</f>
        <v>0.81666666666666676</v>
      </c>
      <c r="J64" s="428" t="str">
        <f>+IF(I64&lt;=59%,"INSUFICIENTE",IF(I64&gt;=60%,IF(I64&lt;=79%,"ADECUADO",IF(I64&gt;=80%,"SATISFACTORIO"))))</f>
        <v>SATISFACTORIO</v>
      </c>
    </row>
    <row r="65" spans="1:10" x14ac:dyDescent="0.25">
      <c r="A65" s="287"/>
      <c r="B65" s="283"/>
      <c r="C65" s="272"/>
      <c r="D65" s="247" t="s">
        <v>285</v>
      </c>
      <c r="E65" s="140">
        <v>1</v>
      </c>
      <c r="F65" s="159" t="str">
        <f t="shared" si="2"/>
        <v>SATISFACTORIO</v>
      </c>
      <c r="G65" s="253"/>
      <c r="H65" s="245"/>
      <c r="I65" s="253"/>
      <c r="J65" s="245"/>
    </row>
    <row r="66" spans="1:10" x14ac:dyDescent="0.25">
      <c r="A66" s="287"/>
      <c r="B66" s="283"/>
      <c r="C66" s="272"/>
      <c r="D66" s="249"/>
      <c r="E66" s="140">
        <v>0.75</v>
      </c>
      <c r="F66" s="16" t="str">
        <f t="shared" si="2"/>
        <v>ADECUADO</v>
      </c>
      <c r="G66" s="253"/>
      <c r="H66" s="245"/>
      <c r="I66" s="253"/>
      <c r="J66" s="245"/>
    </row>
    <row r="67" spans="1:10" ht="101.25" x14ac:dyDescent="0.25">
      <c r="A67" s="287"/>
      <c r="B67" s="283"/>
      <c r="C67" s="335" t="s">
        <v>165</v>
      </c>
      <c r="D67" s="122" t="s">
        <v>288</v>
      </c>
      <c r="E67" s="140">
        <v>1</v>
      </c>
      <c r="F67" s="16" t="str">
        <f t="shared" si="2"/>
        <v>SATISFACTORIO</v>
      </c>
      <c r="G67" s="432">
        <f>+AVERAGE(E67:E70)</f>
        <v>0.75</v>
      </c>
      <c r="H67" s="433" t="str">
        <f>+IF(G67&lt;=59%,"INSUFICIENTE",IF(G67&gt;=60%,IF(G67&lt;=79%,"ADECUADO",IF(G67&gt;=80%,"SATISFACTORIO"))))</f>
        <v>ADECUADO</v>
      </c>
      <c r="I67" s="432">
        <f>+G67</f>
        <v>0.75</v>
      </c>
      <c r="J67" s="433" t="str">
        <f>+IF(I67&lt;=59%,"INSUFICIENTE",IF(I67&gt;=60%,IF(I67&lt;=79%,"ADECUADO",IF(I67&gt;=80%,"SATISFACTORIO"))))</f>
        <v>ADECUADO</v>
      </c>
    </row>
    <row r="68" spans="1:10" ht="38.25" customHeight="1" x14ac:dyDescent="0.25">
      <c r="A68" s="287"/>
      <c r="B68" s="283"/>
      <c r="C68" s="336"/>
      <c r="D68" s="122" t="s">
        <v>289</v>
      </c>
      <c r="E68" s="140">
        <v>0</v>
      </c>
      <c r="F68" s="16" t="str">
        <f t="shared" si="2"/>
        <v>INSUFICIENTE</v>
      </c>
      <c r="G68" s="432"/>
      <c r="H68" s="433"/>
      <c r="I68" s="432"/>
      <c r="J68" s="433"/>
    </row>
    <row r="69" spans="1:10" ht="54" customHeight="1" x14ac:dyDescent="0.25">
      <c r="A69" s="287"/>
      <c r="B69" s="283"/>
      <c r="C69" s="336"/>
      <c r="D69" s="122" t="s">
        <v>69</v>
      </c>
      <c r="E69" s="140">
        <v>1</v>
      </c>
      <c r="F69" s="16" t="str">
        <f t="shared" si="2"/>
        <v>SATISFACTORIO</v>
      </c>
      <c r="G69" s="432"/>
      <c r="H69" s="433"/>
      <c r="I69" s="432"/>
      <c r="J69" s="433"/>
    </row>
    <row r="70" spans="1:10" ht="67.5" x14ac:dyDescent="0.25">
      <c r="A70" s="287"/>
      <c r="B70" s="283"/>
      <c r="C70" s="336"/>
      <c r="D70" s="122" t="s">
        <v>290</v>
      </c>
      <c r="E70" s="140">
        <v>1</v>
      </c>
      <c r="F70" s="73" t="str">
        <f t="shared" si="2"/>
        <v>SATISFACTORIO</v>
      </c>
      <c r="G70" s="288"/>
      <c r="H70" s="290"/>
      <c r="I70" s="288"/>
      <c r="J70" s="290"/>
    </row>
    <row r="71" spans="1:10" ht="89.25" customHeight="1" x14ac:dyDescent="0.25">
      <c r="A71" s="277" t="s">
        <v>67</v>
      </c>
      <c r="B71" s="247" t="s">
        <v>68</v>
      </c>
      <c r="C71" s="429" t="s">
        <v>78</v>
      </c>
      <c r="D71" s="124" t="s">
        <v>69</v>
      </c>
      <c r="E71" s="140">
        <v>0.8</v>
      </c>
      <c r="F71" s="83" t="str">
        <f t="shared" si="2"/>
        <v>SATISFACTORIO</v>
      </c>
      <c r="G71" s="430">
        <f>+AVERAGE(E71:E74)</f>
        <v>0.95</v>
      </c>
      <c r="H71" s="431" t="str">
        <f>+IF(G71&lt;=59%,"INSUFICIENTE",IF(G71&gt;=60%,IF(G71&lt;=79%,"ADECUADO",IF(G71&gt;=80%,"SATISFACTORIO"))))</f>
        <v>SATISFACTORIO</v>
      </c>
      <c r="I71" s="430">
        <f>+G71</f>
        <v>0.95</v>
      </c>
      <c r="J71" s="431" t="str">
        <f>+IF(I71&lt;=59%,"INSUFICIENTE",IF(I71&gt;=60%,IF(I71&lt;=79%,"ADECUADO",IF(I71&gt;=80%,"SATISFACTORIO"))))</f>
        <v>SATISFACTORIO</v>
      </c>
    </row>
    <row r="72" spans="1:10" x14ac:dyDescent="0.25">
      <c r="A72" s="243"/>
      <c r="B72" s="248"/>
      <c r="C72" s="429"/>
      <c r="D72" s="294" t="s">
        <v>291</v>
      </c>
      <c r="E72" s="140">
        <v>1</v>
      </c>
      <c r="F72" s="83" t="str">
        <f t="shared" si="2"/>
        <v>SATISFACTORIO</v>
      </c>
      <c r="G72" s="430"/>
      <c r="H72" s="431"/>
      <c r="I72" s="430"/>
      <c r="J72" s="431"/>
    </row>
    <row r="73" spans="1:10" x14ac:dyDescent="0.25">
      <c r="A73" s="243"/>
      <c r="B73" s="248"/>
      <c r="C73" s="285"/>
      <c r="D73" s="295"/>
      <c r="E73" s="140">
        <v>1</v>
      </c>
      <c r="F73" s="156" t="str">
        <f t="shared" si="2"/>
        <v>SATISFACTORIO</v>
      </c>
      <c r="G73" s="289"/>
      <c r="H73" s="291"/>
      <c r="I73" s="289"/>
      <c r="J73" s="291"/>
    </row>
    <row r="74" spans="1:10" ht="22.5" x14ac:dyDescent="0.25">
      <c r="A74" s="243"/>
      <c r="B74" s="248"/>
      <c r="C74" s="429"/>
      <c r="D74" s="124" t="s">
        <v>292</v>
      </c>
      <c r="E74" s="140">
        <v>1</v>
      </c>
      <c r="F74" s="83" t="str">
        <f t="shared" si="2"/>
        <v>SATISFACTORIO</v>
      </c>
      <c r="G74" s="430"/>
      <c r="H74" s="431"/>
      <c r="I74" s="430"/>
      <c r="J74" s="431"/>
    </row>
    <row r="75" spans="1:10" ht="34.5" customHeight="1" x14ac:dyDescent="0.25">
      <c r="A75" s="243"/>
      <c r="B75" s="248"/>
      <c r="C75" s="449" t="s">
        <v>146</v>
      </c>
      <c r="D75" s="124" t="s">
        <v>69</v>
      </c>
      <c r="E75" s="140">
        <v>1</v>
      </c>
      <c r="F75" s="83" t="str">
        <f t="shared" si="2"/>
        <v>SATISFACTORIO</v>
      </c>
      <c r="G75" s="430">
        <f>+AVERAGE(E75:E77)</f>
        <v>1</v>
      </c>
      <c r="H75" s="431" t="str">
        <f>+IF(G75&lt;=59%,"INSUFICIENTE",IF(G75&gt;=60%,IF(G75&lt;=79%,"ADECUADO",IF(G75&gt;=80%,"SATISFACTORIO"))))</f>
        <v>SATISFACTORIO</v>
      </c>
      <c r="I75" s="430">
        <f>+G75</f>
        <v>1</v>
      </c>
      <c r="J75" s="431" t="str">
        <f>+IF(I75&lt;=59%,"INSUFICIENTE",IF(I75&gt;=60%,IF(I75&lt;=79%,"ADECUADO",IF(I75&gt;=80%,"SATISFACTORIO"))))</f>
        <v>SATISFACTORIO</v>
      </c>
    </row>
    <row r="76" spans="1:10" ht="33.75" customHeight="1" x14ac:dyDescent="0.25">
      <c r="A76" s="243"/>
      <c r="B76" s="248"/>
      <c r="C76" s="327"/>
      <c r="D76" s="167" t="s">
        <v>293</v>
      </c>
      <c r="E76" s="140">
        <v>1</v>
      </c>
      <c r="F76" s="156" t="str">
        <f t="shared" si="2"/>
        <v>SATISFACTORIO</v>
      </c>
      <c r="G76" s="289"/>
      <c r="H76" s="291"/>
      <c r="I76" s="289"/>
      <c r="J76" s="291"/>
    </row>
    <row r="77" spans="1:10" ht="33.75" customHeight="1" x14ac:dyDescent="0.25">
      <c r="A77" s="243"/>
      <c r="B77" s="248"/>
      <c r="C77" s="449"/>
      <c r="D77" s="167" t="s">
        <v>293</v>
      </c>
      <c r="E77" s="140">
        <v>1</v>
      </c>
      <c r="F77" s="83" t="str">
        <f t="shared" si="2"/>
        <v>SATISFACTORIO</v>
      </c>
      <c r="G77" s="430"/>
      <c r="H77" s="431"/>
      <c r="I77" s="430"/>
      <c r="J77" s="431"/>
    </row>
    <row r="78" spans="1:10" ht="33.75" x14ac:dyDescent="0.25">
      <c r="A78" s="243"/>
      <c r="B78" s="248"/>
      <c r="C78" s="453" t="s">
        <v>72</v>
      </c>
      <c r="D78" s="131" t="s">
        <v>294</v>
      </c>
      <c r="E78" s="140" t="s">
        <v>129</v>
      </c>
      <c r="F78" s="83" t="str">
        <f t="shared" si="2"/>
        <v>SATISFACTORIO</v>
      </c>
      <c r="G78" s="430">
        <f>+AVERAGE(E78:E79)</f>
        <v>1</v>
      </c>
      <c r="H78" s="431" t="str">
        <f>+IF(G78&lt;=59%,"INSUFICIENTE",IF(G78&gt;=60%,IF(G78&lt;=79%,"ADECUADO",IF(G78&gt;=80%,"SATISFACTORIO"))))</f>
        <v>SATISFACTORIO</v>
      </c>
      <c r="I78" s="430">
        <f>+G78</f>
        <v>1</v>
      </c>
      <c r="J78" s="431" t="str">
        <f>+IF(I78&lt;=59%,"INSUFICIENTE",IF(I78&gt;=60%,IF(I78&lt;=79%,"ADECUADO",IF(I78&gt;=80%,"SATISFACTORIO"))))</f>
        <v>SATISFACTORIO</v>
      </c>
    </row>
    <row r="79" spans="1:10" ht="48.75" customHeight="1" x14ac:dyDescent="0.25">
      <c r="A79" s="243"/>
      <c r="B79" s="248"/>
      <c r="C79" s="454"/>
      <c r="D79" s="164" t="s">
        <v>285</v>
      </c>
      <c r="E79" s="140">
        <v>1</v>
      </c>
      <c r="F79" s="156" t="str">
        <f t="shared" si="2"/>
        <v>SATISFACTORIO</v>
      </c>
      <c r="G79" s="289"/>
      <c r="H79" s="291"/>
      <c r="I79" s="289"/>
      <c r="J79" s="291"/>
    </row>
    <row r="80" spans="1:10" ht="22.5" x14ac:dyDescent="0.25">
      <c r="A80" s="243"/>
      <c r="B80" s="248"/>
      <c r="C80" s="446" t="s">
        <v>74</v>
      </c>
      <c r="D80" s="122" t="s">
        <v>69</v>
      </c>
      <c r="E80" s="140">
        <v>0.8</v>
      </c>
      <c r="F80" s="83" t="str">
        <f t="shared" si="2"/>
        <v>SATISFACTORIO</v>
      </c>
      <c r="G80" s="430">
        <f>+AVERAGE(E80:E84)</f>
        <v>0.88500000000000001</v>
      </c>
      <c r="H80" s="431" t="str">
        <f>+IF(G80&lt;=59%,"INSUFICIENTE",IF(G80&gt;=60%,IF(G80&lt;=79%,"ADECUADO",IF(G80&gt;=80%,"SATISFACTORIO"))))</f>
        <v>SATISFACTORIO</v>
      </c>
      <c r="I80" s="430">
        <f>+G80</f>
        <v>0.88500000000000001</v>
      </c>
      <c r="J80" s="431" t="str">
        <f>+IF(I80&lt;=59%,"INSUFICIENTE",IF(I80&gt;=60%,IF(I80&lt;=79%,"ADECUADO",IF(I80&gt;=80%,"SATISFACTORIO"))))</f>
        <v>SATISFACTORIO</v>
      </c>
    </row>
    <row r="81" spans="1:10" ht="67.5" x14ac:dyDescent="0.25">
      <c r="A81" s="243"/>
      <c r="B81" s="248"/>
      <c r="C81" s="342"/>
      <c r="D81" s="122" t="s">
        <v>295</v>
      </c>
      <c r="E81" s="140">
        <v>1</v>
      </c>
      <c r="F81" s="156" t="str">
        <f t="shared" si="2"/>
        <v>SATISFACTORIO</v>
      </c>
      <c r="G81" s="289"/>
      <c r="H81" s="291"/>
      <c r="I81" s="289"/>
      <c r="J81" s="291"/>
    </row>
    <row r="82" spans="1:10" ht="56.25" x14ac:dyDescent="0.25">
      <c r="A82" s="243"/>
      <c r="B82" s="248"/>
      <c r="C82" s="342"/>
      <c r="D82" s="122" t="s">
        <v>296</v>
      </c>
      <c r="E82" s="140">
        <v>1</v>
      </c>
      <c r="F82" s="156" t="str">
        <f t="shared" si="2"/>
        <v>SATISFACTORIO</v>
      </c>
      <c r="G82" s="289"/>
      <c r="H82" s="291"/>
      <c r="I82" s="289"/>
      <c r="J82" s="291"/>
    </row>
    <row r="83" spans="1:10" ht="33.75" x14ac:dyDescent="0.25">
      <c r="A83" s="243"/>
      <c r="B83" s="248"/>
      <c r="C83" s="342"/>
      <c r="D83" s="122" t="s">
        <v>297</v>
      </c>
      <c r="E83" s="140">
        <v>0.75</v>
      </c>
      <c r="F83" s="156" t="str">
        <f t="shared" si="2"/>
        <v>ADECUADO</v>
      </c>
      <c r="G83" s="289"/>
      <c r="H83" s="291"/>
      <c r="I83" s="289"/>
      <c r="J83" s="291"/>
    </row>
    <row r="84" spans="1:10" ht="22.5" customHeight="1" x14ac:dyDescent="0.25">
      <c r="A84" s="243"/>
      <c r="B84" s="248"/>
      <c r="C84" s="342"/>
      <c r="D84" s="219" t="s">
        <v>285</v>
      </c>
      <c r="E84" s="140">
        <f>+AVERAGE('[1]TALENTO HUMANO'!$G$15:$G$16)</f>
        <v>0.875</v>
      </c>
      <c r="F84" s="156" t="str">
        <f t="shared" si="2"/>
        <v>SATISFACTORIO</v>
      </c>
      <c r="G84" s="289"/>
      <c r="H84" s="291"/>
      <c r="I84" s="289"/>
      <c r="J84" s="291"/>
    </row>
    <row r="85" spans="1:10" ht="51.75" customHeight="1" x14ac:dyDescent="0.25">
      <c r="A85" s="243"/>
      <c r="B85" s="248"/>
      <c r="C85" s="450" t="s">
        <v>80</v>
      </c>
      <c r="D85" s="167" t="s">
        <v>81</v>
      </c>
      <c r="E85" s="140">
        <v>1</v>
      </c>
      <c r="F85" s="88" t="str">
        <f t="shared" si="2"/>
        <v>SATISFACTORIO</v>
      </c>
      <c r="G85" s="451">
        <f>+AVERAGE(E85:E95)</f>
        <v>0.82</v>
      </c>
      <c r="H85" s="452" t="str">
        <f>+IF(G85&lt;=59%,"INSUFICIENTE",IF(G85&gt;=60%,IF(G85&lt;=79%,"ADECUADO",IF(G85&gt;=80%,"SATISFACTORIO"))))</f>
        <v>SATISFACTORIO</v>
      </c>
      <c r="I85" s="451">
        <f>+G85</f>
        <v>0.82</v>
      </c>
      <c r="J85" s="452" t="str">
        <f>+IF(I85&lt;=59%,"INSUFICIENTE",IF(I85&gt;=60%,IF(I85&lt;=79%,"ADECUADO",IF(I85&gt;=80%,"SATISFACTORIO"))))</f>
        <v>SATISFACTORIO</v>
      </c>
    </row>
    <row r="86" spans="1:10" ht="51.75" customHeight="1" x14ac:dyDescent="0.25">
      <c r="A86" s="243"/>
      <c r="B86" s="248"/>
      <c r="C86" s="272"/>
      <c r="D86" s="122" t="s">
        <v>298</v>
      </c>
      <c r="E86" s="140">
        <v>1</v>
      </c>
      <c r="F86" s="156" t="str">
        <f t="shared" si="2"/>
        <v>SATISFACTORIO</v>
      </c>
      <c r="G86" s="442"/>
      <c r="H86" s="245"/>
      <c r="I86" s="442"/>
      <c r="J86" s="245"/>
    </row>
    <row r="87" spans="1:10" ht="51.75" customHeight="1" x14ac:dyDescent="0.25">
      <c r="A87" s="243"/>
      <c r="B87" s="248"/>
      <c r="C87" s="272"/>
      <c r="D87" s="122" t="s">
        <v>82</v>
      </c>
      <c r="E87" s="140">
        <v>1</v>
      </c>
      <c r="F87" s="156" t="str">
        <f t="shared" si="2"/>
        <v>SATISFACTORIO</v>
      </c>
      <c r="G87" s="442"/>
      <c r="H87" s="245"/>
      <c r="I87" s="442"/>
      <c r="J87" s="245"/>
    </row>
    <row r="88" spans="1:10" ht="51.75" customHeight="1" x14ac:dyDescent="0.25">
      <c r="A88" s="243"/>
      <c r="B88" s="248"/>
      <c r="C88" s="272"/>
      <c r="D88" s="122" t="s">
        <v>83</v>
      </c>
      <c r="E88" s="140">
        <v>1</v>
      </c>
      <c r="F88" s="156" t="str">
        <f t="shared" si="2"/>
        <v>SATISFACTORIO</v>
      </c>
      <c r="G88" s="442"/>
      <c r="H88" s="245"/>
      <c r="I88" s="442"/>
      <c r="J88" s="245"/>
    </row>
    <row r="89" spans="1:10" ht="51.75" customHeight="1" x14ac:dyDescent="0.25">
      <c r="A89" s="243"/>
      <c r="B89" s="248"/>
      <c r="C89" s="272"/>
      <c r="D89" s="122" t="s">
        <v>299</v>
      </c>
      <c r="E89" s="140">
        <v>0.2</v>
      </c>
      <c r="F89" s="156" t="str">
        <f t="shared" si="2"/>
        <v>INSUFICIENTE</v>
      </c>
      <c r="G89" s="442"/>
      <c r="H89" s="245"/>
      <c r="I89" s="442"/>
      <c r="J89" s="245"/>
    </row>
    <row r="90" spans="1:10" ht="51.75" customHeight="1" x14ac:dyDescent="0.25">
      <c r="A90" s="243"/>
      <c r="B90" s="248"/>
      <c r="C90" s="272"/>
      <c r="D90" s="122" t="s">
        <v>300</v>
      </c>
      <c r="E90" s="140">
        <v>1</v>
      </c>
      <c r="F90" s="156" t="str">
        <f t="shared" si="2"/>
        <v>SATISFACTORIO</v>
      </c>
      <c r="G90" s="442"/>
      <c r="H90" s="245"/>
      <c r="I90" s="442"/>
      <c r="J90" s="245"/>
    </row>
    <row r="91" spans="1:10" ht="51.75" customHeight="1" x14ac:dyDescent="0.25">
      <c r="A91" s="243"/>
      <c r="B91" s="248"/>
      <c r="C91" s="272"/>
      <c r="D91" s="122" t="s">
        <v>301</v>
      </c>
      <c r="E91" s="140">
        <v>0.5</v>
      </c>
      <c r="F91" s="156" t="str">
        <f t="shared" si="2"/>
        <v>INSUFICIENTE</v>
      </c>
      <c r="G91" s="442"/>
      <c r="H91" s="245"/>
      <c r="I91" s="442"/>
      <c r="J91" s="245"/>
    </row>
    <row r="92" spans="1:10" ht="51.75" customHeight="1" x14ac:dyDescent="0.25">
      <c r="A92" s="243"/>
      <c r="B92" s="248"/>
      <c r="C92" s="272"/>
      <c r="D92" s="122" t="s">
        <v>302</v>
      </c>
      <c r="E92" s="140">
        <v>0.5</v>
      </c>
      <c r="F92" s="156" t="str">
        <f t="shared" si="2"/>
        <v>INSUFICIENTE</v>
      </c>
      <c r="G92" s="442"/>
      <c r="H92" s="245"/>
      <c r="I92" s="442"/>
      <c r="J92" s="245"/>
    </row>
    <row r="93" spans="1:10" ht="51.75" customHeight="1" x14ac:dyDescent="0.25">
      <c r="A93" s="243"/>
      <c r="B93" s="248"/>
      <c r="C93" s="272"/>
      <c r="D93" s="122" t="s">
        <v>303</v>
      </c>
      <c r="E93" s="140" t="s">
        <v>129</v>
      </c>
      <c r="F93" s="156" t="str">
        <f t="shared" si="2"/>
        <v>SATISFACTORIO</v>
      </c>
      <c r="G93" s="442"/>
      <c r="H93" s="245"/>
      <c r="I93" s="442"/>
      <c r="J93" s="245"/>
    </row>
    <row r="94" spans="1:10" ht="51.75" customHeight="1" x14ac:dyDescent="0.25">
      <c r="A94" s="243"/>
      <c r="B94" s="248"/>
      <c r="C94" s="272"/>
      <c r="D94" s="122" t="s">
        <v>304</v>
      </c>
      <c r="E94" s="140">
        <v>1</v>
      </c>
      <c r="F94" s="156" t="str">
        <f t="shared" si="2"/>
        <v>SATISFACTORIO</v>
      </c>
      <c r="G94" s="442"/>
      <c r="H94" s="245"/>
      <c r="I94" s="442"/>
      <c r="J94" s="245"/>
    </row>
    <row r="95" spans="1:10" ht="58.5" customHeight="1" x14ac:dyDescent="0.25">
      <c r="A95" s="243"/>
      <c r="B95" s="248"/>
      <c r="C95" s="272"/>
      <c r="D95" s="122" t="s">
        <v>303</v>
      </c>
      <c r="E95" s="140">
        <v>1</v>
      </c>
      <c r="F95" s="88" t="str">
        <f t="shared" si="2"/>
        <v>SATISFACTORIO</v>
      </c>
      <c r="G95" s="442"/>
      <c r="H95" s="245"/>
      <c r="I95" s="442"/>
      <c r="J95" s="245"/>
    </row>
    <row r="96" spans="1:10" ht="31.5" customHeight="1" x14ac:dyDescent="0.25">
      <c r="A96" s="243"/>
      <c r="B96" s="248"/>
      <c r="C96" s="435" t="s">
        <v>60</v>
      </c>
      <c r="D96" s="124" t="s">
        <v>69</v>
      </c>
      <c r="E96" s="140">
        <v>0.2</v>
      </c>
      <c r="F96" s="156" t="str">
        <f t="shared" si="2"/>
        <v>INSUFICIENTE</v>
      </c>
      <c r="G96" s="451">
        <f>+AVERAGE(E96:E98)</f>
        <v>0.48333333333333334</v>
      </c>
      <c r="H96" s="452" t="str">
        <f>+IF(G96&lt;=59%,"INSUFICIENTE",IF(G96&gt;=60%,IF(G96&lt;=79%,"ADECUADO",IF(G96&gt;=80%,"SATISFACTORIO"))))</f>
        <v>INSUFICIENTE</v>
      </c>
      <c r="I96" s="451">
        <f>+G96</f>
        <v>0.48333333333333334</v>
      </c>
      <c r="J96" s="452" t="str">
        <f>+IF(I96&lt;=59%,"INSUFICIENTE",IF(I96&gt;=60%,IF(I96&lt;=79%,"ADECUADO",IF(I96&gt;=80%,"SATISFACTORIO"))))</f>
        <v>INSUFICIENTE</v>
      </c>
    </row>
    <row r="97" spans="1:10" x14ac:dyDescent="0.25">
      <c r="A97" s="278"/>
      <c r="B97" s="249"/>
      <c r="C97" s="275"/>
      <c r="D97" s="455" t="s">
        <v>285</v>
      </c>
      <c r="E97" s="140">
        <v>0.5</v>
      </c>
      <c r="F97" s="156" t="str">
        <f t="shared" si="2"/>
        <v>INSUFICIENTE</v>
      </c>
      <c r="G97" s="442"/>
      <c r="H97" s="245"/>
      <c r="I97" s="442"/>
      <c r="J97" s="245"/>
    </row>
    <row r="98" spans="1:10" ht="15" customHeight="1" x14ac:dyDescent="0.25">
      <c r="A98" s="277" t="s">
        <v>67</v>
      </c>
      <c r="B98" s="277" t="s">
        <v>68</v>
      </c>
      <c r="C98" s="275"/>
      <c r="D98" s="455"/>
      <c r="E98" s="140">
        <v>0.75</v>
      </c>
      <c r="F98" s="88" t="str">
        <f t="shared" si="2"/>
        <v>ADECUADO</v>
      </c>
      <c r="G98" s="442"/>
      <c r="H98" s="245"/>
      <c r="I98" s="442"/>
      <c r="J98" s="245"/>
    </row>
    <row r="99" spans="1:10" ht="98.25" customHeight="1" x14ac:dyDescent="0.25">
      <c r="A99" s="243"/>
      <c r="B99" s="243"/>
      <c r="C99" s="232" t="s">
        <v>166</v>
      </c>
      <c r="D99" s="122" t="s">
        <v>164</v>
      </c>
      <c r="E99" s="101">
        <v>0.75</v>
      </c>
      <c r="F99" s="83" t="str">
        <f t="shared" si="2"/>
        <v>ADECUADO</v>
      </c>
      <c r="G99" s="230">
        <f>+AVERAGE(E99:E99)</f>
        <v>0.75</v>
      </c>
      <c r="H99" s="229" t="str">
        <f>+IF(G99&lt;=59%,"INSUFICIENTE",IF(G99&gt;=60%,IF(G99&lt;=79%,"ADECUADO",IF(G99&gt;=80%,"SATISFACTORIO"))))</f>
        <v>ADECUADO</v>
      </c>
      <c r="I99" s="230">
        <f>+G99</f>
        <v>0.75</v>
      </c>
      <c r="J99" s="229" t="str">
        <f>+IF(I99&lt;=59%,"INSUFICIENTE",IF(I99&gt;=60%,IF(I99&lt;=79%,"ADECUADO",IF(I99&gt;=80%,"SATISFACTORIO"))))</f>
        <v>ADECUADO</v>
      </c>
    </row>
    <row r="100" spans="1:10" ht="22.5" x14ac:dyDescent="0.25">
      <c r="A100" s="243"/>
      <c r="B100" s="243"/>
      <c r="C100" s="446" t="s">
        <v>85</v>
      </c>
      <c r="D100" s="122" t="s">
        <v>69</v>
      </c>
      <c r="E100" s="140">
        <v>0.3</v>
      </c>
      <c r="F100" s="83" t="str">
        <f t="shared" si="2"/>
        <v>INSUFICIENTE</v>
      </c>
      <c r="G100" s="447">
        <f>+AVERAGE(E100:E101)</f>
        <v>0.65</v>
      </c>
      <c r="H100" s="431" t="str">
        <f>+IF(G100&lt;=59%,"INSUFICIENTE",IF(G100&gt;=60%,IF(G100&lt;=79%,"ADECUADO",IF(G100&gt;=80%,"SATISFACTORIO"))))</f>
        <v>ADECUADO</v>
      </c>
      <c r="I100" s="447">
        <f>+G100</f>
        <v>0.65</v>
      </c>
      <c r="J100" s="431" t="str">
        <f>+IF(I100&lt;=59%,"INSUFICIENTE",IF(I100&gt;=60%,IF(I100&lt;=79%,"ADECUADO",IF(I100&gt;=80%,"SATISFACTORIO"))))</f>
        <v>ADECUADO</v>
      </c>
    </row>
    <row r="101" spans="1:10" ht="47.25" customHeight="1" x14ac:dyDescent="0.25">
      <c r="A101" s="243"/>
      <c r="B101" s="243"/>
      <c r="C101" s="342"/>
      <c r="D101" s="164" t="s">
        <v>285</v>
      </c>
      <c r="E101" s="140">
        <v>1</v>
      </c>
      <c r="F101" s="156" t="str">
        <f t="shared" si="2"/>
        <v>SATISFACTORIO</v>
      </c>
      <c r="G101" s="448"/>
      <c r="H101" s="291"/>
      <c r="I101" s="448"/>
      <c r="J101" s="291"/>
    </row>
    <row r="102" spans="1:10" x14ac:dyDescent="0.25">
      <c r="A102" s="243"/>
      <c r="B102" s="243"/>
      <c r="C102" s="457" t="s">
        <v>139</v>
      </c>
      <c r="D102" s="294" t="s">
        <v>285</v>
      </c>
      <c r="E102" s="140">
        <v>1</v>
      </c>
      <c r="F102" s="83" t="str">
        <f t="shared" si="2"/>
        <v>SATISFACTORIO</v>
      </c>
      <c r="G102" s="430">
        <f>+AVERAGE(E102:E104)</f>
        <v>0.68333333333333324</v>
      </c>
      <c r="H102" s="431" t="str">
        <f>+IF(G102&lt;=59%,"INSUFICIENTE",IF(G102&gt;=60%,IF(G102&lt;=79%,"ADECUADO",IF(G102&gt;=80%,"SATISFACTORIO"))))</f>
        <v>ADECUADO</v>
      </c>
      <c r="I102" s="430">
        <f>+G102</f>
        <v>0.68333333333333324</v>
      </c>
      <c r="J102" s="431" t="str">
        <f>+IF(I102&lt;=59%,"INSUFICIENTE",IF(I102&gt;=60%,IF(I102&lt;=79%,"ADECUADO",IF(I102&gt;=80%,"SATISFACTORIO"))))</f>
        <v>ADECUADO</v>
      </c>
    </row>
    <row r="103" spans="1:10" ht="18" customHeight="1" x14ac:dyDescent="0.25">
      <c r="A103" s="243"/>
      <c r="B103" s="243"/>
      <c r="C103" s="458"/>
      <c r="D103" s="295"/>
      <c r="E103" s="140">
        <v>0.75</v>
      </c>
      <c r="F103" s="156" t="str">
        <f t="shared" si="2"/>
        <v>ADECUADO</v>
      </c>
      <c r="G103" s="289"/>
      <c r="H103" s="291"/>
      <c r="I103" s="289"/>
      <c r="J103" s="291"/>
    </row>
    <row r="104" spans="1:10" ht="30.75" customHeight="1" x14ac:dyDescent="0.25">
      <c r="A104" s="243"/>
      <c r="B104" s="243"/>
      <c r="C104" s="457"/>
      <c r="D104" s="124" t="s">
        <v>69</v>
      </c>
      <c r="E104" s="140">
        <v>0.3</v>
      </c>
      <c r="F104" s="83" t="str">
        <f t="shared" si="2"/>
        <v>INSUFICIENTE</v>
      </c>
      <c r="G104" s="430"/>
      <c r="H104" s="431"/>
      <c r="I104" s="430"/>
      <c r="J104" s="431"/>
    </row>
    <row r="105" spans="1:10" ht="30.75" customHeight="1" x14ac:dyDescent="0.25">
      <c r="A105" s="243"/>
      <c r="B105" s="243"/>
      <c r="C105" s="453" t="s">
        <v>50</v>
      </c>
      <c r="D105" s="124" t="s">
        <v>69</v>
      </c>
      <c r="E105" s="140">
        <v>0.3</v>
      </c>
      <c r="F105" s="83" t="str">
        <f t="shared" si="2"/>
        <v>INSUFICIENTE</v>
      </c>
      <c r="G105" s="430">
        <f>+AVERAGE(E105:E106)</f>
        <v>0.51249999999999996</v>
      </c>
      <c r="H105" s="431" t="str">
        <f>+IF(G105&lt;=59%,"INSUFICIENTE",IF(G105&gt;=60%,IF(G105&lt;=79%,"ADECUADO",IF(G105&gt;=80%,"SATISFACTORIO"))))</f>
        <v>INSUFICIENTE</v>
      </c>
      <c r="I105" s="430">
        <f>+G105</f>
        <v>0.51249999999999996</v>
      </c>
      <c r="J105" s="460" t="str">
        <f>+IF(I105&lt;=59%,"INSUFICIENTE",IF(I105&gt;=60%,IF(I105&lt;=79%,"ADECUADO",IF(I105&gt;=80%,"SATISFACTORIO"))))</f>
        <v>INSUFICIENTE</v>
      </c>
    </row>
    <row r="106" spans="1:10" ht="27.75" customHeight="1" x14ac:dyDescent="0.25">
      <c r="A106" s="243"/>
      <c r="B106" s="243"/>
      <c r="C106" s="454"/>
      <c r="D106" s="167" t="s">
        <v>293</v>
      </c>
      <c r="E106" s="140">
        <f>+AVERAGE([1]FARMACIA!$G$23:$G$24)</f>
        <v>0.72499999999999998</v>
      </c>
      <c r="F106" s="156" t="str">
        <f t="shared" si="2"/>
        <v>ADECUADO</v>
      </c>
      <c r="G106" s="289"/>
      <c r="H106" s="291"/>
      <c r="I106" s="289"/>
      <c r="J106" s="459"/>
    </row>
    <row r="107" spans="1:10" ht="30.75" customHeight="1" x14ac:dyDescent="0.25">
      <c r="A107" s="243"/>
      <c r="B107" s="243"/>
      <c r="C107" s="446" t="s">
        <v>63</v>
      </c>
      <c r="D107" s="124" t="s">
        <v>69</v>
      </c>
      <c r="E107" s="140">
        <v>0.2</v>
      </c>
      <c r="F107" s="83" t="str">
        <f t="shared" si="2"/>
        <v>INSUFICIENTE</v>
      </c>
      <c r="G107" s="430">
        <f>+AVERAGE(E107:E108)</f>
        <v>0.51249999999999996</v>
      </c>
      <c r="H107" s="431" t="str">
        <f>+IF(G107&lt;=59%,"INSUFICIENTE",IF(G107&gt;=60%,IF(G107&lt;=79%,"ADECUADO",IF(G107&gt;=80%,"SATISFACTORIO"))))</f>
        <v>INSUFICIENTE</v>
      </c>
      <c r="I107" s="430">
        <f>+G107</f>
        <v>0.51249999999999996</v>
      </c>
      <c r="J107" s="460" t="str">
        <f>+IF(I107&lt;=59%,"INSUFICIENTE",IF(I107&gt;=60%,IF(I107&lt;=79%,"ADECUADO",IF(I107&gt;=80%,"SATISFACTORIO"))))</f>
        <v>INSUFICIENTE</v>
      </c>
    </row>
    <row r="108" spans="1:10" ht="36" customHeight="1" x14ac:dyDescent="0.25">
      <c r="A108" s="243"/>
      <c r="B108" s="243"/>
      <c r="C108" s="342"/>
      <c r="D108" s="219" t="s">
        <v>291</v>
      </c>
      <c r="E108" s="140">
        <f>+AVERAGE('[1]FACTURACION '!$G$15:$G$16)</f>
        <v>0.82499999999999996</v>
      </c>
      <c r="F108" s="156" t="str">
        <f t="shared" si="2"/>
        <v>SATISFACTORIO</v>
      </c>
      <c r="G108" s="289"/>
      <c r="H108" s="291"/>
      <c r="I108" s="289"/>
      <c r="J108" s="459"/>
    </row>
    <row r="109" spans="1:10" ht="27.75" customHeight="1" x14ac:dyDescent="0.25">
      <c r="A109" s="243"/>
      <c r="B109" s="243"/>
      <c r="C109" s="457" t="s">
        <v>132</v>
      </c>
      <c r="D109" s="122" t="s">
        <v>69</v>
      </c>
      <c r="E109" s="140">
        <v>0.2</v>
      </c>
      <c r="F109" s="83" t="str">
        <f t="shared" si="2"/>
        <v>INSUFICIENTE</v>
      </c>
      <c r="G109" s="430">
        <f>+AVERAGE(E109:E110)</f>
        <v>0.6</v>
      </c>
      <c r="H109" s="431" t="str">
        <f>+IF(G109&lt;=59%,"INSUFICIENTE",IF(G109&gt;=60%,IF(G109&lt;=79%,"ADECUADO",IF(G109&gt;=80%,"SATISFACTORIO"))))</f>
        <v>ADECUADO</v>
      </c>
      <c r="I109" s="430">
        <f>+G109</f>
        <v>0.6</v>
      </c>
      <c r="J109" s="460" t="str">
        <f>+IF(I109&lt;=59%,"INSUFICIENTE",IF(I109&gt;=60%,IF(I109&lt;=79%,"ADECUADO",IF(I109&gt;=80%,"SATISFACTORIO"))))</f>
        <v>ADECUADO</v>
      </c>
    </row>
    <row r="110" spans="1:10" ht="40.5" customHeight="1" x14ac:dyDescent="0.25">
      <c r="A110" s="243"/>
      <c r="B110" s="243"/>
      <c r="C110" s="458"/>
      <c r="D110" s="164" t="s">
        <v>291</v>
      </c>
      <c r="E110" s="140">
        <v>1</v>
      </c>
      <c r="F110" s="156" t="str">
        <f t="shared" si="2"/>
        <v>SATISFACTORIO</v>
      </c>
      <c r="G110" s="289"/>
      <c r="H110" s="291"/>
      <c r="I110" s="289"/>
      <c r="J110" s="459"/>
    </row>
    <row r="111" spans="1:10" ht="26.25" customHeight="1" x14ac:dyDescent="0.25">
      <c r="A111" s="243"/>
      <c r="B111" s="243"/>
      <c r="C111" s="327" t="s">
        <v>40</v>
      </c>
      <c r="D111" s="124" t="s">
        <v>69</v>
      </c>
      <c r="E111" s="140">
        <v>0.4</v>
      </c>
      <c r="F111" s="123" t="str">
        <f t="shared" si="2"/>
        <v>INSUFICIENTE</v>
      </c>
      <c r="G111" s="289">
        <f>+AVERAGE(E111:E112)</f>
        <v>0.48749999999999999</v>
      </c>
      <c r="H111" s="291" t="str">
        <f>+IF(G111&lt;=59%,"INSUFICIENTE",IF(G111&gt;=60%,IF(G111&lt;=79%,"ADECUADO",IF(G111&gt;=80%,"SATISFACTORIO"))))</f>
        <v>INSUFICIENTE</v>
      </c>
      <c r="I111" s="289">
        <f>+G111</f>
        <v>0.48749999999999999</v>
      </c>
      <c r="J111" s="459" t="str">
        <f>+IF(I111&lt;=59%,"INSUFICIENTE",IF(I111&gt;=60%,IF(I111&lt;=79%,"ADECUADO",IF(I111&gt;=80%,"SATISFACTORIO"))))</f>
        <v>INSUFICIENTE</v>
      </c>
    </row>
    <row r="112" spans="1:10" ht="19.5" customHeight="1" x14ac:dyDescent="0.25">
      <c r="A112" s="243"/>
      <c r="B112" s="243"/>
      <c r="C112" s="327"/>
      <c r="D112" s="208" t="s">
        <v>285</v>
      </c>
      <c r="E112" s="140">
        <f>+AVERAGE([1]IMAGENOLOGIA!$G$20:$G$21)</f>
        <v>0.57499999999999996</v>
      </c>
      <c r="F112" s="157" t="str">
        <f t="shared" si="2"/>
        <v>INSUFICIENTE</v>
      </c>
      <c r="G112" s="289"/>
      <c r="H112" s="291"/>
      <c r="I112" s="289"/>
      <c r="J112" s="459"/>
    </row>
    <row r="113" spans="1:10" ht="38.25" customHeight="1" x14ac:dyDescent="0.25">
      <c r="A113" s="262" t="s">
        <v>67</v>
      </c>
      <c r="B113" s="364" t="s">
        <v>68</v>
      </c>
      <c r="C113" s="279" t="s">
        <v>48</v>
      </c>
      <c r="D113" s="124" t="s">
        <v>69</v>
      </c>
      <c r="E113" s="140">
        <v>0.6</v>
      </c>
      <c r="F113" s="157" t="str">
        <f t="shared" si="2"/>
        <v>ADECUADO</v>
      </c>
      <c r="G113" s="464">
        <f>+AVERAGE(E113:E114)</f>
        <v>0.73750000000000004</v>
      </c>
      <c r="H113" s="244" t="s">
        <v>206</v>
      </c>
      <c r="I113" s="464">
        <f>+AVERAGE(G113:G114)</f>
        <v>0.73750000000000004</v>
      </c>
      <c r="J113" s="244" t="s">
        <v>206</v>
      </c>
    </row>
    <row r="114" spans="1:10" ht="49.5" customHeight="1" x14ac:dyDescent="0.25">
      <c r="A114" s="352"/>
      <c r="B114" s="365"/>
      <c r="C114" s="280"/>
      <c r="D114" s="206" t="s">
        <v>285</v>
      </c>
      <c r="E114" s="140">
        <f>+AVERAGE([1]EPIDEMIOLOGIA!$G$18:$G$19)</f>
        <v>0.875</v>
      </c>
      <c r="F114" s="157" t="str">
        <f t="shared" si="2"/>
        <v>SATISFACTORIO</v>
      </c>
      <c r="G114" s="465"/>
      <c r="H114" s="245"/>
      <c r="I114" s="465"/>
      <c r="J114" s="245"/>
    </row>
    <row r="115" spans="1:10" ht="67.5" x14ac:dyDescent="0.25">
      <c r="A115" s="256" t="s">
        <v>67</v>
      </c>
      <c r="B115" s="259" t="s">
        <v>68</v>
      </c>
      <c r="C115" s="466" t="s">
        <v>52</v>
      </c>
      <c r="D115" s="122" t="s">
        <v>305</v>
      </c>
      <c r="E115" s="140">
        <v>0.6</v>
      </c>
      <c r="F115" s="157" t="str">
        <f t="shared" si="2"/>
        <v>ADECUADO</v>
      </c>
      <c r="G115" s="469">
        <f>+AVERAGE(E115:E118)</f>
        <v>0.85</v>
      </c>
      <c r="H115" s="244" t="s">
        <v>212</v>
      </c>
      <c r="I115" s="471">
        <f>+AVERAGE(G115:G118)</f>
        <v>0.85</v>
      </c>
      <c r="J115" s="244" t="s">
        <v>212</v>
      </c>
    </row>
    <row r="116" spans="1:10" ht="33.75" x14ac:dyDescent="0.25">
      <c r="A116" s="257"/>
      <c r="B116" s="260"/>
      <c r="C116" s="467"/>
      <c r="D116" s="122" t="s">
        <v>306</v>
      </c>
      <c r="E116" s="140">
        <v>0.8</v>
      </c>
      <c r="F116" s="157" t="str">
        <f t="shared" si="2"/>
        <v>SATISFACTORIO</v>
      </c>
      <c r="G116" s="470"/>
      <c r="H116" s="245"/>
      <c r="I116" s="471"/>
      <c r="J116" s="245"/>
    </row>
    <row r="117" spans="1:10" ht="33.75" x14ac:dyDescent="0.25">
      <c r="A117" s="257"/>
      <c r="B117" s="260"/>
      <c r="C117" s="467"/>
      <c r="D117" s="122" t="s">
        <v>307</v>
      </c>
      <c r="E117" s="140">
        <v>1</v>
      </c>
      <c r="F117" s="157" t="str">
        <f t="shared" si="2"/>
        <v>SATISFACTORIO</v>
      </c>
      <c r="G117" s="470"/>
      <c r="H117" s="245"/>
      <c r="I117" s="471"/>
      <c r="J117" s="245"/>
    </row>
    <row r="118" spans="1:10" ht="22.5" x14ac:dyDescent="0.25">
      <c r="A118" s="258"/>
      <c r="B118" s="261"/>
      <c r="C118" s="468"/>
      <c r="D118" s="131" t="s">
        <v>308</v>
      </c>
      <c r="E118" s="140">
        <v>1</v>
      </c>
      <c r="F118" s="157" t="str">
        <f t="shared" si="2"/>
        <v>SATISFACTORIO</v>
      </c>
      <c r="G118" s="470"/>
      <c r="H118" s="246"/>
      <c r="I118" s="471"/>
      <c r="J118" s="246"/>
    </row>
    <row r="119" spans="1:10" ht="101.25" customHeight="1" x14ac:dyDescent="0.25">
      <c r="A119" s="277" t="s">
        <v>67</v>
      </c>
      <c r="B119" s="358" t="s">
        <v>68</v>
      </c>
      <c r="C119" s="461" t="s">
        <v>311</v>
      </c>
      <c r="D119" s="131" t="s">
        <v>309</v>
      </c>
      <c r="E119" s="140">
        <v>0.65</v>
      </c>
      <c r="F119" s="157" t="str">
        <f t="shared" si="2"/>
        <v>ADECUADO</v>
      </c>
      <c r="G119" s="253">
        <f>+AVERAGE(E119:E120)</f>
        <v>0.75</v>
      </c>
      <c r="H119" s="244" t="s">
        <v>206</v>
      </c>
      <c r="I119" s="253">
        <f>+AVERAGE(G119:G120)</f>
        <v>0.75</v>
      </c>
      <c r="J119" s="244" t="s">
        <v>206</v>
      </c>
    </row>
    <row r="120" spans="1:10" ht="15" customHeight="1" x14ac:dyDescent="0.25">
      <c r="A120" s="243"/>
      <c r="B120" s="359"/>
      <c r="C120" s="462"/>
      <c r="D120" s="221" t="s">
        <v>310</v>
      </c>
      <c r="E120" s="140">
        <f>+AVERAGE('[1]AUDITORIA MEDICA'!$G$14:$G$15)</f>
        <v>0.85</v>
      </c>
      <c r="F120" s="157" t="str">
        <f t="shared" si="2"/>
        <v>SATISFACTORIO</v>
      </c>
      <c r="G120" s="463"/>
      <c r="H120" s="245"/>
      <c r="I120" s="463"/>
      <c r="J120" s="245"/>
    </row>
    <row r="121" spans="1:10" ht="24.75" customHeight="1" x14ac:dyDescent="0.25">
      <c r="A121" s="256" t="s">
        <v>67</v>
      </c>
      <c r="B121" s="259" t="s">
        <v>68</v>
      </c>
      <c r="C121" s="466" t="s">
        <v>51</v>
      </c>
      <c r="D121" s="124" t="s">
        <v>69</v>
      </c>
      <c r="E121" s="140">
        <v>0</v>
      </c>
      <c r="F121" s="157" t="str">
        <f t="shared" si="2"/>
        <v>INSUFICIENTE</v>
      </c>
      <c r="G121" s="252">
        <f>+AVERAGE(E121:E123)</f>
        <v>0.66666666666666663</v>
      </c>
      <c r="H121" s="244" t="s">
        <v>206</v>
      </c>
      <c r="I121" s="252">
        <f>+AVERAGE(G121:G123)</f>
        <v>0.66666666666666663</v>
      </c>
      <c r="J121" s="244" t="s">
        <v>206</v>
      </c>
    </row>
    <row r="122" spans="1:10" ht="21" customHeight="1" x14ac:dyDescent="0.25">
      <c r="A122" s="257"/>
      <c r="B122" s="260"/>
      <c r="C122" s="467"/>
      <c r="D122" s="294" t="s">
        <v>285</v>
      </c>
      <c r="E122" s="140">
        <v>1</v>
      </c>
      <c r="F122" s="157" t="str">
        <f t="shared" si="2"/>
        <v>SATISFACTORIO</v>
      </c>
      <c r="G122" s="463"/>
      <c r="H122" s="245"/>
      <c r="I122" s="463"/>
      <c r="J122" s="245"/>
    </row>
    <row r="123" spans="1:10" ht="19.5" customHeight="1" x14ac:dyDescent="0.25">
      <c r="A123" s="258"/>
      <c r="B123" s="261"/>
      <c r="C123" s="468"/>
      <c r="D123" s="295"/>
      <c r="E123" s="140">
        <v>1</v>
      </c>
      <c r="F123" s="157" t="str">
        <f t="shared" si="2"/>
        <v>SATISFACTORIO</v>
      </c>
      <c r="G123" s="463"/>
      <c r="H123" s="246"/>
      <c r="I123" s="463"/>
      <c r="J123" s="246"/>
    </row>
    <row r="124" spans="1:10" ht="25.5" customHeight="1" x14ac:dyDescent="0.25">
      <c r="A124" s="256" t="s">
        <v>67</v>
      </c>
      <c r="B124" s="259" t="s">
        <v>68</v>
      </c>
      <c r="C124" s="474" t="s">
        <v>213</v>
      </c>
      <c r="D124" s="124" t="s">
        <v>69</v>
      </c>
      <c r="E124" s="140">
        <v>0.3</v>
      </c>
      <c r="F124" s="157" t="str">
        <f t="shared" si="2"/>
        <v>INSUFICIENTE</v>
      </c>
      <c r="G124" s="469">
        <f>+AVERAGE(E124:E125)</f>
        <v>0.58750000000000002</v>
      </c>
      <c r="H124" s="244" t="s">
        <v>206</v>
      </c>
      <c r="I124" s="469">
        <f>+AVERAGE(G124:G125)</f>
        <v>0.58750000000000002</v>
      </c>
      <c r="J124" s="244" t="s">
        <v>206</v>
      </c>
    </row>
    <row r="125" spans="1:10" ht="36.75" customHeight="1" x14ac:dyDescent="0.25">
      <c r="A125" s="257"/>
      <c r="B125" s="260"/>
      <c r="C125" s="475"/>
      <c r="D125" s="208" t="s">
        <v>285</v>
      </c>
      <c r="E125" s="140">
        <f>+AVERAGE('[1]HOPITALIZACION BIPERSONAL'!$G$24:$G$25)</f>
        <v>0.875</v>
      </c>
      <c r="F125" s="157" t="str">
        <f t="shared" si="2"/>
        <v>SATISFACTORIO</v>
      </c>
      <c r="G125" s="470"/>
      <c r="H125" s="245"/>
      <c r="I125" s="470"/>
      <c r="J125" s="245"/>
    </row>
    <row r="126" spans="1:10" ht="29.25" customHeight="1" x14ac:dyDescent="0.25">
      <c r="A126" s="472" t="s">
        <v>67</v>
      </c>
      <c r="B126" s="283" t="s">
        <v>68</v>
      </c>
      <c r="C126" s="466" t="s">
        <v>216</v>
      </c>
      <c r="D126" s="124" t="s">
        <v>69</v>
      </c>
      <c r="E126" s="140">
        <v>0.2</v>
      </c>
      <c r="F126" s="157" t="str">
        <f t="shared" si="2"/>
        <v>INSUFICIENTE</v>
      </c>
      <c r="G126" s="253">
        <f>+AVERAGE(E126:E127)</f>
        <v>0.6</v>
      </c>
      <c r="H126" s="244" t="s">
        <v>206</v>
      </c>
      <c r="I126" s="253">
        <f>+AVERAGE(G126:G127)</f>
        <v>0.6</v>
      </c>
      <c r="J126" s="244" t="s">
        <v>206</v>
      </c>
    </row>
    <row r="127" spans="1:10" ht="33.75" customHeight="1" x14ac:dyDescent="0.25">
      <c r="A127" s="472"/>
      <c r="B127" s="283"/>
      <c r="C127" s="468"/>
      <c r="D127" s="158" t="s">
        <v>285</v>
      </c>
      <c r="E127" s="140">
        <v>1</v>
      </c>
      <c r="F127" s="157" t="str">
        <f t="shared" si="2"/>
        <v>SATISFACTORIO</v>
      </c>
      <c r="G127" s="473"/>
      <c r="H127" s="246"/>
      <c r="I127" s="473"/>
      <c r="J127" s="246"/>
    </row>
    <row r="128" spans="1:10" ht="30.75" customHeight="1" x14ac:dyDescent="0.25">
      <c r="A128" s="256" t="s">
        <v>67</v>
      </c>
      <c r="B128" s="294" t="s">
        <v>68</v>
      </c>
      <c r="C128" s="476" t="s">
        <v>442</v>
      </c>
      <c r="D128" s="124" t="s">
        <v>69</v>
      </c>
      <c r="E128" s="140" t="s">
        <v>223</v>
      </c>
      <c r="F128" s="205" t="str">
        <f t="shared" si="2"/>
        <v>SATISFACTORIO</v>
      </c>
      <c r="G128" s="477">
        <f>+AVERAGE(E128:E130)</f>
        <v>0.85</v>
      </c>
      <c r="H128" s="244" t="s">
        <v>212</v>
      </c>
      <c r="I128" s="477">
        <f>+AVERAGE(G128:G130)</f>
        <v>0.85</v>
      </c>
      <c r="J128" s="244" t="s">
        <v>212</v>
      </c>
    </row>
    <row r="129" spans="1:10" ht="21" customHeight="1" x14ac:dyDescent="0.25">
      <c r="A129" s="257"/>
      <c r="B129" s="300"/>
      <c r="C129" s="463"/>
      <c r="D129" s="294" t="s">
        <v>285</v>
      </c>
      <c r="E129" s="140">
        <v>1</v>
      </c>
      <c r="F129" s="205" t="str">
        <f t="shared" si="2"/>
        <v>SATISFACTORIO</v>
      </c>
      <c r="G129" s="470"/>
      <c r="H129" s="245"/>
      <c r="I129" s="470"/>
      <c r="J129" s="245"/>
    </row>
    <row r="130" spans="1:10" ht="25.5" customHeight="1" x14ac:dyDescent="0.25">
      <c r="A130" s="258"/>
      <c r="B130" s="295"/>
      <c r="C130" s="473"/>
      <c r="D130" s="295"/>
      <c r="E130" s="140">
        <v>0.7</v>
      </c>
      <c r="F130" s="205" t="str">
        <f t="shared" si="2"/>
        <v>ADECUADO</v>
      </c>
      <c r="G130" s="470"/>
      <c r="H130" s="245"/>
      <c r="I130" s="470"/>
      <c r="J130" s="246"/>
    </row>
    <row r="131" spans="1:10" ht="31.5" customHeight="1" x14ac:dyDescent="0.25">
      <c r="A131" s="319" t="s">
        <v>67</v>
      </c>
      <c r="B131" s="348" t="s">
        <v>68</v>
      </c>
      <c r="C131" s="319" t="s">
        <v>443</v>
      </c>
      <c r="D131" s="131" t="s">
        <v>69</v>
      </c>
      <c r="E131" s="140" t="s">
        <v>129</v>
      </c>
      <c r="F131" s="205" t="str">
        <f t="shared" si="2"/>
        <v>SATISFACTORIO</v>
      </c>
      <c r="G131" s="289">
        <f>+AVERAGE(E131:E133)</f>
        <v>1</v>
      </c>
      <c r="H131" s="291" t="s">
        <v>212</v>
      </c>
      <c r="I131" s="289">
        <f>+AVERAGE(G131:G133)</f>
        <v>1</v>
      </c>
      <c r="J131" s="244" t="s">
        <v>212</v>
      </c>
    </row>
    <row r="132" spans="1:10" ht="23.25" customHeight="1" x14ac:dyDescent="0.25">
      <c r="A132" s="319"/>
      <c r="B132" s="348"/>
      <c r="C132" s="319"/>
      <c r="D132" s="294" t="s">
        <v>285</v>
      </c>
      <c r="E132" s="140">
        <v>1</v>
      </c>
      <c r="F132" s="205" t="str">
        <f t="shared" si="2"/>
        <v>SATISFACTORIO</v>
      </c>
      <c r="G132" s="478"/>
      <c r="H132" s="291"/>
      <c r="I132" s="478"/>
      <c r="J132" s="245"/>
    </row>
    <row r="133" spans="1:10" ht="32.25" customHeight="1" x14ac:dyDescent="0.25">
      <c r="A133" s="319"/>
      <c r="B133" s="348"/>
      <c r="C133" s="319"/>
      <c r="D133" s="295"/>
      <c r="E133" s="140">
        <v>1</v>
      </c>
      <c r="F133" s="205" t="str">
        <f t="shared" si="2"/>
        <v>SATISFACTORIO</v>
      </c>
      <c r="G133" s="478"/>
      <c r="H133" s="291"/>
      <c r="I133" s="478"/>
      <c r="J133" s="246"/>
    </row>
  </sheetData>
  <mergeCells count="269">
    <mergeCell ref="A128:A130"/>
    <mergeCell ref="B128:B130"/>
    <mergeCell ref="C128:C130"/>
    <mergeCell ref="D129:D130"/>
    <mergeCell ref="G128:G130"/>
    <mergeCell ref="H128:H130"/>
    <mergeCell ref="I128:I130"/>
    <mergeCell ref="J128:J130"/>
    <mergeCell ref="C131:C133"/>
    <mergeCell ref="A131:A133"/>
    <mergeCell ref="B131:B133"/>
    <mergeCell ref="D132:D133"/>
    <mergeCell ref="G131:G133"/>
    <mergeCell ref="H131:H133"/>
    <mergeCell ref="I131:I133"/>
    <mergeCell ref="J131:J133"/>
    <mergeCell ref="A126:A127"/>
    <mergeCell ref="B126:B127"/>
    <mergeCell ref="C126:C127"/>
    <mergeCell ref="G126:G127"/>
    <mergeCell ref="H126:H127"/>
    <mergeCell ref="I126:I127"/>
    <mergeCell ref="J126:J127"/>
    <mergeCell ref="B37:B58"/>
    <mergeCell ref="A37:A58"/>
    <mergeCell ref="A121:A123"/>
    <mergeCell ref="B121:B123"/>
    <mergeCell ref="D122:D123"/>
    <mergeCell ref="G121:G123"/>
    <mergeCell ref="H121:H123"/>
    <mergeCell ref="I121:I123"/>
    <mergeCell ref="J121:J123"/>
    <mergeCell ref="C121:C123"/>
    <mergeCell ref="A124:A125"/>
    <mergeCell ref="B124:B125"/>
    <mergeCell ref="C124:C125"/>
    <mergeCell ref="G124:G125"/>
    <mergeCell ref="H124:H125"/>
    <mergeCell ref="I124:I125"/>
    <mergeCell ref="J124:J125"/>
    <mergeCell ref="B119:B120"/>
    <mergeCell ref="C119:C120"/>
    <mergeCell ref="G119:G120"/>
    <mergeCell ref="H119:H120"/>
    <mergeCell ref="I119:I120"/>
    <mergeCell ref="J119:J120"/>
    <mergeCell ref="A119:A120"/>
    <mergeCell ref="H113:H114"/>
    <mergeCell ref="I113:I114"/>
    <mergeCell ref="J113:J114"/>
    <mergeCell ref="A115:A118"/>
    <mergeCell ref="B115:B118"/>
    <mergeCell ref="C115:C118"/>
    <mergeCell ref="G115:G118"/>
    <mergeCell ref="H115:H118"/>
    <mergeCell ref="I115:I118"/>
    <mergeCell ref="J115:J118"/>
    <mergeCell ref="G113:G114"/>
    <mergeCell ref="C113:C114"/>
    <mergeCell ref="A113:A114"/>
    <mergeCell ref="B113:B114"/>
    <mergeCell ref="B9:B36"/>
    <mergeCell ref="A9:A36"/>
    <mergeCell ref="D38:D39"/>
    <mergeCell ref="C42:C44"/>
    <mergeCell ref="D43:D44"/>
    <mergeCell ref="B59:B70"/>
    <mergeCell ref="A59:A70"/>
    <mergeCell ref="C96:C98"/>
    <mergeCell ref="G96:G98"/>
    <mergeCell ref="G75:G77"/>
    <mergeCell ref="D72:D73"/>
    <mergeCell ref="B71:B97"/>
    <mergeCell ref="A71:A97"/>
    <mergeCell ref="D26:D27"/>
    <mergeCell ref="B98:B112"/>
    <mergeCell ref="A98:A112"/>
    <mergeCell ref="G111:G112"/>
    <mergeCell ref="C25:C27"/>
    <mergeCell ref="G25:G27"/>
    <mergeCell ref="C28:C29"/>
    <mergeCell ref="C111:C112"/>
    <mergeCell ref="C105:C106"/>
    <mergeCell ref="G105:G106"/>
    <mergeCell ref="C102:C104"/>
    <mergeCell ref="G102:G104"/>
    <mergeCell ref="C109:C110"/>
    <mergeCell ref="G109:G110"/>
    <mergeCell ref="C107:C108"/>
    <mergeCell ref="G107:G108"/>
    <mergeCell ref="D102:D103"/>
    <mergeCell ref="H111:H112"/>
    <mergeCell ref="I111:I112"/>
    <mergeCell ref="J111:J112"/>
    <mergeCell ref="H102:H104"/>
    <mergeCell ref="I102:I104"/>
    <mergeCell ref="J102:J104"/>
    <mergeCell ref="H107:H108"/>
    <mergeCell ref="I107:I108"/>
    <mergeCell ref="H105:H106"/>
    <mergeCell ref="H109:H110"/>
    <mergeCell ref="I109:I110"/>
    <mergeCell ref="J109:J110"/>
    <mergeCell ref="I105:I106"/>
    <mergeCell ref="J105:J106"/>
    <mergeCell ref="J107:J108"/>
    <mergeCell ref="C35:C36"/>
    <mergeCell ref="G32:G34"/>
    <mergeCell ref="J85:J95"/>
    <mergeCell ref="H96:H98"/>
    <mergeCell ref="I96:I98"/>
    <mergeCell ref="J96:J98"/>
    <mergeCell ref="J80:J84"/>
    <mergeCell ref="D97:D98"/>
    <mergeCell ref="C37:C39"/>
    <mergeCell ref="G37:G39"/>
    <mergeCell ref="H37:H39"/>
    <mergeCell ref="I37:I39"/>
    <mergeCell ref="C48:C49"/>
    <mergeCell ref="G48:G49"/>
    <mergeCell ref="H48:H49"/>
    <mergeCell ref="I48:I49"/>
    <mergeCell ref="C53:C55"/>
    <mergeCell ref="G53:G55"/>
    <mergeCell ref="J32:J34"/>
    <mergeCell ref="G35:G36"/>
    <mergeCell ref="H35:H36"/>
    <mergeCell ref="I35:I36"/>
    <mergeCell ref="J35:J36"/>
    <mergeCell ref="J37:J39"/>
    <mergeCell ref="J100:J101"/>
    <mergeCell ref="C100:C101"/>
    <mergeCell ref="G100:G101"/>
    <mergeCell ref="H100:H101"/>
    <mergeCell ref="I100:I101"/>
    <mergeCell ref="C75:C77"/>
    <mergeCell ref="C80:C84"/>
    <mergeCell ref="G80:G84"/>
    <mergeCell ref="H80:H84"/>
    <mergeCell ref="I80:I84"/>
    <mergeCell ref="C85:C95"/>
    <mergeCell ref="G85:G95"/>
    <mergeCell ref="H85:H95"/>
    <mergeCell ref="I85:I95"/>
    <mergeCell ref="H75:H77"/>
    <mergeCell ref="I75:I77"/>
    <mergeCell ref="J75:J77"/>
    <mergeCell ref="C78:C79"/>
    <mergeCell ref="G78:G79"/>
    <mergeCell ref="H78:H79"/>
    <mergeCell ref="I78:I79"/>
    <mergeCell ref="J78:J79"/>
    <mergeCell ref="C9:C10"/>
    <mergeCell ref="G9:G10"/>
    <mergeCell ref="H9:H10"/>
    <mergeCell ref="I9:I10"/>
    <mergeCell ref="C30:C31"/>
    <mergeCell ref="G30:G31"/>
    <mergeCell ref="H30:H31"/>
    <mergeCell ref="I30:I31"/>
    <mergeCell ref="D33:D34"/>
    <mergeCell ref="C19:C21"/>
    <mergeCell ref="G19:G21"/>
    <mergeCell ref="H19:H21"/>
    <mergeCell ref="I19:I21"/>
    <mergeCell ref="H32:H34"/>
    <mergeCell ref="I32:I34"/>
    <mergeCell ref="C32:C34"/>
    <mergeCell ref="J9:J10"/>
    <mergeCell ref="C11:C12"/>
    <mergeCell ref="G11:G12"/>
    <mergeCell ref="H11:H12"/>
    <mergeCell ref="G22:G24"/>
    <mergeCell ref="H22:H24"/>
    <mergeCell ref="I22:I24"/>
    <mergeCell ref="J22:J24"/>
    <mergeCell ref="D14:D15"/>
    <mergeCell ref="D17:D18"/>
    <mergeCell ref="D20:D21"/>
    <mergeCell ref="D23:D24"/>
    <mergeCell ref="I11:I12"/>
    <mergeCell ref="J11:J12"/>
    <mergeCell ref="C13:C15"/>
    <mergeCell ref="G13:G15"/>
    <mergeCell ref="H13:H15"/>
    <mergeCell ref="I13:I15"/>
    <mergeCell ref="J13:J15"/>
    <mergeCell ref="C16:C18"/>
    <mergeCell ref="G16:G18"/>
    <mergeCell ref="H16:H18"/>
    <mergeCell ref="I16:I18"/>
    <mergeCell ref="J16:J18"/>
    <mergeCell ref="A7:J7"/>
    <mergeCell ref="A1:C4"/>
    <mergeCell ref="D1:H1"/>
    <mergeCell ref="I1:J1"/>
    <mergeCell ref="D2:H2"/>
    <mergeCell ref="I2:J2"/>
    <mergeCell ref="D3:H4"/>
    <mergeCell ref="I3:J3"/>
    <mergeCell ref="I4:J4"/>
    <mergeCell ref="J19:J21"/>
    <mergeCell ref="C22:C24"/>
    <mergeCell ref="H25:H27"/>
    <mergeCell ref="I25:I27"/>
    <mergeCell ref="J25:J27"/>
    <mergeCell ref="J30:J31"/>
    <mergeCell ref="G28:G29"/>
    <mergeCell ref="H28:H29"/>
    <mergeCell ref="I28:I29"/>
    <mergeCell ref="J28:J29"/>
    <mergeCell ref="C40:C41"/>
    <mergeCell ref="G40:G41"/>
    <mergeCell ref="H40:H41"/>
    <mergeCell ref="I40:I41"/>
    <mergeCell ref="J40:J41"/>
    <mergeCell ref="C45:C47"/>
    <mergeCell ref="G45:G47"/>
    <mergeCell ref="H45:H47"/>
    <mergeCell ref="J45:J47"/>
    <mergeCell ref="I45:I47"/>
    <mergeCell ref="J42:J44"/>
    <mergeCell ref="D46:D47"/>
    <mergeCell ref="J48:J49"/>
    <mergeCell ref="H42:H44"/>
    <mergeCell ref="I42:I44"/>
    <mergeCell ref="G42:G44"/>
    <mergeCell ref="C50:C52"/>
    <mergeCell ref="G50:G52"/>
    <mergeCell ref="H50:H52"/>
    <mergeCell ref="I50:I52"/>
    <mergeCell ref="J50:J52"/>
    <mergeCell ref="D51:D52"/>
    <mergeCell ref="H53:H55"/>
    <mergeCell ref="I53:I55"/>
    <mergeCell ref="J53:J55"/>
    <mergeCell ref="C56:C58"/>
    <mergeCell ref="G56:G58"/>
    <mergeCell ref="H56:H58"/>
    <mergeCell ref="I56:I58"/>
    <mergeCell ref="J56:J58"/>
    <mergeCell ref="D54:D55"/>
    <mergeCell ref="D57:D58"/>
    <mergeCell ref="C62:C63"/>
    <mergeCell ref="G62:G63"/>
    <mergeCell ref="H62:H63"/>
    <mergeCell ref="I62:I63"/>
    <mergeCell ref="J62:J63"/>
    <mergeCell ref="C59:C61"/>
    <mergeCell ref="H59:H61"/>
    <mergeCell ref="G59:G61"/>
    <mergeCell ref="I59:I61"/>
    <mergeCell ref="J59:J61"/>
    <mergeCell ref="C64:C66"/>
    <mergeCell ref="G64:G66"/>
    <mergeCell ref="H64:H66"/>
    <mergeCell ref="I64:I66"/>
    <mergeCell ref="J64:J66"/>
    <mergeCell ref="C71:C74"/>
    <mergeCell ref="G71:G74"/>
    <mergeCell ref="H71:H74"/>
    <mergeCell ref="I71:I74"/>
    <mergeCell ref="J71:J74"/>
    <mergeCell ref="D65:D66"/>
    <mergeCell ref="I67:I70"/>
    <mergeCell ref="J67:J70"/>
    <mergeCell ref="C67:C70"/>
    <mergeCell ref="G67:G70"/>
    <mergeCell ref="H67:H70"/>
  </mergeCells>
  <conditionalFormatting sqref="H99:H103 J99:J103 H96:H97 J96:J97 H78:H94 J78:J94 H75:H76 J75:J76 H71 J71 H67 J67 H59:H60 J59:J60 H62:H65 J62:J65 H56:H57 J56:J57 H40:H42 J40:J42 H9:H14 J9:J14 H16:H17 J16:J17 H19:H20 J19:J20 H22:H23 J22:J23 H25:H26 J25:J26 H28:H33 J28:J33 H105:H112 J105:J112 H45:H54 J45:J54 H35:H38 J35:J38 F55:F112 F9:F53">
    <cfRule type="cellIs" dxfId="431" priority="133" stopIfTrue="1" operator="equal">
      <formula>"INSUFICIENTE"</formula>
    </cfRule>
    <cfRule type="cellIs" dxfId="430" priority="134" stopIfTrue="1" operator="equal">
      <formula>"ADECUADO"</formula>
    </cfRule>
    <cfRule type="cellIs" dxfId="429" priority="135" stopIfTrue="1" operator="equal">
      <formula>"SATISFACTORIO"</formula>
    </cfRule>
  </conditionalFormatting>
  <conditionalFormatting sqref="F54">
    <cfRule type="cellIs" dxfId="428" priority="124" stopIfTrue="1" operator="equal">
      <formula>"INSUFICIENTE"</formula>
    </cfRule>
    <cfRule type="cellIs" dxfId="427" priority="125" stopIfTrue="1" operator="equal">
      <formula>"ADECUADO"</formula>
    </cfRule>
    <cfRule type="cellIs" dxfId="426" priority="126" stopIfTrue="1" operator="equal">
      <formula>"SATISFACTORIO"</formula>
    </cfRule>
  </conditionalFormatting>
  <conditionalFormatting sqref="F113">
    <cfRule type="cellIs" dxfId="425" priority="121" stopIfTrue="1" operator="equal">
      <formula>"INSUFICIENTE"</formula>
    </cfRule>
    <cfRule type="cellIs" dxfId="424" priority="122" stopIfTrue="1" operator="equal">
      <formula>"ADECUADO"</formula>
    </cfRule>
    <cfRule type="cellIs" dxfId="423" priority="123" stopIfTrue="1" operator="equal">
      <formula>"SATISFACTORIO"</formula>
    </cfRule>
  </conditionalFormatting>
  <conditionalFormatting sqref="F114">
    <cfRule type="cellIs" dxfId="422" priority="118" stopIfTrue="1" operator="equal">
      <formula>"INSUFICIENTE"</formula>
    </cfRule>
    <cfRule type="cellIs" dxfId="421" priority="119" stopIfTrue="1" operator="equal">
      <formula>"ADECUADO"</formula>
    </cfRule>
    <cfRule type="cellIs" dxfId="420" priority="120" stopIfTrue="1" operator="equal">
      <formula>"SATISFACTORIO"</formula>
    </cfRule>
  </conditionalFormatting>
  <conditionalFormatting sqref="H113">
    <cfRule type="cellIs" dxfId="419" priority="112" stopIfTrue="1" operator="equal">
      <formula>"INSUFICIENTE"</formula>
    </cfRule>
    <cfRule type="cellIs" dxfId="418" priority="113" stopIfTrue="1" operator="equal">
      <formula>"ADECUADO"</formula>
    </cfRule>
    <cfRule type="cellIs" dxfId="417" priority="114" stopIfTrue="1" operator="equal">
      <formula>"SATISFACTORIO"</formula>
    </cfRule>
  </conditionalFormatting>
  <conditionalFormatting sqref="J113">
    <cfRule type="cellIs" dxfId="416" priority="109" stopIfTrue="1" operator="equal">
      <formula>"INSUFICIENTE"</formula>
    </cfRule>
    <cfRule type="cellIs" dxfId="415" priority="110" stopIfTrue="1" operator="equal">
      <formula>"ADECUADO"</formula>
    </cfRule>
    <cfRule type="cellIs" dxfId="414" priority="111" stopIfTrue="1" operator="equal">
      <formula>"SATISFACTORIO"</formula>
    </cfRule>
  </conditionalFormatting>
  <conditionalFormatting sqref="F115">
    <cfRule type="cellIs" dxfId="413" priority="106" stopIfTrue="1" operator="equal">
      <formula>"INSUFICIENTE"</formula>
    </cfRule>
    <cfRule type="cellIs" dxfId="412" priority="107" stopIfTrue="1" operator="equal">
      <formula>"ADECUADO"</formula>
    </cfRule>
    <cfRule type="cellIs" dxfId="411" priority="108" stopIfTrue="1" operator="equal">
      <formula>"SATISFACTORIO"</formula>
    </cfRule>
  </conditionalFormatting>
  <conditionalFormatting sqref="F116">
    <cfRule type="cellIs" dxfId="410" priority="103" stopIfTrue="1" operator="equal">
      <formula>"INSUFICIENTE"</formula>
    </cfRule>
    <cfRule type="cellIs" dxfId="409" priority="104" stopIfTrue="1" operator="equal">
      <formula>"ADECUADO"</formula>
    </cfRule>
    <cfRule type="cellIs" dxfId="408" priority="105" stopIfTrue="1" operator="equal">
      <formula>"SATISFACTORIO"</formula>
    </cfRule>
  </conditionalFormatting>
  <conditionalFormatting sqref="F117">
    <cfRule type="cellIs" dxfId="407" priority="100" stopIfTrue="1" operator="equal">
      <formula>"INSUFICIENTE"</formula>
    </cfRule>
    <cfRule type="cellIs" dxfId="406" priority="101" stopIfTrue="1" operator="equal">
      <formula>"ADECUADO"</formula>
    </cfRule>
    <cfRule type="cellIs" dxfId="405" priority="102" stopIfTrue="1" operator="equal">
      <formula>"SATISFACTORIO"</formula>
    </cfRule>
  </conditionalFormatting>
  <conditionalFormatting sqref="F118">
    <cfRule type="cellIs" dxfId="404" priority="97" stopIfTrue="1" operator="equal">
      <formula>"INSUFICIENTE"</formula>
    </cfRule>
    <cfRule type="cellIs" dxfId="403" priority="98" stopIfTrue="1" operator="equal">
      <formula>"ADECUADO"</formula>
    </cfRule>
    <cfRule type="cellIs" dxfId="402" priority="99" stopIfTrue="1" operator="equal">
      <formula>"SATISFACTORIO"</formula>
    </cfRule>
  </conditionalFormatting>
  <conditionalFormatting sqref="H115">
    <cfRule type="cellIs" dxfId="401" priority="94" stopIfTrue="1" operator="equal">
      <formula>"INSUFICIENTE"</formula>
    </cfRule>
    <cfRule type="cellIs" dxfId="400" priority="95" stopIfTrue="1" operator="equal">
      <formula>"ADECUADO"</formula>
    </cfRule>
    <cfRule type="cellIs" dxfId="399" priority="96" stopIfTrue="1" operator="equal">
      <formula>"SATISFACTORIO"</formula>
    </cfRule>
  </conditionalFormatting>
  <conditionalFormatting sqref="J115">
    <cfRule type="cellIs" dxfId="398" priority="91" stopIfTrue="1" operator="equal">
      <formula>"INSUFICIENTE"</formula>
    </cfRule>
    <cfRule type="cellIs" dxfId="397" priority="92" stopIfTrue="1" operator="equal">
      <formula>"ADECUADO"</formula>
    </cfRule>
    <cfRule type="cellIs" dxfId="396" priority="93" stopIfTrue="1" operator="equal">
      <formula>"SATISFACTORIO"</formula>
    </cfRule>
  </conditionalFormatting>
  <conditionalFormatting sqref="F119">
    <cfRule type="cellIs" dxfId="395" priority="88" stopIfTrue="1" operator="equal">
      <formula>"INSUFICIENTE"</formula>
    </cfRule>
    <cfRule type="cellIs" dxfId="394" priority="89" stopIfTrue="1" operator="equal">
      <formula>"ADECUADO"</formula>
    </cfRule>
    <cfRule type="cellIs" dxfId="393" priority="90" stopIfTrue="1" operator="equal">
      <formula>"SATISFACTORIO"</formula>
    </cfRule>
  </conditionalFormatting>
  <conditionalFormatting sqref="F120">
    <cfRule type="cellIs" dxfId="392" priority="85" stopIfTrue="1" operator="equal">
      <formula>"INSUFICIENTE"</formula>
    </cfRule>
    <cfRule type="cellIs" dxfId="391" priority="86" stopIfTrue="1" operator="equal">
      <formula>"ADECUADO"</formula>
    </cfRule>
    <cfRule type="cellIs" dxfId="390" priority="87" stopIfTrue="1" operator="equal">
      <formula>"SATISFACTORIO"</formula>
    </cfRule>
  </conditionalFormatting>
  <conditionalFormatting sqref="H119">
    <cfRule type="cellIs" dxfId="389" priority="79" stopIfTrue="1" operator="equal">
      <formula>"INSUFICIENTE"</formula>
    </cfRule>
    <cfRule type="cellIs" dxfId="388" priority="80" stopIfTrue="1" operator="equal">
      <formula>"ADECUADO"</formula>
    </cfRule>
    <cfRule type="cellIs" dxfId="387" priority="81" stopIfTrue="1" operator="equal">
      <formula>"SATISFACTORIO"</formula>
    </cfRule>
  </conditionalFormatting>
  <conditionalFormatting sqref="J119">
    <cfRule type="cellIs" dxfId="386" priority="76" stopIfTrue="1" operator="equal">
      <formula>"INSUFICIENTE"</formula>
    </cfRule>
    <cfRule type="cellIs" dxfId="385" priority="77" stopIfTrue="1" operator="equal">
      <formula>"ADECUADO"</formula>
    </cfRule>
    <cfRule type="cellIs" dxfId="384" priority="78" stopIfTrue="1" operator="equal">
      <formula>"SATISFACTORIO"</formula>
    </cfRule>
  </conditionalFormatting>
  <conditionalFormatting sqref="F121">
    <cfRule type="cellIs" dxfId="383" priority="73" stopIfTrue="1" operator="equal">
      <formula>"INSUFICIENTE"</formula>
    </cfRule>
    <cfRule type="cellIs" dxfId="382" priority="74" stopIfTrue="1" operator="equal">
      <formula>"ADECUADO"</formula>
    </cfRule>
    <cfRule type="cellIs" dxfId="381" priority="75" stopIfTrue="1" operator="equal">
      <formula>"SATISFACTORIO"</formula>
    </cfRule>
  </conditionalFormatting>
  <conditionalFormatting sqref="F122">
    <cfRule type="cellIs" dxfId="380" priority="70" stopIfTrue="1" operator="equal">
      <formula>"INSUFICIENTE"</formula>
    </cfRule>
    <cfRule type="cellIs" dxfId="379" priority="71" stopIfTrue="1" operator="equal">
      <formula>"ADECUADO"</formula>
    </cfRule>
    <cfRule type="cellIs" dxfId="378" priority="72" stopIfTrue="1" operator="equal">
      <formula>"SATISFACTORIO"</formula>
    </cfRule>
  </conditionalFormatting>
  <conditionalFormatting sqref="F123">
    <cfRule type="cellIs" dxfId="377" priority="67" stopIfTrue="1" operator="equal">
      <formula>"INSUFICIENTE"</formula>
    </cfRule>
    <cfRule type="cellIs" dxfId="376" priority="68" stopIfTrue="1" operator="equal">
      <formula>"ADECUADO"</formula>
    </cfRule>
    <cfRule type="cellIs" dxfId="375" priority="69" stopIfTrue="1" operator="equal">
      <formula>"SATISFACTORIO"</formula>
    </cfRule>
  </conditionalFormatting>
  <conditionalFormatting sqref="H121">
    <cfRule type="cellIs" dxfId="374" priority="64" stopIfTrue="1" operator="equal">
      <formula>"INSUFICIENTE"</formula>
    </cfRule>
    <cfRule type="cellIs" dxfId="373" priority="65" stopIfTrue="1" operator="equal">
      <formula>"ADECUADO"</formula>
    </cfRule>
    <cfRule type="cellIs" dxfId="372" priority="66" stopIfTrue="1" operator="equal">
      <formula>"SATISFACTORIO"</formula>
    </cfRule>
  </conditionalFormatting>
  <conditionalFormatting sqref="J121">
    <cfRule type="cellIs" dxfId="371" priority="61" stopIfTrue="1" operator="equal">
      <formula>"INSUFICIENTE"</formula>
    </cfRule>
    <cfRule type="cellIs" dxfId="370" priority="62" stopIfTrue="1" operator="equal">
      <formula>"ADECUADO"</formula>
    </cfRule>
    <cfRule type="cellIs" dxfId="369" priority="63" stopIfTrue="1" operator="equal">
      <formula>"SATISFACTORIO"</formula>
    </cfRule>
  </conditionalFormatting>
  <conditionalFormatting sqref="F124">
    <cfRule type="cellIs" dxfId="368" priority="58" stopIfTrue="1" operator="equal">
      <formula>"INSUFICIENTE"</formula>
    </cfRule>
    <cfRule type="cellIs" dxfId="367" priority="59" stopIfTrue="1" operator="equal">
      <formula>"ADECUADO"</formula>
    </cfRule>
    <cfRule type="cellIs" dxfId="366" priority="60" stopIfTrue="1" operator="equal">
      <formula>"SATISFACTORIO"</formula>
    </cfRule>
  </conditionalFormatting>
  <conditionalFormatting sqref="F125">
    <cfRule type="cellIs" dxfId="365" priority="55" stopIfTrue="1" operator="equal">
      <formula>"INSUFICIENTE"</formula>
    </cfRule>
    <cfRule type="cellIs" dxfId="364" priority="56" stopIfTrue="1" operator="equal">
      <formula>"ADECUADO"</formula>
    </cfRule>
    <cfRule type="cellIs" dxfId="363" priority="57" stopIfTrue="1" operator="equal">
      <formula>"SATISFACTORIO"</formula>
    </cfRule>
  </conditionalFormatting>
  <conditionalFormatting sqref="F130">
    <cfRule type="cellIs" dxfId="362" priority="22" stopIfTrue="1" operator="equal">
      <formula>"INSUFICIENTE"</formula>
    </cfRule>
    <cfRule type="cellIs" dxfId="361" priority="23" stopIfTrue="1" operator="equal">
      <formula>"ADECUADO"</formula>
    </cfRule>
    <cfRule type="cellIs" dxfId="360" priority="24" stopIfTrue="1" operator="equal">
      <formula>"SATISFACTORIO"</formula>
    </cfRule>
  </conditionalFormatting>
  <conditionalFormatting sqref="H124">
    <cfRule type="cellIs" dxfId="359" priority="49" stopIfTrue="1" operator="equal">
      <formula>"INSUFICIENTE"</formula>
    </cfRule>
    <cfRule type="cellIs" dxfId="358" priority="50" stopIfTrue="1" operator="equal">
      <formula>"ADECUADO"</formula>
    </cfRule>
    <cfRule type="cellIs" dxfId="357" priority="51" stopIfTrue="1" operator="equal">
      <formula>"SATISFACTORIO"</formula>
    </cfRule>
  </conditionalFormatting>
  <conditionalFormatting sqref="J124">
    <cfRule type="cellIs" dxfId="356" priority="46" stopIfTrue="1" operator="equal">
      <formula>"INSUFICIENTE"</formula>
    </cfRule>
    <cfRule type="cellIs" dxfId="355" priority="47" stopIfTrue="1" operator="equal">
      <formula>"ADECUADO"</formula>
    </cfRule>
    <cfRule type="cellIs" dxfId="354" priority="48" stopIfTrue="1" operator="equal">
      <formula>"SATISFACTORIO"</formula>
    </cfRule>
  </conditionalFormatting>
  <conditionalFormatting sqref="F126">
    <cfRule type="cellIs" dxfId="353" priority="43" stopIfTrue="1" operator="equal">
      <formula>"INSUFICIENTE"</formula>
    </cfRule>
    <cfRule type="cellIs" dxfId="352" priority="44" stopIfTrue="1" operator="equal">
      <formula>"ADECUADO"</formula>
    </cfRule>
    <cfRule type="cellIs" dxfId="351" priority="45" stopIfTrue="1" operator="equal">
      <formula>"SATISFACTORIO"</formula>
    </cfRule>
  </conditionalFormatting>
  <conditionalFormatting sqref="F127">
    <cfRule type="cellIs" dxfId="350" priority="40" stopIfTrue="1" operator="equal">
      <formula>"INSUFICIENTE"</formula>
    </cfRule>
    <cfRule type="cellIs" dxfId="349" priority="41" stopIfTrue="1" operator="equal">
      <formula>"ADECUADO"</formula>
    </cfRule>
    <cfRule type="cellIs" dxfId="348" priority="42" stopIfTrue="1" operator="equal">
      <formula>"SATISFACTORIO"</formula>
    </cfRule>
  </conditionalFormatting>
  <conditionalFormatting sqref="H126">
    <cfRule type="cellIs" dxfId="347" priority="34" stopIfTrue="1" operator="equal">
      <formula>"INSUFICIENTE"</formula>
    </cfRule>
    <cfRule type="cellIs" dxfId="346" priority="35" stopIfTrue="1" operator="equal">
      <formula>"ADECUADO"</formula>
    </cfRule>
    <cfRule type="cellIs" dxfId="345" priority="36" stopIfTrue="1" operator="equal">
      <formula>"SATISFACTORIO"</formula>
    </cfRule>
  </conditionalFormatting>
  <conditionalFormatting sqref="J126">
    <cfRule type="cellIs" dxfId="344" priority="31" stopIfTrue="1" operator="equal">
      <formula>"INSUFICIENTE"</formula>
    </cfRule>
    <cfRule type="cellIs" dxfId="343" priority="32" stopIfTrue="1" operator="equal">
      <formula>"ADECUADO"</formula>
    </cfRule>
    <cfRule type="cellIs" dxfId="342" priority="33" stopIfTrue="1" operator="equal">
      <formula>"SATISFACTORIO"</formula>
    </cfRule>
  </conditionalFormatting>
  <conditionalFormatting sqref="F128">
    <cfRule type="cellIs" dxfId="341" priority="28" stopIfTrue="1" operator="equal">
      <formula>"INSUFICIENTE"</formula>
    </cfRule>
    <cfRule type="cellIs" dxfId="340" priority="29" stopIfTrue="1" operator="equal">
      <formula>"ADECUADO"</formula>
    </cfRule>
    <cfRule type="cellIs" dxfId="339" priority="30" stopIfTrue="1" operator="equal">
      <formula>"SATISFACTORIO"</formula>
    </cfRule>
  </conditionalFormatting>
  <conditionalFormatting sqref="F129">
    <cfRule type="cellIs" dxfId="338" priority="25" stopIfTrue="1" operator="equal">
      <formula>"INSUFICIENTE"</formula>
    </cfRule>
    <cfRule type="cellIs" dxfId="337" priority="26" stopIfTrue="1" operator="equal">
      <formula>"ADECUADO"</formula>
    </cfRule>
    <cfRule type="cellIs" dxfId="336" priority="27" stopIfTrue="1" operator="equal">
      <formula>"SATISFACTORIO"</formula>
    </cfRule>
  </conditionalFormatting>
  <conditionalFormatting sqref="H128">
    <cfRule type="cellIs" dxfId="335" priority="19" stopIfTrue="1" operator="equal">
      <formula>"INSUFICIENTE"</formula>
    </cfRule>
    <cfRule type="cellIs" dxfId="334" priority="20" stopIfTrue="1" operator="equal">
      <formula>"ADECUADO"</formula>
    </cfRule>
    <cfRule type="cellIs" dxfId="333" priority="21" stopIfTrue="1" operator="equal">
      <formula>"SATISFACTORIO"</formula>
    </cfRule>
  </conditionalFormatting>
  <conditionalFormatting sqref="J128">
    <cfRule type="cellIs" dxfId="332" priority="16" stopIfTrue="1" operator="equal">
      <formula>"INSUFICIENTE"</formula>
    </cfRule>
    <cfRule type="cellIs" dxfId="331" priority="17" stopIfTrue="1" operator="equal">
      <formula>"ADECUADO"</formula>
    </cfRule>
    <cfRule type="cellIs" dxfId="330" priority="18" stopIfTrue="1" operator="equal">
      <formula>"SATISFACTORIO"</formula>
    </cfRule>
  </conditionalFormatting>
  <conditionalFormatting sqref="F131">
    <cfRule type="cellIs" dxfId="329" priority="13" stopIfTrue="1" operator="equal">
      <formula>"INSUFICIENTE"</formula>
    </cfRule>
    <cfRule type="cellIs" dxfId="328" priority="14" stopIfTrue="1" operator="equal">
      <formula>"ADECUADO"</formula>
    </cfRule>
    <cfRule type="cellIs" dxfId="327" priority="15" stopIfTrue="1" operator="equal">
      <formula>"SATISFACTORIO"</formula>
    </cfRule>
  </conditionalFormatting>
  <conditionalFormatting sqref="F132">
    <cfRule type="cellIs" dxfId="326" priority="10" stopIfTrue="1" operator="equal">
      <formula>"INSUFICIENTE"</formula>
    </cfRule>
    <cfRule type="cellIs" dxfId="325" priority="11" stopIfTrue="1" operator="equal">
      <formula>"ADECUADO"</formula>
    </cfRule>
    <cfRule type="cellIs" dxfId="324" priority="12" stopIfTrue="1" operator="equal">
      <formula>"SATISFACTORIO"</formula>
    </cfRule>
  </conditionalFormatting>
  <conditionalFormatting sqref="F133">
    <cfRule type="cellIs" dxfId="323" priority="7" stopIfTrue="1" operator="equal">
      <formula>"INSUFICIENTE"</formula>
    </cfRule>
    <cfRule type="cellIs" dxfId="322" priority="8" stopIfTrue="1" operator="equal">
      <formula>"ADECUADO"</formula>
    </cfRule>
    <cfRule type="cellIs" dxfId="321" priority="9" stopIfTrue="1" operator="equal">
      <formula>"SATISFACTORIO"</formula>
    </cfRule>
  </conditionalFormatting>
  <conditionalFormatting sqref="H131">
    <cfRule type="cellIs" dxfId="320" priority="4" stopIfTrue="1" operator="equal">
      <formula>"INSUFICIENTE"</formula>
    </cfRule>
    <cfRule type="cellIs" dxfId="319" priority="5" stopIfTrue="1" operator="equal">
      <formula>"ADECUADO"</formula>
    </cfRule>
    <cfRule type="cellIs" dxfId="318" priority="6" stopIfTrue="1" operator="equal">
      <formula>"SATISFACTORIO"</formula>
    </cfRule>
  </conditionalFormatting>
  <conditionalFormatting sqref="J131">
    <cfRule type="cellIs" dxfId="317" priority="1" stopIfTrue="1" operator="equal">
      <formula>"INSUFICIENTE"</formula>
    </cfRule>
    <cfRule type="cellIs" dxfId="316" priority="2" stopIfTrue="1" operator="equal">
      <formula>"ADECUADO"</formula>
    </cfRule>
    <cfRule type="cellIs" dxfId="315" priority="3" stopIfTrue="1" operator="equal">
      <formula>"SATISFACTORIO"</formula>
    </cfRule>
  </conditionalFormatting>
  <pageMargins left="0.51181102362204722" right="0.51181102362204722" top="0.55118110236220474" bottom="0.55118110236220474" header="0.31496062992125984" footer="0.11811023622047245"/>
  <pageSetup paperSize="9" scale="80" orientation="landscape"/>
  <ignoredErrors>
    <ignoredError sqref="I19 I16 I25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9"/>
  </sheetPr>
  <dimension ref="A1:K103"/>
  <sheetViews>
    <sheetView topLeftCell="B27" workbookViewId="0">
      <selection activeCell="I29" sqref="I29:I35"/>
    </sheetView>
  </sheetViews>
  <sheetFormatPr baseColWidth="10" defaultRowHeight="15" x14ac:dyDescent="0.25"/>
  <cols>
    <col min="1" max="1" width="15" customWidth="1"/>
    <col min="2" max="2" width="18.42578125" customWidth="1"/>
    <col min="3" max="3" width="19.28515625" customWidth="1"/>
    <col min="4" max="4" width="22.85546875" customWidth="1"/>
    <col min="5" max="5" width="13.7109375" customWidth="1"/>
    <col min="6" max="6" width="15.42578125" customWidth="1"/>
    <col min="7" max="7" width="14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385"/>
      <c r="B1" s="385"/>
      <c r="C1" s="385"/>
      <c r="D1" s="390" t="s">
        <v>0</v>
      </c>
      <c r="E1" s="391"/>
      <c r="F1" s="391"/>
      <c r="G1" s="391"/>
      <c r="H1" s="391"/>
      <c r="I1" s="400" t="s">
        <v>1</v>
      </c>
      <c r="J1" s="401"/>
    </row>
    <row r="2" spans="1:10" ht="15.75" x14ac:dyDescent="0.25">
      <c r="A2" s="385"/>
      <c r="B2" s="385"/>
      <c r="C2" s="385"/>
      <c r="D2" s="390" t="s">
        <v>2</v>
      </c>
      <c r="E2" s="391"/>
      <c r="F2" s="391"/>
      <c r="G2" s="391"/>
      <c r="H2" s="391"/>
      <c r="I2" s="400" t="s">
        <v>3</v>
      </c>
      <c r="J2" s="401"/>
    </row>
    <row r="3" spans="1:10" ht="18" customHeight="1" x14ac:dyDescent="0.25">
      <c r="A3" s="385"/>
      <c r="B3" s="385"/>
      <c r="C3" s="385"/>
      <c r="D3" s="386" t="s">
        <v>4</v>
      </c>
      <c r="E3" s="387"/>
      <c r="F3" s="387"/>
      <c r="G3" s="387"/>
      <c r="H3" s="387"/>
      <c r="I3" s="400" t="s">
        <v>5</v>
      </c>
      <c r="J3" s="401"/>
    </row>
    <row r="4" spans="1:10" ht="17.25" customHeight="1" x14ac:dyDescent="0.25">
      <c r="A4" s="385"/>
      <c r="B4" s="385"/>
      <c r="C4" s="385"/>
      <c r="D4" s="388"/>
      <c r="E4" s="389"/>
      <c r="F4" s="389"/>
      <c r="G4" s="389"/>
      <c r="H4" s="389"/>
      <c r="I4" s="400" t="s">
        <v>6</v>
      </c>
      <c r="J4" s="401"/>
    </row>
    <row r="7" spans="1:10" x14ac:dyDescent="0.25">
      <c r="A7" s="393" t="s">
        <v>11</v>
      </c>
      <c r="B7" s="394"/>
      <c r="C7" s="394"/>
      <c r="D7" s="394"/>
      <c r="E7" s="394"/>
      <c r="F7" s="394"/>
      <c r="G7" s="394"/>
      <c r="H7" s="394"/>
      <c r="I7" s="394"/>
      <c r="J7" s="394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90" customHeight="1" x14ac:dyDescent="0.25">
      <c r="A9" s="496" t="s">
        <v>74</v>
      </c>
      <c r="B9" s="483" t="s">
        <v>86</v>
      </c>
      <c r="C9" s="197" t="s">
        <v>70</v>
      </c>
      <c r="D9" s="129" t="s">
        <v>167</v>
      </c>
      <c r="E9" s="140">
        <v>0.4</v>
      </c>
      <c r="F9" s="18" t="str">
        <f t="shared" ref="F9:F26" si="0">+IF(E9&lt;=59%,"INSUFICIENTE",IF(E9&gt;=60%,IF(E9&lt;=79%,"ADECUADO",IF(E9&gt;=80%,"SATISFACTORIO"))))</f>
        <v>INSUFICIENTE</v>
      </c>
      <c r="G9" s="105">
        <f>+AVERAGE(E9:E9)</f>
        <v>0.4</v>
      </c>
      <c r="H9" s="104" t="str">
        <f t="shared" ref="H9:H20" si="1">+IF(G9&lt;=59%,"INSUFICIENTE",IF(G9&gt;=60%,IF(G9&lt;=79%,"ADECUADO",IF(G9&gt;=80%,"SATISFACTORIO"))))</f>
        <v>INSUFICIENTE</v>
      </c>
      <c r="I9" s="103">
        <f t="shared" ref="I9:I20" si="2">+G9</f>
        <v>0.4</v>
      </c>
      <c r="J9" s="104" t="str">
        <f t="shared" ref="J9:J20" si="3">+IF(I9&lt;=59%,"INSUFICIENTE",IF(I9&gt;=60%,IF(I9&lt;=79%,"ADECUADO",IF(I9&gt;=80%,"SATISFACTORIO"))))</f>
        <v>INSUFICIENTE</v>
      </c>
    </row>
    <row r="10" spans="1:10" ht="96" customHeight="1" x14ac:dyDescent="0.25">
      <c r="A10" s="243"/>
      <c r="B10" s="248"/>
      <c r="C10" s="198" t="s">
        <v>286</v>
      </c>
      <c r="D10" s="122" t="s">
        <v>312</v>
      </c>
      <c r="E10" s="140">
        <v>0.35</v>
      </c>
      <c r="F10" s="18" t="str">
        <f t="shared" si="0"/>
        <v>INSUFICIENTE</v>
      </c>
      <c r="G10" s="103">
        <f>+AVERAGE(E10:E10)</f>
        <v>0.35</v>
      </c>
      <c r="H10" s="104" t="str">
        <f t="shared" si="1"/>
        <v>INSUFICIENTE</v>
      </c>
      <c r="I10" s="103">
        <f t="shared" si="2"/>
        <v>0.35</v>
      </c>
      <c r="J10" s="104" t="str">
        <f t="shared" si="3"/>
        <v>INSUFICIENTE</v>
      </c>
    </row>
    <row r="11" spans="1:10" ht="96" customHeight="1" x14ac:dyDescent="0.25">
      <c r="A11" s="243"/>
      <c r="B11" s="248"/>
      <c r="C11" s="161" t="s">
        <v>213</v>
      </c>
      <c r="D11" s="130" t="s">
        <v>167</v>
      </c>
      <c r="E11" s="140">
        <v>0.4</v>
      </c>
      <c r="F11" s="162" t="str">
        <f t="shared" si="0"/>
        <v>INSUFICIENTE</v>
      </c>
      <c r="G11" s="140">
        <v>0.4</v>
      </c>
      <c r="H11" s="162" t="str">
        <f t="shared" si="1"/>
        <v>INSUFICIENTE</v>
      </c>
      <c r="I11" s="140">
        <v>0.4</v>
      </c>
      <c r="J11" s="162" t="str">
        <f t="shared" si="3"/>
        <v>INSUFICIENTE</v>
      </c>
    </row>
    <row r="12" spans="1:10" ht="96" customHeight="1" x14ac:dyDescent="0.25">
      <c r="A12" s="243"/>
      <c r="B12" s="248"/>
      <c r="C12" s="160" t="s">
        <v>216</v>
      </c>
      <c r="D12" s="130" t="s">
        <v>167</v>
      </c>
      <c r="E12" s="140">
        <v>0.45</v>
      </c>
      <c r="F12" s="162" t="str">
        <f t="shared" si="0"/>
        <v>INSUFICIENTE</v>
      </c>
      <c r="G12" s="140">
        <v>0.45</v>
      </c>
      <c r="H12" s="162" t="str">
        <f t="shared" si="1"/>
        <v>INSUFICIENTE</v>
      </c>
      <c r="I12" s="140">
        <v>0.45</v>
      </c>
      <c r="J12" s="162" t="str">
        <f t="shared" si="3"/>
        <v>INSUFICIENTE</v>
      </c>
    </row>
    <row r="13" spans="1:10" ht="81" customHeight="1" x14ac:dyDescent="0.25">
      <c r="A13" s="243"/>
      <c r="B13" s="248"/>
      <c r="C13" s="198" t="s">
        <v>108</v>
      </c>
      <c r="D13" s="129" t="s">
        <v>167</v>
      </c>
      <c r="E13" s="140">
        <v>0.35</v>
      </c>
      <c r="F13" s="18" t="str">
        <f t="shared" si="0"/>
        <v>INSUFICIENTE</v>
      </c>
      <c r="G13" s="103">
        <f>+AVERAGE(E13:E13)</f>
        <v>0.35</v>
      </c>
      <c r="H13" s="104" t="str">
        <f t="shared" si="1"/>
        <v>INSUFICIENTE</v>
      </c>
      <c r="I13" s="103">
        <f t="shared" si="2"/>
        <v>0.35</v>
      </c>
      <c r="J13" s="104" t="str">
        <f t="shared" si="3"/>
        <v>INSUFICIENTE</v>
      </c>
    </row>
    <row r="14" spans="1:10" ht="73.5" customHeight="1" x14ac:dyDescent="0.25">
      <c r="A14" s="243"/>
      <c r="B14" s="248"/>
      <c r="C14" s="128" t="s">
        <v>71</v>
      </c>
      <c r="D14" s="129" t="s">
        <v>167</v>
      </c>
      <c r="E14" s="140">
        <v>0.6</v>
      </c>
      <c r="F14" s="77" t="str">
        <f t="shared" si="0"/>
        <v>ADECUADO</v>
      </c>
      <c r="G14" s="76">
        <f>+E14</f>
        <v>0.6</v>
      </c>
      <c r="H14" s="77" t="str">
        <f>+IF(G14&lt;=59%,"INSUFICIENTE",IF(G14&gt;=60%,IF(G14&lt;=79%,"ADECUADO",IF(G14&gt;=80%,"SATISFACTORIO"))))</f>
        <v>ADECUADO</v>
      </c>
      <c r="I14" s="76">
        <f>+G14</f>
        <v>0.6</v>
      </c>
      <c r="J14" s="77" t="str">
        <f>+IF(I14&lt;=59%,"INSUFICIENTE",IF(I14&gt;=60%,IF(I14&lt;=79%,"ADECUADO",IF(I14&gt;=80%,"SATISFACTORIO"))))</f>
        <v>ADECUADO</v>
      </c>
    </row>
    <row r="15" spans="1:10" ht="55.5" customHeight="1" x14ac:dyDescent="0.25">
      <c r="A15" s="243"/>
      <c r="B15" s="248"/>
      <c r="C15" s="114" t="s">
        <v>30</v>
      </c>
      <c r="D15" s="130" t="s">
        <v>167</v>
      </c>
      <c r="E15" s="140">
        <v>0.2</v>
      </c>
      <c r="F15" s="18" t="str">
        <f t="shared" si="0"/>
        <v>INSUFICIENTE</v>
      </c>
      <c r="G15" s="112">
        <f>+AVERAGE(E15:E15)</f>
        <v>0.2</v>
      </c>
      <c r="H15" s="113" t="str">
        <f t="shared" si="1"/>
        <v>INSUFICIENTE</v>
      </c>
      <c r="I15" s="112">
        <f t="shared" si="2"/>
        <v>0.2</v>
      </c>
      <c r="J15" s="113" t="str">
        <f t="shared" si="3"/>
        <v>INSUFICIENTE</v>
      </c>
    </row>
    <row r="16" spans="1:10" ht="55.5" customHeight="1" x14ac:dyDescent="0.25">
      <c r="A16" s="243"/>
      <c r="B16" s="248"/>
      <c r="C16" s="114" t="s">
        <v>87</v>
      </c>
      <c r="D16" s="129" t="s">
        <v>167</v>
      </c>
      <c r="E16" s="140">
        <v>0.2</v>
      </c>
      <c r="F16" s="77" t="str">
        <f t="shared" si="0"/>
        <v>INSUFICIENTE</v>
      </c>
      <c r="G16" s="140">
        <v>0.2</v>
      </c>
      <c r="H16" s="162" t="str">
        <f t="shared" si="1"/>
        <v>INSUFICIENTE</v>
      </c>
      <c r="I16" s="140">
        <v>0.2</v>
      </c>
      <c r="J16" s="162" t="str">
        <f t="shared" si="3"/>
        <v>INSUFICIENTE</v>
      </c>
    </row>
    <row r="17" spans="1:10" ht="55.5" customHeight="1" x14ac:dyDescent="0.25">
      <c r="A17" s="243"/>
      <c r="B17" s="248"/>
      <c r="C17" s="114" t="s">
        <v>197</v>
      </c>
      <c r="D17" s="129" t="s">
        <v>167</v>
      </c>
      <c r="E17" s="84">
        <f>+[2]MATERNIDAD!$G$18</f>
        <v>1</v>
      </c>
      <c r="F17" s="77" t="str">
        <f t="shared" si="0"/>
        <v>SATISFACTORIO</v>
      </c>
      <c r="G17" s="78">
        <f>+E17</f>
        <v>1</v>
      </c>
      <c r="H17" s="136" t="str">
        <f>+IF(G17&lt;=59%,"INSUFICIENTE",IF(G17&gt;=60%,IF(G17&lt;=79%,"ADECUADO",IF(G17&gt;=80%,"SATISFACTORIO"))))</f>
        <v>SATISFACTORIO</v>
      </c>
      <c r="I17" s="135">
        <f>+G17</f>
        <v>1</v>
      </c>
      <c r="J17" s="136" t="str">
        <f>+IF(I17&lt;=59%,"INSUFICIENTE",IF(I17&gt;=60%,IF(I17&lt;=79%,"ADECUADO",IF(I17&gt;=80%,"SATISFACTORIO"))))</f>
        <v>SATISFACTORIO</v>
      </c>
    </row>
    <row r="18" spans="1:10" ht="55.5" customHeight="1" x14ac:dyDescent="0.25">
      <c r="A18" s="243"/>
      <c r="B18" s="248"/>
      <c r="C18" s="277" t="s">
        <v>146</v>
      </c>
      <c r="D18" s="130" t="s">
        <v>167</v>
      </c>
      <c r="E18" s="140">
        <v>0.7</v>
      </c>
      <c r="F18" s="162" t="str">
        <f t="shared" si="0"/>
        <v>ADECUADO</v>
      </c>
      <c r="G18" s="252">
        <f>+AVERAGE(E18:E19)</f>
        <v>0.85</v>
      </c>
      <c r="H18" s="244" t="str">
        <f>+IF(G18&lt;=59%,"INSUFICIENTE",IF(G18&gt;=60%,IF(G18&lt;=79%,"ADECUADO",IF(G18&gt;=80%,"SATISFACTORIO"))))</f>
        <v>SATISFACTORIO</v>
      </c>
      <c r="I18" s="492">
        <f>+AVERAGE(G18:G19)</f>
        <v>0.85</v>
      </c>
      <c r="J18" s="244" t="str">
        <f>+IF(I18&lt;=59%,"INSUFICIENTE",IF(I18&gt;=60%,IF(I18&lt;=79%,"ADECUADO",IF(I18&gt;=80%,"SATISFACTORIO"))))</f>
        <v>SATISFACTORIO</v>
      </c>
    </row>
    <row r="19" spans="1:10" ht="53.25" customHeight="1" x14ac:dyDescent="0.25">
      <c r="A19" s="243"/>
      <c r="B19" s="248"/>
      <c r="C19" s="278"/>
      <c r="D19" s="122" t="s">
        <v>313</v>
      </c>
      <c r="E19" s="140">
        <v>1</v>
      </c>
      <c r="F19" s="18" t="str">
        <f t="shared" si="0"/>
        <v>SATISFACTORIO</v>
      </c>
      <c r="G19" s="268"/>
      <c r="H19" s="246"/>
      <c r="I19" s="325"/>
      <c r="J19" s="246"/>
    </row>
    <row r="20" spans="1:10" ht="54.75" customHeight="1" x14ac:dyDescent="0.25">
      <c r="A20" s="243"/>
      <c r="B20" s="248"/>
      <c r="C20" s="484" t="s">
        <v>37</v>
      </c>
      <c r="D20" s="122" t="s">
        <v>88</v>
      </c>
      <c r="E20" s="140">
        <v>1</v>
      </c>
      <c r="F20" s="18" t="str">
        <f t="shared" si="0"/>
        <v>SATISFACTORIO</v>
      </c>
      <c r="G20" s="486">
        <f>+AVERAGE(E20:E21)</f>
        <v>1</v>
      </c>
      <c r="H20" s="487" t="str">
        <f t="shared" si="1"/>
        <v>SATISFACTORIO</v>
      </c>
      <c r="I20" s="486">
        <f t="shared" si="2"/>
        <v>1</v>
      </c>
      <c r="J20" s="487" t="str">
        <f t="shared" si="3"/>
        <v>SATISFACTORIO</v>
      </c>
    </row>
    <row r="21" spans="1:10" ht="71.25" customHeight="1" x14ac:dyDescent="0.25">
      <c r="A21" s="243"/>
      <c r="B21" s="248"/>
      <c r="C21" s="485"/>
      <c r="D21" s="122" t="s">
        <v>89</v>
      </c>
      <c r="E21" s="140">
        <v>1</v>
      </c>
      <c r="F21" s="77" t="str">
        <f t="shared" si="0"/>
        <v>SATISFACTORIO</v>
      </c>
      <c r="G21" s="268"/>
      <c r="H21" s="246"/>
      <c r="I21" s="268"/>
      <c r="J21" s="246"/>
    </row>
    <row r="22" spans="1:10" ht="62.25" customHeight="1" x14ac:dyDescent="0.25">
      <c r="A22" s="243"/>
      <c r="B22" s="248"/>
      <c r="C22" s="499" t="s">
        <v>42</v>
      </c>
      <c r="D22" s="122" t="s">
        <v>90</v>
      </c>
      <c r="E22" s="140">
        <v>0.8</v>
      </c>
      <c r="F22" s="77" t="str">
        <f t="shared" si="0"/>
        <v>SATISFACTORIO</v>
      </c>
      <c r="G22" s="252">
        <f>+AVERAGE(E22:E24)</f>
        <v>0.93333333333333324</v>
      </c>
      <c r="H22" s="244" t="str">
        <f>+IF(G22&lt;=59%,"INSUFICIENTE",IF(G22&gt;=60%,IF(G22&lt;=79%,"ADECUADO",IF(G22&gt;=80%,"SATISFACTORIO"))))</f>
        <v>SATISFACTORIO</v>
      </c>
      <c r="I22" s="252">
        <f>+G22</f>
        <v>0.93333333333333324</v>
      </c>
      <c r="J22" s="244" t="str">
        <f>+H22</f>
        <v>SATISFACTORIO</v>
      </c>
    </row>
    <row r="23" spans="1:10" ht="62.25" customHeight="1" x14ac:dyDescent="0.25">
      <c r="A23" s="243"/>
      <c r="B23" s="248"/>
      <c r="C23" s="501"/>
      <c r="D23" s="122" t="s">
        <v>91</v>
      </c>
      <c r="E23" s="140">
        <v>1</v>
      </c>
      <c r="F23" s="162" t="str">
        <f t="shared" si="0"/>
        <v>SATISFACTORIO</v>
      </c>
      <c r="G23" s="253"/>
      <c r="H23" s="245"/>
      <c r="I23" s="253"/>
      <c r="J23" s="245"/>
    </row>
    <row r="24" spans="1:10" ht="62.25" customHeight="1" x14ac:dyDescent="0.25">
      <c r="A24" s="243"/>
      <c r="B24" s="248"/>
      <c r="C24" s="500"/>
      <c r="D24" s="124" t="s">
        <v>314</v>
      </c>
      <c r="E24" s="140">
        <v>1</v>
      </c>
      <c r="F24" s="110" t="str">
        <f t="shared" si="0"/>
        <v>SATISFACTORIO</v>
      </c>
      <c r="G24" s="268"/>
      <c r="H24" s="246"/>
      <c r="I24" s="268"/>
      <c r="J24" s="246"/>
    </row>
    <row r="25" spans="1:10" ht="62.25" customHeight="1" x14ac:dyDescent="0.25">
      <c r="A25" s="243"/>
      <c r="B25" s="248"/>
      <c r="C25" s="499" t="s">
        <v>33</v>
      </c>
      <c r="D25" s="130" t="s">
        <v>168</v>
      </c>
      <c r="E25" s="140">
        <v>1</v>
      </c>
      <c r="F25" s="19" t="str">
        <f t="shared" si="0"/>
        <v>SATISFACTORIO</v>
      </c>
      <c r="G25" s="252">
        <f>+AVERAGE(E25:E26)</f>
        <v>1</v>
      </c>
      <c r="H25" s="244" t="s">
        <v>212</v>
      </c>
      <c r="I25" s="252">
        <f>+AVERAGE(G25:G26)</f>
        <v>1</v>
      </c>
      <c r="J25" s="244" t="s">
        <v>212</v>
      </c>
    </row>
    <row r="26" spans="1:10" ht="73.5" customHeight="1" x14ac:dyDescent="0.25">
      <c r="A26" s="243"/>
      <c r="B26" s="248"/>
      <c r="C26" s="500"/>
      <c r="D26" s="124" t="s">
        <v>314</v>
      </c>
      <c r="E26" s="140" t="s">
        <v>129</v>
      </c>
      <c r="F26" s="19" t="str">
        <f t="shared" si="0"/>
        <v>SATISFACTORIO</v>
      </c>
      <c r="G26" s="268"/>
      <c r="H26" s="245"/>
      <c r="I26" s="268"/>
      <c r="J26" s="245"/>
    </row>
    <row r="27" spans="1:10" ht="67.5" x14ac:dyDescent="0.25">
      <c r="A27" s="243"/>
      <c r="B27" s="248"/>
      <c r="C27" s="488" t="s">
        <v>50</v>
      </c>
      <c r="D27" s="122" t="s">
        <v>169</v>
      </c>
      <c r="E27" s="140">
        <v>0.75</v>
      </c>
      <c r="F27" s="20" t="str">
        <f t="shared" ref="F27:F103" si="4">+IF(E27&lt;=59%,"INSUFICIENTE",IF(E27&gt;=60%,IF(E27&lt;=79%,"ADECUADO",IF(E27&gt;=80%,"SATISFACTORIO"))))</f>
        <v>ADECUADO</v>
      </c>
      <c r="G27" s="494">
        <f>+AVERAGE(E27:E28)</f>
        <v>0.75</v>
      </c>
      <c r="H27" s="493" t="str">
        <f>+IF(G27&lt;=59%,"INSUFICIENTE",IF(G27&gt;=60%,IF(G27&lt;=79%,"ADECUADO",IF(G27&gt;=80%,"SATISFACTORIO"))))</f>
        <v>ADECUADO</v>
      </c>
      <c r="I27" s="495">
        <f>+G27</f>
        <v>0.75</v>
      </c>
      <c r="J27" s="493" t="str">
        <f>+IF(I27&lt;=59%,"INSUFICIENTE",IF(I27&gt;=60%,IF(I27&lt;=79%,"ADECUADO",IF(I27&gt;=80%,"SATISFACTORIO"))))</f>
        <v>ADECUADO</v>
      </c>
    </row>
    <row r="28" spans="1:10" ht="56.25" x14ac:dyDescent="0.25">
      <c r="A28" s="243"/>
      <c r="B28" s="248"/>
      <c r="C28" s="489"/>
      <c r="D28" s="122" t="s">
        <v>170</v>
      </c>
      <c r="E28" s="140">
        <v>0.75</v>
      </c>
      <c r="F28" s="20" t="str">
        <f t="shared" si="4"/>
        <v>ADECUADO</v>
      </c>
      <c r="G28" s="494"/>
      <c r="H28" s="493"/>
      <c r="I28" s="495"/>
      <c r="J28" s="493"/>
    </row>
    <row r="29" spans="1:10" ht="110.25" customHeight="1" x14ac:dyDescent="0.25">
      <c r="A29" s="243"/>
      <c r="B29" s="248"/>
      <c r="C29" s="277" t="s">
        <v>72</v>
      </c>
      <c r="D29" s="237" t="s">
        <v>315</v>
      </c>
      <c r="E29" s="140">
        <v>0.7</v>
      </c>
      <c r="F29" s="20" t="str">
        <f t="shared" si="4"/>
        <v>ADECUADO</v>
      </c>
      <c r="G29" s="486">
        <f>+AVERAGE(E29:E35)</f>
        <v>0.95714285714285718</v>
      </c>
      <c r="H29" s="487" t="str">
        <f>+IF(G29&lt;=59%,"INSUFICIENTE",IF(G29&gt;=60%,IF(G29&lt;=79%,"ADECUADO",IF(G29&gt;=80%,"SATISFACTORIO"))))</f>
        <v>SATISFACTORIO</v>
      </c>
      <c r="I29" s="486">
        <f>+AVERAGE(G29:G35)</f>
        <v>0.95714285714285718</v>
      </c>
      <c r="J29" s="487" t="str">
        <f>+IF(I29&lt;=59%,"INSUFICIENTE",IF(I29&gt;=60%,IF(I29&lt;=79%,"ADECUADO",IF(I29&gt;=80%,"SATISFACTORIO"))))</f>
        <v>SATISFACTORIO</v>
      </c>
    </row>
    <row r="30" spans="1:10" ht="54" customHeight="1" x14ac:dyDescent="0.25">
      <c r="A30" s="243"/>
      <c r="B30" s="248"/>
      <c r="C30" s="243"/>
      <c r="D30" s="237" t="s">
        <v>316</v>
      </c>
      <c r="E30" s="140">
        <v>1</v>
      </c>
      <c r="F30" s="20" t="str">
        <f t="shared" si="4"/>
        <v>SATISFACTORIO</v>
      </c>
      <c r="G30" s="253"/>
      <c r="H30" s="245"/>
      <c r="I30" s="253"/>
      <c r="J30" s="245"/>
    </row>
    <row r="31" spans="1:10" ht="54" customHeight="1" x14ac:dyDescent="0.25">
      <c r="A31" s="243"/>
      <c r="B31" s="248"/>
      <c r="C31" s="243"/>
      <c r="D31" s="237" t="s">
        <v>317</v>
      </c>
      <c r="E31" s="140">
        <v>1</v>
      </c>
      <c r="F31" s="162" t="str">
        <f t="shared" si="4"/>
        <v>SATISFACTORIO</v>
      </c>
      <c r="G31" s="253"/>
      <c r="H31" s="245"/>
      <c r="I31" s="253"/>
      <c r="J31" s="245"/>
    </row>
    <row r="32" spans="1:10" ht="84.75" customHeight="1" x14ac:dyDescent="0.25">
      <c r="A32" s="243"/>
      <c r="B32" s="248"/>
      <c r="C32" s="243"/>
      <c r="D32" s="237" t="s">
        <v>318</v>
      </c>
      <c r="E32" s="140">
        <v>1</v>
      </c>
      <c r="F32" s="162" t="str">
        <f t="shared" si="4"/>
        <v>SATISFACTORIO</v>
      </c>
      <c r="G32" s="253"/>
      <c r="H32" s="245"/>
      <c r="I32" s="253"/>
      <c r="J32" s="245"/>
    </row>
    <row r="33" spans="1:10" ht="54" customHeight="1" x14ac:dyDescent="0.25">
      <c r="A33" s="243"/>
      <c r="B33" s="248"/>
      <c r="C33" s="243"/>
      <c r="D33" s="237" t="s">
        <v>319</v>
      </c>
      <c r="E33" s="140">
        <v>1</v>
      </c>
      <c r="F33" s="162" t="str">
        <f t="shared" si="4"/>
        <v>SATISFACTORIO</v>
      </c>
      <c r="G33" s="253"/>
      <c r="H33" s="245"/>
      <c r="I33" s="253"/>
      <c r="J33" s="245"/>
    </row>
    <row r="34" spans="1:10" ht="54" customHeight="1" x14ac:dyDescent="0.25">
      <c r="A34" s="243"/>
      <c r="B34" s="248"/>
      <c r="C34" s="243"/>
      <c r="D34" s="294" t="s">
        <v>320</v>
      </c>
      <c r="E34" s="140">
        <v>1</v>
      </c>
      <c r="F34" s="238" t="str">
        <f t="shared" si="4"/>
        <v>SATISFACTORIO</v>
      </c>
      <c r="G34" s="253"/>
      <c r="H34" s="245"/>
      <c r="I34" s="253"/>
      <c r="J34" s="245"/>
    </row>
    <row r="35" spans="1:10" ht="72.75" customHeight="1" x14ac:dyDescent="0.25">
      <c r="A35" s="243"/>
      <c r="B35" s="248"/>
      <c r="C35" s="278"/>
      <c r="D35" s="295"/>
      <c r="E35" s="140">
        <v>1</v>
      </c>
      <c r="F35" s="77" t="str">
        <f t="shared" si="4"/>
        <v>SATISFACTORIO</v>
      </c>
      <c r="G35" s="268"/>
      <c r="H35" s="246"/>
      <c r="I35" s="268"/>
      <c r="J35" s="246"/>
    </row>
    <row r="36" spans="1:10" ht="72.75" customHeight="1" x14ac:dyDescent="0.25">
      <c r="A36" s="243"/>
      <c r="B36" s="248"/>
      <c r="C36" s="277" t="s">
        <v>27</v>
      </c>
      <c r="D36" s="130" t="s">
        <v>321</v>
      </c>
      <c r="E36" s="140">
        <v>0.9</v>
      </c>
      <c r="F36" s="162" t="str">
        <f t="shared" si="4"/>
        <v>SATISFACTORIO</v>
      </c>
      <c r="G36" s="252">
        <f>+AVERAGE(E36:E37)</f>
        <v>0.77500000000000002</v>
      </c>
      <c r="H36" s="502" t="s">
        <v>206</v>
      </c>
      <c r="I36" s="252">
        <f>+AVERAGE(G36:G37)</f>
        <v>0.77500000000000002</v>
      </c>
      <c r="J36" s="502" t="s">
        <v>206</v>
      </c>
    </row>
    <row r="37" spans="1:10" ht="72.75" customHeight="1" x14ac:dyDescent="0.25">
      <c r="A37" s="243"/>
      <c r="B37" s="248"/>
      <c r="C37" s="278"/>
      <c r="D37" s="130" t="s">
        <v>171</v>
      </c>
      <c r="E37" s="140">
        <v>0.65</v>
      </c>
      <c r="F37" s="199" t="str">
        <f t="shared" si="4"/>
        <v>ADECUADO</v>
      </c>
      <c r="G37" s="268"/>
      <c r="H37" s="503"/>
      <c r="I37" s="268"/>
      <c r="J37" s="503"/>
    </row>
    <row r="38" spans="1:10" ht="67.5" x14ac:dyDescent="0.25">
      <c r="A38" s="243"/>
      <c r="B38" s="243"/>
      <c r="C38" s="287" t="s">
        <v>66</v>
      </c>
      <c r="D38" s="122" t="s">
        <v>172</v>
      </c>
      <c r="E38" s="82">
        <f>+[2]AMBIENTAL!$G$18</f>
        <v>1</v>
      </c>
      <c r="F38" s="21" t="str">
        <f t="shared" si="4"/>
        <v>SATISFACTORIO</v>
      </c>
      <c r="G38" s="253">
        <f>+AVERAGE(E38:E39)</f>
        <v>1</v>
      </c>
      <c r="H38" s="244" t="str">
        <f>+IF(G38&lt;=59%,"INSUFICIENTE",IF(G38&gt;=60%,IF(G38&lt;=79%,"ADECUADO",IF(G38&gt;=80%,"SATISFACTORIO"))))</f>
        <v>SATISFACTORIO</v>
      </c>
      <c r="I38" s="253">
        <f>+G38</f>
        <v>1</v>
      </c>
      <c r="J38" s="244" t="str">
        <f>+IF(I38&lt;=59%,"INSUFICIENTE",IF(I38&gt;=60%,IF(I38&lt;=79%,"ADECUADO",IF(I38&gt;=80%,"SATISFACTORIO"))))</f>
        <v>SATISFACTORIO</v>
      </c>
    </row>
    <row r="39" spans="1:10" ht="67.5" x14ac:dyDescent="0.25">
      <c r="A39" s="243"/>
      <c r="B39" s="243"/>
      <c r="C39" s="287"/>
      <c r="D39" s="122" t="s">
        <v>173</v>
      </c>
      <c r="E39" s="85">
        <f>+[2]AMBIENTAL!$G$19</f>
        <v>1</v>
      </c>
      <c r="F39" s="81" t="str">
        <f t="shared" si="4"/>
        <v>SATISFACTORIO</v>
      </c>
      <c r="G39" s="253"/>
      <c r="H39" s="245"/>
      <c r="I39" s="253"/>
      <c r="J39" s="245"/>
    </row>
    <row r="40" spans="1:10" ht="62.25" customHeight="1" x14ac:dyDescent="0.25">
      <c r="A40" s="243"/>
      <c r="B40" s="243"/>
      <c r="C40" s="287" t="s">
        <v>174</v>
      </c>
      <c r="D40" s="122" t="s">
        <v>322</v>
      </c>
      <c r="E40" s="140">
        <v>1</v>
      </c>
      <c r="F40" s="21" t="str">
        <f t="shared" si="4"/>
        <v>SATISFACTORIO</v>
      </c>
      <c r="G40" s="253">
        <f>+AVERAGE(E40:E41)</f>
        <v>1</v>
      </c>
      <c r="H40" s="244" t="str">
        <f>+IF(G40&lt;=59%,"INSUFICIENTE",IF(G40&gt;=60%,IF(G40&lt;=79%,"ADECUADO",IF(G40&gt;=80%,"SATISFACTORIO"))))</f>
        <v>SATISFACTORIO</v>
      </c>
      <c r="I40" s="253">
        <f>+G40</f>
        <v>1</v>
      </c>
      <c r="J40" s="244" t="str">
        <f>+IF(I40&lt;=59%,"INSUFICIENTE",IF(I40&gt;=60%,IF(I40&lt;=79%,"ADECUADO",IF(I40&gt;=80%,"SATISFACTORIO"))))</f>
        <v>SATISFACTORIO</v>
      </c>
    </row>
    <row r="41" spans="1:10" ht="80.25" customHeight="1" x14ac:dyDescent="0.25">
      <c r="A41" s="243"/>
      <c r="B41" s="243"/>
      <c r="C41" s="287"/>
      <c r="D41" s="131" t="s">
        <v>323</v>
      </c>
      <c r="E41" s="140" t="s">
        <v>129</v>
      </c>
      <c r="F41" s="81" t="str">
        <f t="shared" si="4"/>
        <v>SATISFACTORIO</v>
      </c>
      <c r="G41" s="253"/>
      <c r="H41" s="245"/>
      <c r="I41" s="253"/>
      <c r="J41" s="245"/>
    </row>
    <row r="42" spans="1:10" ht="74.25" customHeight="1" x14ac:dyDescent="0.25">
      <c r="A42" s="243"/>
      <c r="B42" s="243"/>
      <c r="C42" s="111" t="s">
        <v>131</v>
      </c>
      <c r="D42" s="124" t="s">
        <v>324</v>
      </c>
      <c r="E42" s="82">
        <f>+[2]TESORERIA!$G$13</f>
        <v>1</v>
      </c>
      <c r="F42" s="21" t="str">
        <f t="shared" si="4"/>
        <v>SATISFACTORIO</v>
      </c>
      <c r="G42" s="78">
        <f>+E42</f>
        <v>1</v>
      </c>
      <c r="H42" s="22" t="str">
        <f>+IF(G42&lt;=59%,"INSUFICIENTE",IF(G42&gt;=60%,IF(G42&lt;=79%,"ADECUADO",IF(G42&gt;=80%,"SATISFACTORIO"))))</f>
        <v>SATISFACTORIO</v>
      </c>
      <c r="I42" s="78">
        <f>+G42</f>
        <v>1</v>
      </c>
      <c r="J42" s="22" t="str">
        <f>+IF(I42&lt;=59%,"INSUFICIENTE",IF(I42&gt;=60%,IF(I42&lt;=79%,"ADECUADO",IF(I42&gt;=80%,"SATISFACTORIO"))))</f>
        <v>SATISFACTORIO</v>
      </c>
    </row>
    <row r="43" spans="1:10" ht="74.25" customHeight="1" x14ac:dyDescent="0.25">
      <c r="A43" s="243"/>
      <c r="B43" s="243"/>
      <c r="C43" s="476" t="s">
        <v>84</v>
      </c>
      <c r="D43" s="131" t="s">
        <v>96</v>
      </c>
      <c r="E43" s="140">
        <v>0.6</v>
      </c>
      <c r="F43" s="244" t="s">
        <v>206</v>
      </c>
      <c r="G43" s="252">
        <f>+AVERAGE(E43:E44)</f>
        <v>0.6</v>
      </c>
      <c r="H43" s="244" t="s">
        <v>206</v>
      </c>
      <c r="I43" s="252">
        <f>+AVERAGE(G43:G44)</f>
        <v>0.6</v>
      </c>
      <c r="J43" s="244" t="s">
        <v>206</v>
      </c>
    </row>
    <row r="44" spans="1:10" ht="63.75" customHeight="1" x14ac:dyDescent="0.25">
      <c r="A44" s="243"/>
      <c r="B44" s="243"/>
      <c r="C44" s="473"/>
      <c r="D44" s="131" t="s">
        <v>325</v>
      </c>
      <c r="E44" s="140" t="s">
        <v>129</v>
      </c>
      <c r="F44" s="245"/>
      <c r="G44" s="268"/>
      <c r="H44" s="245"/>
      <c r="I44" s="268"/>
      <c r="J44" s="245"/>
    </row>
    <row r="45" spans="1:10" ht="65.25" customHeight="1" x14ac:dyDescent="0.25">
      <c r="A45" s="278"/>
      <c r="B45" s="278"/>
      <c r="C45" s="277" t="s">
        <v>75</v>
      </c>
      <c r="D45" s="124" t="s">
        <v>175</v>
      </c>
      <c r="E45" s="140">
        <v>1</v>
      </c>
      <c r="F45" s="21" t="str">
        <f t="shared" si="4"/>
        <v>SATISFACTORIO</v>
      </c>
      <c r="G45" s="252">
        <f>AVERAGE(E45:E54)</f>
        <v>0.91249999999999998</v>
      </c>
      <c r="H45" s="244" t="str">
        <f>+IF(G45&lt;=59%,"INSUFICIENTE",IF(G45&gt;=60%,IF(G45&lt;=79%,"ADECUADO",IF(G45&gt;=80%,"SATISFACTORIO"))))</f>
        <v>SATISFACTORIO</v>
      </c>
      <c r="I45" s="252">
        <f>+G45</f>
        <v>0.91249999999999998</v>
      </c>
      <c r="J45" s="244" t="str">
        <f>+IF(I45&lt;=59%,"INSUFICIENTE",IF(I45&gt;=60%,IF(I45&lt;=79%,"ADECUADO",IF(I45&gt;=80%,"SATISFACTORIO"))))</f>
        <v>SATISFACTORIO</v>
      </c>
    </row>
    <row r="46" spans="1:10" ht="65.25" customHeight="1" x14ac:dyDescent="0.25">
      <c r="A46" s="154"/>
      <c r="B46" s="154"/>
      <c r="C46" s="243"/>
      <c r="D46" s="347" t="s">
        <v>326</v>
      </c>
      <c r="E46" s="140">
        <v>1</v>
      </c>
      <c r="F46" s="162" t="str">
        <f t="shared" si="4"/>
        <v>SATISFACTORIO</v>
      </c>
      <c r="G46" s="253"/>
      <c r="H46" s="245"/>
      <c r="I46" s="253"/>
      <c r="J46" s="245"/>
    </row>
    <row r="47" spans="1:10" ht="65.25" customHeight="1" x14ac:dyDescent="0.25">
      <c r="A47" s="154"/>
      <c r="B47" s="154"/>
      <c r="C47" s="243"/>
      <c r="D47" s="331"/>
      <c r="E47" s="140">
        <v>0.6</v>
      </c>
      <c r="F47" s="162" t="str">
        <f t="shared" si="4"/>
        <v>ADECUADO</v>
      </c>
      <c r="G47" s="253"/>
      <c r="H47" s="245"/>
      <c r="I47" s="253"/>
      <c r="J47" s="245"/>
    </row>
    <row r="48" spans="1:10" ht="65.25" customHeight="1" x14ac:dyDescent="0.25">
      <c r="A48" s="154"/>
      <c r="B48" s="154"/>
      <c r="C48" s="243"/>
      <c r="D48" s="124" t="s">
        <v>93</v>
      </c>
      <c r="E48" s="140">
        <v>1</v>
      </c>
      <c r="F48" s="162" t="str">
        <f t="shared" si="4"/>
        <v>SATISFACTORIO</v>
      </c>
      <c r="G48" s="253"/>
      <c r="H48" s="245"/>
      <c r="I48" s="253"/>
      <c r="J48" s="245"/>
    </row>
    <row r="49" spans="1:10" ht="65.25" customHeight="1" x14ac:dyDescent="0.25">
      <c r="A49" s="154"/>
      <c r="B49" s="154"/>
      <c r="C49" s="243"/>
      <c r="D49" s="124" t="s">
        <v>327</v>
      </c>
      <c r="E49" s="140">
        <v>0.7</v>
      </c>
      <c r="F49" s="162" t="str">
        <f t="shared" si="4"/>
        <v>ADECUADO</v>
      </c>
      <c r="G49" s="253"/>
      <c r="H49" s="245"/>
      <c r="I49" s="253"/>
      <c r="J49" s="245"/>
    </row>
    <row r="50" spans="1:10" ht="65.25" customHeight="1" x14ac:dyDescent="0.25">
      <c r="A50" s="154"/>
      <c r="B50" s="154"/>
      <c r="C50" s="243"/>
      <c r="D50" s="124" t="s">
        <v>328</v>
      </c>
      <c r="E50" s="140">
        <v>1</v>
      </c>
      <c r="F50" s="162" t="str">
        <f t="shared" si="4"/>
        <v>SATISFACTORIO</v>
      </c>
      <c r="G50" s="253"/>
      <c r="H50" s="245"/>
      <c r="I50" s="253"/>
      <c r="J50" s="245"/>
    </row>
    <row r="51" spans="1:10" ht="65.25" customHeight="1" x14ac:dyDescent="0.25">
      <c r="A51" s="154"/>
      <c r="B51" s="154"/>
      <c r="C51" s="243"/>
      <c r="D51" s="124" t="s">
        <v>329</v>
      </c>
      <c r="E51" s="140">
        <v>1</v>
      </c>
      <c r="F51" s="162" t="str">
        <f t="shared" si="4"/>
        <v>SATISFACTORIO</v>
      </c>
      <c r="G51" s="253"/>
      <c r="H51" s="245"/>
      <c r="I51" s="253"/>
      <c r="J51" s="245"/>
    </row>
    <row r="52" spans="1:10" ht="69" customHeight="1" x14ac:dyDescent="0.25">
      <c r="A52" s="87"/>
      <c r="B52" s="87"/>
      <c r="C52" s="243"/>
      <c r="D52" s="171" t="s">
        <v>330</v>
      </c>
      <c r="E52" s="140" t="s">
        <v>129</v>
      </c>
      <c r="F52" s="81" t="str">
        <f t="shared" si="4"/>
        <v>SATISFACTORIO</v>
      </c>
      <c r="G52" s="253"/>
      <c r="H52" s="245"/>
      <c r="I52" s="253"/>
      <c r="J52" s="245"/>
    </row>
    <row r="53" spans="1:10" ht="69" customHeight="1" x14ac:dyDescent="0.25">
      <c r="A53" s="163"/>
      <c r="B53" s="163"/>
      <c r="C53" s="243"/>
      <c r="D53" s="124" t="s">
        <v>331</v>
      </c>
      <c r="E53" s="140" t="s">
        <v>129</v>
      </c>
      <c r="F53" s="162" t="str">
        <f t="shared" si="4"/>
        <v>SATISFACTORIO</v>
      </c>
      <c r="G53" s="253"/>
      <c r="H53" s="245"/>
      <c r="I53" s="253"/>
      <c r="J53" s="245"/>
    </row>
    <row r="54" spans="1:10" ht="69" customHeight="1" x14ac:dyDescent="0.25">
      <c r="A54" s="163"/>
      <c r="B54" s="163"/>
      <c r="C54" s="243"/>
      <c r="D54" s="171" t="s">
        <v>332</v>
      </c>
      <c r="E54" s="140">
        <v>1</v>
      </c>
      <c r="F54" s="162" t="str">
        <f t="shared" si="4"/>
        <v>SATISFACTORIO</v>
      </c>
      <c r="G54" s="253"/>
      <c r="H54" s="245"/>
      <c r="I54" s="253"/>
      <c r="J54" s="245"/>
    </row>
    <row r="55" spans="1:10" ht="93.75" customHeight="1" x14ac:dyDescent="0.25">
      <c r="A55" s="491" t="s">
        <v>74</v>
      </c>
      <c r="B55" s="491" t="s">
        <v>86</v>
      </c>
      <c r="C55" s="504" t="s">
        <v>74</v>
      </c>
      <c r="D55" s="196" t="s">
        <v>333</v>
      </c>
      <c r="E55" s="140">
        <v>0.6</v>
      </c>
      <c r="F55" s="21" t="str">
        <f t="shared" si="4"/>
        <v>ADECUADO</v>
      </c>
      <c r="G55" s="505">
        <f>+AVERAGE(E55:E63)</f>
        <v>0.7944444444444444</v>
      </c>
      <c r="H55" s="244" t="s">
        <v>206</v>
      </c>
      <c r="I55" s="497">
        <f>+G55</f>
        <v>0.7944444444444444</v>
      </c>
      <c r="J55" s="244" t="s">
        <v>206</v>
      </c>
    </row>
    <row r="56" spans="1:10" ht="54.75" customHeight="1" x14ac:dyDescent="0.25">
      <c r="A56" s="243"/>
      <c r="B56" s="243"/>
      <c r="C56" s="463"/>
      <c r="D56" s="196" t="s">
        <v>334</v>
      </c>
      <c r="E56" s="140">
        <v>0.7</v>
      </c>
      <c r="F56" s="21" t="str">
        <f t="shared" si="4"/>
        <v>ADECUADO</v>
      </c>
      <c r="G56" s="253"/>
      <c r="H56" s="245"/>
      <c r="I56" s="442"/>
      <c r="J56" s="245"/>
    </row>
    <row r="57" spans="1:10" ht="65.25" customHeight="1" x14ac:dyDescent="0.25">
      <c r="A57" s="243"/>
      <c r="B57" s="243"/>
      <c r="C57" s="463"/>
      <c r="D57" s="196" t="s">
        <v>335</v>
      </c>
      <c r="E57" s="140">
        <v>1</v>
      </c>
      <c r="F57" s="21" t="str">
        <f t="shared" si="4"/>
        <v>SATISFACTORIO</v>
      </c>
      <c r="G57" s="253"/>
      <c r="H57" s="245"/>
      <c r="I57" s="442"/>
      <c r="J57" s="245"/>
    </row>
    <row r="58" spans="1:10" ht="87" customHeight="1" x14ac:dyDescent="0.25">
      <c r="A58" s="243"/>
      <c r="B58" s="243"/>
      <c r="C58" s="463"/>
      <c r="D58" s="196" t="s">
        <v>336</v>
      </c>
      <c r="E58" s="140">
        <v>1</v>
      </c>
      <c r="F58" s="81" t="str">
        <f t="shared" si="4"/>
        <v>SATISFACTORIO</v>
      </c>
      <c r="G58" s="253"/>
      <c r="H58" s="245"/>
      <c r="I58" s="442"/>
      <c r="J58" s="245"/>
    </row>
    <row r="59" spans="1:10" ht="61.5" customHeight="1" x14ac:dyDescent="0.25">
      <c r="A59" s="243"/>
      <c r="B59" s="243"/>
      <c r="C59" s="463"/>
      <c r="D59" s="196" t="s">
        <v>337</v>
      </c>
      <c r="E59" s="140">
        <v>1</v>
      </c>
      <c r="F59" s="21" t="str">
        <f t="shared" si="4"/>
        <v>SATISFACTORIO</v>
      </c>
      <c r="G59" s="253"/>
      <c r="H59" s="245"/>
      <c r="I59" s="442"/>
      <c r="J59" s="245"/>
    </row>
    <row r="60" spans="1:10" ht="61.5" customHeight="1" x14ac:dyDescent="0.25">
      <c r="A60" s="243"/>
      <c r="B60" s="243"/>
      <c r="C60" s="463"/>
      <c r="D60" s="196" t="s">
        <v>338</v>
      </c>
      <c r="E60" s="140">
        <v>1</v>
      </c>
      <c r="F60" s="189" t="str">
        <f t="shared" si="4"/>
        <v>SATISFACTORIO</v>
      </c>
      <c r="G60" s="253"/>
      <c r="H60" s="245"/>
      <c r="I60" s="442"/>
      <c r="J60" s="245"/>
    </row>
    <row r="61" spans="1:10" ht="61.5" customHeight="1" x14ac:dyDescent="0.25">
      <c r="A61" s="243"/>
      <c r="B61" s="243"/>
      <c r="C61" s="463"/>
      <c r="D61" s="196" t="s">
        <v>339</v>
      </c>
      <c r="E61" s="140">
        <v>0.8</v>
      </c>
      <c r="F61" s="189" t="str">
        <f t="shared" si="4"/>
        <v>SATISFACTORIO</v>
      </c>
      <c r="G61" s="253"/>
      <c r="H61" s="245"/>
      <c r="I61" s="442"/>
      <c r="J61" s="245"/>
    </row>
    <row r="62" spans="1:10" ht="58.5" customHeight="1" x14ac:dyDescent="0.25">
      <c r="A62" s="243"/>
      <c r="B62" s="243"/>
      <c r="C62" s="463"/>
      <c r="D62" s="184" t="s">
        <v>340</v>
      </c>
      <c r="E62" s="140">
        <v>0.2</v>
      </c>
      <c r="F62" s="81" t="str">
        <f t="shared" si="4"/>
        <v>INSUFICIENTE</v>
      </c>
      <c r="G62" s="253"/>
      <c r="H62" s="245"/>
      <c r="I62" s="442"/>
      <c r="J62" s="245"/>
    </row>
    <row r="63" spans="1:10" ht="84" customHeight="1" x14ac:dyDescent="0.25">
      <c r="A63" s="243"/>
      <c r="B63" s="243"/>
      <c r="C63" s="463"/>
      <c r="D63" s="196" t="s">
        <v>341</v>
      </c>
      <c r="E63" s="140">
        <v>0.85</v>
      </c>
      <c r="F63" s="81" t="str">
        <f t="shared" si="4"/>
        <v>SATISFACTORIO</v>
      </c>
      <c r="G63" s="253"/>
      <c r="H63" s="246"/>
      <c r="I63" s="442"/>
      <c r="J63" s="246"/>
    </row>
    <row r="64" spans="1:10" ht="84" customHeight="1" x14ac:dyDescent="0.25">
      <c r="A64" s="243"/>
      <c r="B64" s="243"/>
      <c r="C64" s="463" t="s">
        <v>52</v>
      </c>
      <c r="D64" s="196" t="s">
        <v>342</v>
      </c>
      <c r="E64" s="140">
        <v>1</v>
      </c>
      <c r="F64" s="189" t="str">
        <f t="shared" si="4"/>
        <v>SATISFACTORIO</v>
      </c>
      <c r="G64" s="253">
        <f>+AVERAGE(E65:E66)</f>
        <v>1</v>
      </c>
      <c r="H64" s="244" t="str">
        <f>+IF(G64&lt;=59%,"INSUFICIENTE",IF(G64&gt;=60%,IF(G64&lt;=79%,"ADECUADO",IF(G64&gt;=80%,"SATISFACTORIO"))))</f>
        <v>SATISFACTORIO</v>
      </c>
      <c r="I64" s="324">
        <f>+G64</f>
        <v>1</v>
      </c>
      <c r="J64" s="244" t="str">
        <f>+IF(I64&lt;=59%,"INSUFICIENTE",IF(I64&gt;=60%,IF(I64&lt;=79%,"ADECUADO",IF(I64&gt;=80%,"SATISFACTORIO"))))</f>
        <v>SATISFACTORIO</v>
      </c>
    </row>
    <row r="65" spans="1:10" ht="72" customHeight="1" x14ac:dyDescent="0.25">
      <c r="A65" s="243"/>
      <c r="B65" s="243"/>
      <c r="C65" s="463"/>
      <c r="D65" s="196" t="s">
        <v>343</v>
      </c>
      <c r="E65" s="140">
        <v>1</v>
      </c>
      <c r="F65" s="21" t="str">
        <f t="shared" si="4"/>
        <v>SATISFACTORIO</v>
      </c>
      <c r="G65" s="253"/>
      <c r="H65" s="245"/>
      <c r="I65" s="324"/>
      <c r="J65" s="245"/>
    </row>
    <row r="66" spans="1:10" ht="55.5" customHeight="1" x14ac:dyDescent="0.25">
      <c r="A66" s="243"/>
      <c r="B66" s="243"/>
      <c r="C66" s="473"/>
      <c r="D66" s="196" t="s">
        <v>344</v>
      </c>
      <c r="E66" s="140">
        <v>1</v>
      </c>
      <c r="F66" s="21" t="str">
        <f t="shared" si="4"/>
        <v>SATISFACTORIO</v>
      </c>
      <c r="G66" s="268"/>
      <c r="H66" s="246"/>
      <c r="I66" s="325"/>
      <c r="J66" s="246"/>
    </row>
    <row r="67" spans="1:10" ht="72.75" customHeight="1" x14ac:dyDescent="0.25">
      <c r="A67" s="490" t="s">
        <v>74</v>
      </c>
      <c r="B67" s="490" t="s">
        <v>86</v>
      </c>
      <c r="C67" s="108" t="s">
        <v>59</v>
      </c>
      <c r="D67" s="124" t="s">
        <v>92</v>
      </c>
      <c r="E67" s="140">
        <v>0.7</v>
      </c>
      <c r="F67" s="21" t="str">
        <f t="shared" si="4"/>
        <v>ADECUADO</v>
      </c>
      <c r="G67" s="109">
        <f>+AVERAGE(E67:E67)</f>
        <v>0.7</v>
      </c>
      <c r="H67" s="107" t="str">
        <f>+IF(G67&lt;=59%,"INSUFICIENTE",IF(G67&gt;=60%,IF(G67&lt;=79%,"ADECUADO",IF(G67&gt;=80%,"SATISFACTORIO"))))</f>
        <v>ADECUADO</v>
      </c>
      <c r="I67" s="109">
        <f>+G67</f>
        <v>0.7</v>
      </c>
      <c r="J67" s="107" t="str">
        <f>+IF(I67&lt;=59%,"INSUFICIENTE",IF(I67&gt;=60%,IF(I67&lt;=79%,"ADECUADO",IF(I67&gt;=80%,"SATISFACTORIO"))))</f>
        <v>ADECUADO</v>
      </c>
    </row>
    <row r="68" spans="1:10" ht="59.25" customHeight="1" x14ac:dyDescent="0.25">
      <c r="A68" s="490"/>
      <c r="B68" s="490"/>
      <c r="C68" s="277" t="s">
        <v>80</v>
      </c>
      <c r="D68" s="196" t="s">
        <v>345</v>
      </c>
      <c r="E68" s="140" t="s">
        <v>129</v>
      </c>
      <c r="F68" s="21" t="str">
        <f t="shared" si="4"/>
        <v>SATISFACTORIO</v>
      </c>
      <c r="G68" s="494">
        <f>+AVERAGE(E68:E70)</f>
        <v>1</v>
      </c>
      <c r="H68" s="493" t="str">
        <f>+IF(G68&lt;=59%,"INSUFICIENTE",IF(G68&gt;=60%,IF(G68&lt;=79%,"ADECUADO",IF(G68&gt;=80%,"SATISFACTORIO"))))</f>
        <v>SATISFACTORIO</v>
      </c>
      <c r="I68" s="498">
        <f>+G68</f>
        <v>1</v>
      </c>
      <c r="J68" s="493" t="str">
        <f>+IF(I68&lt;=59%,"INSUFICIENTE",IF(I68&gt;=60%,IF(I68&lt;=79%,"ADECUADO",IF(I68&gt;=80%,"SATISFACTORIO"))))</f>
        <v>SATISFACTORIO</v>
      </c>
    </row>
    <row r="69" spans="1:10" ht="54" customHeight="1" x14ac:dyDescent="0.25">
      <c r="A69" s="287"/>
      <c r="B69" s="287"/>
      <c r="C69" s="243"/>
      <c r="D69" s="196" t="s">
        <v>176</v>
      </c>
      <c r="E69" s="140">
        <v>1</v>
      </c>
      <c r="F69" s="189" t="str">
        <f t="shared" si="4"/>
        <v>SATISFACTORIO</v>
      </c>
      <c r="G69" s="289"/>
      <c r="H69" s="291"/>
      <c r="I69" s="448"/>
      <c r="J69" s="291"/>
    </row>
    <row r="70" spans="1:10" ht="56.25" x14ac:dyDescent="0.25">
      <c r="A70" s="490"/>
      <c r="B70" s="490"/>
      <c r="C70" s="278"/>
      <c r="D70" s="132" t="s">
        <v>95</v>
      </c>
      <c r="E70" s="140">
        <v>1</v>
      </c>
      <c r="F70" s="21" t="str">
        <f t="shared" si="4"/>
        <v>SATISFACTORIO</v>
      </c>
      <c r="G70" s="494"/>
      <c r="H70" s="493"/>
      <c r="I70" s="498"/>
      <c r="J70" s="493"/>
    </row>
    <row r="71" spans="1:10" ht="42" customHeight="1" x14ac:dyDescent="0.25">
      <c r="A71" s="490"/>
      <c r="B71" s="490"/>
      <c r="C71" s="277" t="s">
        <v>85</v>
      </c>
      <c r="D71" s="196" t="s">
        <v>346</v>
      </c>
      <c r="E71" s="140">
        <v>0.8</v>
      </c>
      <c r="F71" s="21" t="str">
        <f t="shared" si="4"/>
        <v>SATISFACTORIO</v>
      </c>
      <c r="G71" s="252">
        <f>+AVERAGE(E71:E72)</f>
        <v>0.9</v>
      </c>
      <c r="H71" s="244" t="str">
        <f>+IF(G71&lt;=59%,"INSUFICIENTE",IF(G71&gt;=60%,IF(G71&lt;=79%,"ADECUADO",IF(G71&gt;=80%,"SATISFACTORIO"))))</f>
        <v>SATISFACTORIO</v>
      </c>
      <c r="I71" s="492">
        <f>+G71</f>
        <v>0.9</v>
      </c>
      <c r="J71" s="244" t="str">
        <f>+IF(I71&lt;=59%,"INSUFICIENTE",IF(I71&gt;=60%,IF(I71&lt;=79%,"ADECUADO",IF(I71&gt;=80%,"SATISFACTORIO"))))</f>
        <v>SATISFACTORIO</v>
      </c>
    </row>
    <row r="72" spans="1:10" ht="70.5" customHeight="1" x14ac:dyDescent="0.25">
      <c r="A72" s="490"/>
      <c r="B72" s="490"/>
      <c r="C72" s="278"/>
      <c r="D72" s="196" t="s">
        <v>347</v>
      </c>
      <c r="E72" s="140">
        <v>1</v>
      </c>
      <c r="F72" s="21" t="str">
        <f t="shared" si="4"/>
        <v>SATISFACTORIO</v>
      </c>
      <c r="G72" s="268"/>
      <c r="H72" s="246"/>
      <c r="I72" s="325"/>
      <c r="J72" s="246"/>
    </row>
    <row r="73" spans="1:10" ht="82.5" customHeight="1" x14ac:dyDescent="0.25">
      <c r="A73" s="287" t="s">
        <v>74</v>
      </c>
      <c r="B73" s="287" t="s">
        <v>86</v>
      </c>
      <c r="C73" s="287" t="s">
        <v>63</v>
      </c>
      <c r="D73" s="131" t="s">
        <v>325</v>
      </c>
      <c r="E73" s="140" t="s">
        <v>350</v>
      </c>
      <c r="F73" s="86" t="str">
        <f t="shared" si="4"/>
        <v>SATISFACTORIO</v>
      </c>
      <c r="G73" s="252">
        <f>+AVERAGE(E73:E75)</f>
        <v>0.875</v>
      </c>
      <c r="H73" s="244" t="str">
        <f>+IF(G73&lt;=59%,"INSUFICIENTE",IF(G73&gt;=60%,IF(G73&lt;=79%,"ADECUADO",IF(G73&gt;=80%,"SATISFACTORIO"))))</f>
        <v>SATISFACTORIO</v>
      </c>
      <c r="I73" s="252">
        <f>+AVERAGE(G73:G75)</f>
        <v>0.875</v>
      </c>
      <c r="J73" s="244" t="str">
        <f>+IF(I73&lt;=59%,"INSUFICIENTE",IF(I73&gt;=60%,IF(I73&lt;=79%,"ADECUADO",IF(I73&gt;=80%,"SATISFACTORIO"))))</f>
        <v>SATISFACTORIO</v>
      </c>
    </row>
    <row r="74" spans="1:10" ht="82.5" customHeight="1" x14ac:dyDescent="0.25">
      <c r="A74" s="287"/>
      <c r="B74" s="287"/>
      <c r="C74" s="287"/>
      <c r="D74" s="196" t="s">
        <v>348</v>
      </c>
      <c r="E74" s="140">
        <v>1</v>
      </c>
      <c r="F74" s="86" t="str">
        <f t="shared" si="4"/>
        <v>SATISFACTORIO</v>
      </c>
      <c r="G74" s="253"/>
      <c r="H74" s="245"/>
      <c r="I74" s="253"/>
      <c r="J74" s="245"/>
    </row>
    <row r="75" spans="1:10" ht="82.5" customHeight="1" x14ac:dyDescent="0.25">
      <c r="A75" s="287"/>
      <c r="B75" s="287"/>
      <c r="C75" s="287"/>
      <c r="D75" s="218" t="s">
        <v>349</v>
      </c>
      <c r="E75" s="140">
        <f>+AVERAGE('[1]FACTURACION '!$G$19:$G$20)</f>
        <v>0.75</v>
      </c>
      <c r="F75" s="86" t="str">
        <f t="shared" si="4"/>
        <v>ADECUADO</v>
      </c>
      <c r="G75" s="253"/>
      <c r="H75" s="245"/>
      <c r="I75" s="253"/>
      <c r="J75" s="245"/>
    </row>
    <row r="76" spans="1:10" ht="82.5" customHeight="1" x14ac:dyDescent="0.25">
      <c r="A76" s="287"/>
      <c r="B76" s="287"/>
      <c r="C76" s="287" t="s">
        <v>77</v>
      </c>
      <c r="D76" s="131" t="s">
        <v>351</v>
      </c>
      <c r="E76" s="140">
        <v>1</v>
      </c>
      <c r="F76" s="86" t="str">
        <f t="shared" si="4"/>
        <v>SATISFACTORIO</v>
      </c>
      <c r="G76" s="253">
        <f>+E76</f>
        <v>1</v>
      </c>
      <c r="H76" s="244" t="str">
        <f>+IF(G76&lt;=59%,"INSUFICIENTE",IF(G76&gt;=60%,IF(G76&lt;=79%,"ADECUADO",IF(G76&gt;=80%,"SATISFACTORIO"))))</f>
        <v>SATISFACTORIO</v>
      </c>
      <c r="I76" s="253">
        <f>+G76</f>
        <v>1</v>
      </c>
      <c r="J76" s="244" t="str">
        <f>+IF(I76&lt;=59%,"INSUFICIENTE",IF(I76&gt;=60%,IF(I76&lt;=79%,"ADECUADO",IF(I76&gt;=80%,"SATISFACTORIO"))))</f>
        <v>SATISFACTORIO</v>
      </c>
    </row>
    <row r="77" spans="1:10" ht="90" x14ac:dyDescent="0.25">
      <c r="A77" s="287"/>
      <c r="B77" s="287"/>
      <c r="C77" s="287"/>
      <c r="D77" s="131" t="s">
        <v>352</v>
      </c>
      <c r="E77" s="140">
        <v>1</v>
      </c>
      <c r="F77" s="86" t="str">
        <f t="shared" si="4"/>
        <v>SATISFACTORIO</v>
      </c>
      <c r="G77" s="268"/>
      <c r="H77" s="246"/>
      <c r="I77" s="268"/>
      <c r="J77" s="246"/>
    </row>
    <row r="78" spans="1:10" ht="33.75" x14ac:dyDescent="0.25">
      <c r="A78" s="479" t="s">
        <v>74</v>
      </c>
      <c r="B78" s="294" t="s">
        <v>86</v>
      </c>
      <c r="C78" s="476" t="s">
        <v>49</v>
      </c>
      <c r="D78" s="196" t="s">
        <v>353</v>
      </c>
      <c r="E78" s="140">
        <v>1</v>
      </c>
      <c r="F78" s="86" t="str">
        <f t="shared" si="4"/>
        <v>SATISFACTORIO</v>
      </c>
      <c r="G78" s="477">
        <f>+AVERAGE(E78:E79)</f>
        <v>1</v>
      </c>
      <c r="H78" s="244" t="s">
        <v>212</v>
      </c>
      <c r="I78" s="477">
        <f>+AVERAGE(G78:G79)</f>
        <v>1</v>
      </c>
      <c r="J78" s="244" t="s">
        <v>212</v>
      </c>
    </row>
    <row r="79" spans="1:10" ht="45" x14ac:dyDescent="0.25">
      <c r="A79" s="480"/>
      <c r="B79" s="295"/>
      <c r="C79" s="473"/>
      <c r="D79" s="124" t="s">
        <v>314</v>
      </c>
      <c r="E79" s="140">
        <v>1</v>
      </c>
      <c r="F79" s="86" t="str">
        <f t="shared" si="4"/>
        <v>SATISFACTORIO</v>
      </c>
      <c r="G79" s="470"/>
      <c r="H79" s="245"/>
      <c r="I79" s="470"/>
      <c r="J79" s="245"/>
    </row>
    <row r="80" spans="1:10" ht="33.75" x14ac:dyDescent="0.25">
      <c r="A80" s="481" t="s">
        <v>74</v>
      </c>
      <c r="B80" s="294" t="s">
        <v>86</v>
      </c>
      <c r="C80" s="478" t="s">
        <v>48</v>
      </c>
      <c r="D80" s="167" t="s">
        <v>354</v>
      </c>
      <c r="E80" s="140">
        <v>1</v>
      </c>
      <c r="F80" s="86" t="str">
        <f t="shared" si="4"/>
        <v>SATISFACTORIO</v>
      </c>
      <c r="G80" s="289">
        <f>+AVERAGE(E80:E81)</f>
        <v>1</v>
      </c>
      <c r="H80" s="291" t="s">
        <v>212</v>
      </c>
      <c r="I80" s="448">
        <f>+AVERAGE(G80:G81)</f>
        <v>1</v>
      </c>
      <c r="J80" s="291" t="s">
        <v>212</v>
      </c>
    </row>
    <row r="81" spans="1:10" ht="45" x14ac:dyDescent="0.25">
      <c r="A81" s="482"/>
      <c r="B81" s="295"/>
      <c r="C81" s="478"/>
      <c r="D81" s="167" t="s">
        <v>314</v>
      </c>
      <c r="E81" s="140" t="s">
        <v>129</v>
      </c>
      <c r="F81" s="86" t="str">
        <f t="shared" si="4"/>
        <v>SATISFACTORIO</v>
      </c>
      <c r="G81" s="478"/>
      <c r="H81" s="291"/>
      <c r="I81" s="448"/>
      <c r="J81" s="291"/>
    </row>
    <row r="82" spans="1:10" ht="22.5" x14ac:dyDescent="0.25">
      <c r="A82" s="256" t="s">
        <v>74</v>
      </c>
      <c r="B82" s="256" t="s">
        <v>86</v>
      </c>
      <c r="C82" s="478" t="s">
        <v>40</v>
      </c>
      <c r="D82" s="196" t="s">
        <v>355</v>
      </c>
      <c r="E82" s="140">
        <v>0.5</v>
      </c>
      <c r="F82" s="86" t="str">
        <f t="shared" si="4"/>
        <v>INSUFICIENTE</v>
      </c>
      <c r="G82" s="477">
        <f>+AVERAGE(E82:E85)</f>
        <v>0.57499999999999996</v>
      </c>
      <c r="H82" s="244" t="s">
        <v>358</v>
      </c>
      <c r="I82" s="477">
        <f>+AVERAGE(G82:G85)</f>
        <v>0.57499999999999996</v>
      </c>
      <c r="J82" s="244" t="s">
        <v>358</v>
      </c>
    </row>
    <row r="83" spans="1:10" ht="56.25" x14ac:dyDescent="0.25">
      <c r="A83" s="257"/>
      <c r="B83" s="257"/>
      <c r="C83" s="478"/>
      <c r="D83" s="196" t="s">
        <v>356</v>
      </c>
      <c r="E83" s="140">
        <v>0.3</v>
      </c>
      <c r="F83" s="86" t="str">
        <f t="shared" si="4"/>
        <v>INSUFICIENTE</v>
      </c>
      <c r="G83" s="470"/>
      <c r="H83" s="245"/>
      <c r="I83" s="470"/>
      <c r="J83" s="245"/>
    </row>
    <row r="84" spans="1:10" ht="22.5" x14ac:dyDescent="0.25">
      <c r="A84" s="257"/>
      <c r="B84" s="257"/>
      <c r="C84" s="478"/>
      <c r="D84" s="196" t="s">
        <v>357</v>
      </c>
      <c r="E84" s="140">
        <v>0.5</v>
      </c>
      <c r="F84" s="86" t="str">
        <f t="shared" si="4"/>
        <v>INSUFICIENTE</v>
      </c>
      <c r="G84" s="470"/>
      <c r="H84" s="245"/>
      <c r="I84" s="470"/>
      <c r="J84" s="245"/>
    </row>
    <row r="85" spans="1:10" ht="45" x14ac:dyDescent="0.25">
      <c r="A85" s="258"/>
      <c r="B85" s="258"/>
      <c r="C85" s="478"/>
      <c r="D85" s="124" t="s">
        <v>314</v>
      </c>
      <c r="E85" s="140">
        <v>1</v>
      </c>
      <c r="F85" s="86" t="str">
        <f t="shared" si="4"/>
        <v>SATISFACTORIO</v>
      </c>
      <c r="G85" s="470"/>
      <c r="H85" s="246"/>
      <c r="I85" s="470"/>
      <c r="J85" s="246"/>
    </row>
    <row r="86" spans="1:10" ht="56.25" x14ac:dyDescent="0.25">
      <c r="A86" s="256" t="s">
        <v>74</v>
      </c>
      <c r="B86" s="347" t="s">
        <v>86</v>
      </c>
      <c r="C86" s="287" t="s">
        <v>165</v>
      </c>
      <c r="D86" s="196" t="s">
        <v>359</v>
      </c>
      <c r="E86" s="140">
        <v>1</v>
      </c>
      <c r="F86" s="86" t="str">
        <f t="shared" si="4"/>
        <v>SATISFACTORIO</v>
      </c>
      <c r="G86" s="469">
        <f>+AVERAGE(E86:E87)</f>
        <v>1</v>
      </c>
      <c r="H86" s="291" t="s">
        <v>212</v>
      </c>
      <c r="I86" s="469">
        <f>+AVERAGE(G86:G87)</f>
        <v>1</v>
      </c>
      <c r="J86" s="291" t="s">
        <v>212</v>
      </c>
    </row>
    <row r="87" spans="1:10" ht="45" x14ac:dyDescent="0.25">
      <c r="A87" s="258"/>
      <c r="B87" s="331"/>
      <c r="C87" s="287"/>
      <c r="D87" s="196" t="s">
        <v>360</v>
      </c>
      <c r="E87" s="140" t="s">
        <v>129</v>
      </c>
      <c r="F87" s="86" t="str">
        <f t="shared" si="4"/>
        <v>SATISFACTORIO</v>
      </c>
      <c r="G87" s="470"/>
      <c r="H87" s="244"/>
      <c r="I87" s="470"/>
      <c r="J87" s="291"/>
    </row>
    <row r="88" spans="1:10" ht="45" x14ac:dyDescent="0.25">
      <c r="A88" s="277" t="s">
        <v>74</v>
      </c>
      <c r="B88" s="358" t="s">
        <v>86</v>
      </c>
      <c r="C88" s="478" t="s">
        <v>283</v>
      </c>
      <c r="D88" s="131" t="s">
        <v>361</v>
      </c>
      <c r="E88" s="140">
        <v>1</v>
      </c>
      <c r="F88" s="86" t="str">
        <f t="shared" si="4"/>
        <v>SATISFACTORIO</v>
      </c>
      <c r="G88" s="289">
        <f>+AVERAGE(E88:E91)</f>
        <v>1</v>
      </c>
      <c r="H88" s="291" t="s">
        <v>212</v>
      </c>
      <c r="I88" s="289">
        <f>+AVERAGE(G88:G91)</f>
        <v>1</v>
      </c>
      <c r="J88" s="291" t="s">
        <v>212</v>
      </c>
    </row>
    <row r="89" spans="1:10" ht="33.75" x14ac:dyDescent="0.25">
      <c r="A89" s="243"/>
      <c r="B89" s="359"/>
      <c r="C89" s="478"/>
      <c r="D89" s="131" t="s">
        <v>362</v>
      </c>
      <c r="E89" s="140">
        <v>1</v>
      </c>
      <c r="F89" s="86" t="str">
        <f t="shared" si="4"/>
        <v>SATISFACTORIO</v>
      </c>
      <c r="G89" s="478"/>
      <c r="H89" s="291"/>
      <c r="I89" s="478"/>
      <c r="J89" s="291"/>
    </row>
    <row r="90" spans="1:10" ht="90" x14ac:dyDescent="0.25">
      <c r="A90" s="243"/>
      <c r="B90" s="359"/>
      <c r="C90" s="478"/>
      <c r="D90" s="131" t="s">
        <v>363</v>
      </c>
      <c r="E90" s="140">
        <v>1</v>
      </c>
      <c r="F90" s="86" t="str">
        <f t="shared" si="4"/>
        <v>SATISFACTORIO</v>
      </c>
      <c r="G90" s="478"/>
      <c r="H90" s="291"/>
      <c r="I90" s="478"/>
      <c r="J90" s="291"/>
    </row>
    <row r="91" spans="1:10" ht="22.5" x14ac:dyDescent="0.25">
      <c r="A91" s="278"/>
      <c r="B91" s="360"/>
      <c r="C91" s="478"/>
      <c r="D91" s="131" t="s">
        <v>364</v>
      </c>
      <c r="E91" s="140">
        <v>1</v>
      </c>
      <c r="F91" s="86" t="str">
        <f t="shared" si="4"/>
        <v>SATISFACTORIO</v>
      </c>
      <c r="G91" s="478"/>
      <c r="H91" s="291"/>
      <c r="I91" s="478"/>
      <c r="J91" s="291"/>
    </row>
    <row r="92" spans="1:10" ht="90" x14ac:dyDescent="0.25">
      <c r="A92" s="287" t="s">
        <v>74</v>
      </c>
      <c r="B92" s="283" t="s">
        <v>86</v>
      </c>
      <c r="C92" s="476" t="s">
        <v>51</v>
      </c>
      <c r="D92" s="196" t="s">
        <v>365</v>
      </c>
      <c r="E92" s="140">
        <v>1</v>
      </c>
      <c r="F92" s="86" t="str">
        <f t="shared" si="4"/>
        <v>SATISFACTORIO</v>
      </c>
      <c r="G92" s="477">
        <f>+AVERAGE(E92:E95)</f>
        <v>0.91249999999999998</v>
      </c>
      <c r="H92" s="291" t="s">
        <v>212</v>
      </c>
      <c r="I92" s="477">
        <f>+AVERAGE(G92:G95)</f>
        <v>0.91249999999999998</v>
      </c>
      <c r="J92" s="291" t="s">
        <v>212</v>
      </c>
    </row>
    <row r="93" spans="1:10" ht="67.5" x14ac:dyDescent="0.25">
      <c r="A93" s="287"/>
      <c r="B93" s="283"/>
      <c r="C93" s="463"/>
      <c r="D93" s="196" t="s">
        <v>366</v>
      </c>
      <c r="E93" s="140">
        <v>1</v>
      </c>
      <c r="F93" s="86" t="str">
        <f t="shared" si="4"/>
        <v>SATISFACTORIO</v>
      </c>
      <c r="G93" s="470"/>
      <c r="H93" s="291"/>
      <c r="I93" s="470"/>
      <c r="J93" s="291"/>
    </row>
    <row r="94" spans="1:10" ht="45" x14ac:dyDescent="0.25">
      <c r="A94" s="287"/>
      <c r="B94" s="283"/>
      <c r="C94" s="463"/>
      <c r="D94" s="196" t="s">
        <v>367</v>
      </c>
      <c r="E94" s="140">
        <v>1</v>
      </c>
      <c r="F94" s="86" t="str">
        <f t="shared" si="4"/>
        <v>SATISFACTORIO</v>
      </c>
      <c r="G94" s="470"/>
      <c r="H94" s="291"/>
      <c r="I94" s="470"/>
      <c r="J94" s="291"/>
    </row>
    <row r="95" spans="1:10" ht="67.5" x14ac:dyDescent="0.25">
      <c r="A95" s="287"/>
      <c r="B95" s="283"/>
      <c r="C95" s="473"/>
      <c r="D95" s="196" t="s">
        <v>368</v>
      </c>
      <c r="E95" s="140">
        <v>0.65</v>
      </c>
      <c r="F95" s="86" t="str">
        <f t="shared" si="4"/>
        <v>ADECUADO</v>
      </c>
      <c r="G95" s="470"/>
      <c r="H95" s="244"/>
      <c r="I95" s="470"/>
      <c r="J95" s="291"/>
    </row>
    <row r="96" spans="1:10" ht="123.75" x14ac:dyDescent="0.25">
      <c r="A96" s="124" t="s">
        <v>74</v>
      </c>
      <c r="B96" s="124" t="s">
        <v>86</v>
      </c>
      <c r="C96" s="195" t="s">
        <v>370</v>
      </c>
      <c r="D96" s="131" t="s">
        <v>369</v>
      </c>
      <c r="E96" s="140">
        <v>1</v>
      </c>
      <c r="F96" s="86" t="str">
        <f t="shared" si="4"/>
        <v>SATISFACTORIO</v>
      </c>
      <c r="G96" s="186">
        <f>+AVERAGE(E96)</f>
        <v>1</v>
      </c>
      <c r="H96" s="187" t="str">
        <f t="shared" ref="H96:J98" si="5">+IF(G96&lt;=59%,"INSUFICIENTE",IF(G96&gt;=60%,IF(G96&lt;=79%,"ADECUADO",IF(G96&gt;=80%,"SATISFACTORIO"))))</f>
        <v>SATISFACTORIO</v>
      </c>
      <c r="I96" s="186">
        <f>+AVERAGE(G96)</f>
        <v>1</v>
      </c>
      <c r="J96" s="86" t="str">
        <f t="shared" ref="J96:J97" si="6">+IF(I96&lt;=59%,"INSUFICIENTE",IF(I96&gt;=60%,IF(I96&lt;=79%,"ADECUADO",IF(I96&gt;=80%,"SATISFACTORIO"))))</f>
        <v>SATISFACTORIO</v>
      </c>
    </row>
    <row r="97" spans="1:11" ht="123.75" x14ac:dyDescent="0.25">
      <c r="A97" s="182" t="s">
        <v>119</v>
      </c>
      <c r="B97" s="124" t="s">
        <v>86</v>
      </c>
      <c r="C97" s="191" t="s">
        <v>139</v>
      </c>
      <c r="D97" s="196" t="s">
        <v>371</v>
      </c>
      <c r="E97" s="213">
        <v>0.2</v>
      </c>
      <c r="F97" s="181" t="str">
        <f t="shared" si="4"/>
        <v>INSUFICIENTE</v>
      </c>
      <c r="G97" s="212">
        <f>+AVERAGE(E97)</f>
        <v>0.2</v>
      </c>
      <c r="H97" s="181" t="str">
        <f t="shared" si="5"/>
        <v>INSUFICIENTE</v>
      </c>
      <c r="I97" s="212">
        <f>+AVERAGE(G97)</f>
        <v>0.2</v>
      </c>
      <c r="J97" s="181" t="str">
        <f t="shared" si="6"/>
        <v>INSUFICIENTE</v>
      </c>
      <c r="K97" s="212"/>
    </row>
    <row r="98" spans="1:11" ht="123.75" x14ac:dyDescent="0.25">
      <c r="A98" s="188" t="s">
        <v>74</v>
      </c>
      <c r="B98" s="183" t="s">
        <v>86</v>
      </c>
      <c r="C98" s="191" t="s">
        <v>36</v>
      </c>
      <c r="D98" s="196" t="s">
        <v>372</v>
      </c>
      <c r="E98" s="140">
        <v>0.7</v>
      </c>
      <c r="F98" s="187" t="str">
        <f t="shared" si="4"/>
        <v>ADECUADO</v>
      </c>
      <c r="G98" s="186">
        <f>+AVERAGE(E98)</f>
        <v>0.7</v>
      </c>
      <c r="H98" s="187" t="str">
        <f t="shared" si="5"/>
        <v>ADECUADO</v>
      </c>
      <c r="I98" s="186">
        <f>+AVERAGE(G98)</f>
        <v>0.7</v>
      </c>
      <c r="J98" s="187" t="str">
        <f t="shared" si="5"/>
        <v>ADECUADO</v>
      </c>
    </row>
    <row r="99" spans="1:11" ht="45" x14ac:dyDescent="0.25">
      <c r="A99" s="479" t="s">
        <v>74</v>
      </c>
      <c r="B99" s="247" t="s">
        <v>86</v>
      </c>
      <c r="C99" s="478" t="s">
        <v>73</v>
      </c>
      <c r="D99" s="167" t="s">
        <v>373</v>
      </c>
      <c r="E99" s="140">
        <v>0.85</v>
      </c>
      <c r="F99" s="187" t="str">
        <f t="shared" si="4"/>
        <v>SATISFACTORIO</v>
      </c>
      <c r="G99" s="289">
        <f>+AVERAGE(E99:E100)</f>
        <v>0.85</v>
      </c>
      <c r="H99" s="291" t="s">
        <v>212</v>
      </c>
      <c r="I99" s="289">
        <f>+AVERAGE(G99:G100)</f>
        <v>0.85</v>
      </c>
      <c r="J99" s="291" t="s">
        <v>212</v>
      </c>
    </row>
    <row r="100" spans="1:11" ht="45" x14ac:dyDescent="0.25">
      <c r="A100" s="480"/>
      <c r="B100" s="249"/>
      <c r="C100" s="478"/>
      <c r="D100" s="124" t="s">
        <v>314</v>
      </c>
      <c r="E100" s="140" t="s">
        <v>129</v>
      </c>
      <c r="F100" s="187" t="str">
        <f t="shared" si="4"/>
        <v>SATISFACTORIO</v>
      </c>
      <c r="G100" s="478"/>
      <c r="H100" s="291"/>
      <c r="I100" s="478"/>
      <c r="J100" s="291"/>
    </row>
    <row r="101" spans="1:11" ht="22.5" x14ac:dyDescent="0.25">
      <c r="A101" s="277" t="s">
        <v>74</v>
      </c>
      <c r="B101" s="247" t="s">
        <v>86</v>
      </c>
      <c r="C101" s="277" t="s">
        <v>42</v>
      </c>
      <c r="D101" s="209" t="s">
        <v>90</v>
      </c>
      <c r="E101" s="140">
        <v>0.8</v>
      </c>
      <c r="F101" s="205" t="str">
        <f t="shared" si="4"/>
        <v>SATISFACTORIO</v>
      </c>
      <c r="G101" s="289">
        <f>+AVERAGE(E101:E103)</f>
        <v>0.93333333333333324</v>
      </c>
      <c r="H101" s="291" t="s">
        <v>212</v>
      </c>
      <c r="I101" s="289">
        <f>+AVERAGE(G101:G103)</f>
        <v>0.93333333333333324</v>
      </c>
      <c r="J101" s="244" t="s">
        <v>212</v>
      </c>
    </row>
    <row r="102" spans="1:11" ht="33.75" x14ac:dyDescent="0.25">
      <c r="A102" s="243"/>
      <c r="B102" s="248"/>
      <c r="C102" s="243"/>
      <c r="D102" s="209" t="s">
        <v>91</v>
      </c>
      <c r="E102" s="140">
        <v>1</v>
      </c>
      <c r="F102" s="205" t="str">
        <f t="shared" si="4"/>
        <v>SATISFACTORIO</v>
      </c>
      <c r="G102" s="478"/>
      <c r="H102" s="291"/>
      <c r="I102" s="478"/>
      <c r="J102" s="245"/>
    </row>
    <row r="103" spans="1:11" ht="45" x14ac:dyDescent="0.25">
      <c r="A103" s="278"/>
      <c r="B103" s="249"/>
      <c r="C103" s="278"/>
      <c r="D103" s="124" t="s">
        <v>314</v>
      </c>
      <c r="E103" s="140">
        <v>1</v>
      </c>
      <c r="F103" s="205" t="str">
        <f t="shared" si="4"/>
        <v>SATISFACTORIO</v>
      </c>
      <c r="G103" s="478"/>
      <c r="H103" s="291"/>
      <c r="I103" s="478"/>
      <c r="J103" s="246"/>
    </row>
  </sheetData>
  <mergeCells count="165">
    <mergeCell ref="A101:A103"/>
    <mergeCell ref="B101:B103"/>
    <mergeCell ref="C101:C103"/>
    <mergeCell ref="G101:G103"/>
    <mergeCell ref="H101:H103"/>
    <mergeCell ref="I101:I103"/>
    <mergeCell ref="J101:J103"/>
    <mergeCell ref="H36:H37"/>
    <mergeCell ref="I36:I37"/>
    <mergeCell ref="J36:J37"/>
    <mergeCell ref="C43:C44"/>
    <mergeCell ref="F43:F44"/>
    <mergeCell ref="G43:G44"/>
    <mergeCell ref="H43:H44"/>
    <mergeCell ref="I43:I44"/>
    <mergeCell ref="J43:J44"/>
    <mergeCell ref="I38:I39"/>
    <mergeCell ref="J38:J39"/>
    <mergeCell ref="A38:A45"/>
    <mergeCell ref="C55:C63"/>
    <mergeCell ref="G55:G63"/>
    <mergeCell ref="G38:G39"/>
    <mergeCell ref="C36:C37"/>
    <mergeCell ref="G36:G37"/>
    <mergeCell ref="A9:A26"/>
    <mergeCell ref="J20:J21"/>
    <mergeCell ref="C18:C19"/>
    <mergeCell ref="I55:I63"/>
    <mergeCell ref="J55:J63"/>
    <mergeCell ref="G68:G70"/>
    <mergeCell ref="H68:H70"/>
    <mergeCell ref="I68:I70"/>
    <mergeCell ref="I22:I24"/>
    <mergeCell ref="J22:J24"/>
    <mergeCell ref="J29:J35"/>
    <mergeCell ref="G18:G19"/>
    <mergeCell ref="H18:H19"/>
    <mergeCell ref="I18:I19"/>
    <mergeCell ref="J18:J19"/>
    <mergeCell ref="C25:C26"/>
    <mergeCell ref="G25:G26"/>
    <mergeCell ref="H25:H26"/>
    <mergeCell ref="J25:J26"/>
    <mergeCell ref="I25:I26"/>
    <mergeCell ref="C22:C24"/>
    <mergeCell ref="G22:G24"/>
    <mergeCell ref="H22:H24"/>
    <mergeCell ref="I20:I21"/>
    <mergeCell ref="A7:J7"/>
    <mergeCell ref="A1:C4"/>
    <mergeCell ref="D1:H1"/>
    <mergeCell ref="I1:J1"/>
    <mergeCell ref="D2:H2"/>
    <mergeCell ref="I2:J2"/>
    <mergeCell ref="D3:H4"/>
    <mergeCell ref="I3:J3"/>
    <mergeCell ref="I4:J4"/>
    <mergeCell ref="A67:A72"/>
    <mergeCell ref="G40:G41"/>
    <mergeCell ref="A55:A66"/>
    <mergeCell ref="B55:B66"/>
    <mergeCell ref="B27:B37"/>
    <mergeCell ref="A27:A37"/>
    <mergeCell ref="I71:I72"/>
    <mergeCell ref="J71:J72"/>
    <mergeCell ref="H55:H63"/>
    <mergeCell ref="C64:C66"/>
    <mergeCell ref="G64:G66"/>
    <mergeCell ref="H64:H66"/>
    <mergeCell ref="I64:I66"/>
    <mergeCell ref="J64:J66"/>
    <mergeCell ref="I29:I35"/>
    <mergeCell ref="I40:I41"/>
    <mergeCell ref="J68:J70"/>
    <mergeCell ref="C68:C70"/>
    <mergeCell ref="G27:G28"/>
    <mergeCell ref="H27:H28"/>
    <mergeCell ref="D34:D35"/>
    <mergeCell ref="I27:I28"/>
    <mergeCell ref="J27:J28"/>
    <mergeCell ref="H45:H54"/>
    <mergeCell ref="I45:I54"/>
    <mergeCell ref="J45:J54"/>
    <mergeCell ref="C38:C39"/>
    <mergeCell ref="C40:C41"/>
    <mergeCell ref="C45:C54"/>
    <mergeCell ref="G45:G54"/>
    <mergeCell ref="J40:J41"/>
    <mergeCell ref="H38:H39"/>
    <mergeCell ref="D46:D47"/>
    <mergeCell ref="B9:B26"/>
    <mergeCell ref="C71:C72"/>
    <mergeCell ref="G71:G72"/>
    <mergeCell ref="H71:H72"/>
    <mergeCell ref="B38:B45"/>
    <mergeCell ref="C20:C21"/>
    <mergeCell ref="G20:G21"/>
    <mergeCell ref="H20:H21"/>
    <mergeCell ref="H40:H41"/>
    <mergeCell ref="C29:C35"/>
    <mergeCell ref="G29:G35"/>
    <mergeCell ref="H29:H35"/>
    <mergeCell ref="C27:C28"/>
    <mergeCell ref="B67:B72"/>
    <mergeCell ref="G73:G75"/>
    <mergeCell ref="H73:H75"/>
    <mergeCell ref="I73:I75"/>
    <mergeCell ref="J73:J75"/>
    <mergeCell ref="C73:C75"/>
    <mergeCell ref="C76:C77"/>
    <mergeCell ref="B73:B77"/>
    <mergeCell ref="A73:A77"/>
    <mergeCell ref="G76:G77"/>
    <mergeCell ref="I76:I77"/>
    <mergeCell ref="H76:H77"/>
    <mergeCell ref="J76:J77"/>
    <mergeCell ref="I78:I79"/>
    <mergeCell ref="J78:J79"/>
    <mergeCell ref="A80:A81"/>
    <mergeCell ref="B80:B81"/>
    <mergeCell ref="G80:G81"/>
    <mergeCell ref="H80:H81"/>
    <mergeCell ref="I80:I81"/>
    <mergeCell ref="J80:J81"/>
    <mergeCell ref="C80:C81"/>
    <mergeCell ref="A78:A79"/>
    <mergeCell ref="B78:B79"/>
    <mergeCell ref="C78:C79"/>
    <mergeCell ref="G78:G79"/>
    <mergeCell ref="H78:H79"/>
    <mergeCell ref="I82:I85"/>
    <mergeCell ref="J82:J85"/>
    <mergeCell ref="A86:A87"/>
    <mergeCell ref="B86:B87"/>
    <mergeCell ref="C86:C87"/>
    <mergeCell ref="G86:G87"/>
    <mergeCell ref="H86:H87"/>
    <mergeCell ref="I86:I87"/>
    <mergeCell ref="J86:J87"/>
    <mergeCell ref="A82:A85"/>
    <mergeCell ref="B82:B85"/>
    <mergeCell ref="C82:C85"/>
    <mergeCell ref="G82:G85"/>
    <mergeCell ref="H82:H85"/>
    <mergeCell ref="I99:I100"/>
    <mergeCell ref="J99:J100"/>
    <mergeCell ref="A99:A100"/>
    <mergeCell ref="B99:B100"/>
    <mergeCell ref="C99:C100"/>
    <mergeCell ref="G99:G100"/>
    <mergeCell ref="H99:H100"/>
    <mergeCell ref="I88:I91"/>
    <mergeCell ref="J88:J91"/>
    <mergeCell ref="C88:C91"/>
    <mergeCell ref="A92:A95"/>
    <mergeCell ref="B92:B95"/>
    <mergeCell ref="C92:C95"/>
    <mergeCell ref="G92:G95"/>
    <mergeCell ref="H92:H95"/>
    <mergeCell ref="I92:I95"/>
    <mergeCell ref="J92:J95"/>
    <mergeCell ref="A88:A91"/>
    <mergeCell ref="B88:B91"/>
    <mergeCell ref="G88:G91"/>
    <mergeCell ref="H88:H91"/>
  </mergeCells>
  <conditionalFormatting sqref="H67:H69 J67:J69 H64 J64 H45:H51 J45:J51 H29 J29 H27 H22:H23 J22:J23 J27 H9:H10 J9:J10 H40 J40 H71:H73 J71:J73 H13:H15 J13:J15 J17 H17:H18 H20 J20 H38 J38 H76 J76 F45:F76 F9:F42">
    <cfRule type="cellIs" dxfId="314" priority="253" stopIfTrue="1" operator="equal">
      <formula>"INSUFICIENTE"</formula>
    </cfRule>
    <cfRule type="cellIs" dxfId="313" priority="254" stopIfTrue="1" operator="equal">
      <formula>"ADECUADO"</formula>
    </cfRule>
    <cfRule type="cellIs" dxfId="312" priority="255" stopIfTrue="1" operator="equal">
      <formula>"SATISFACTORIO"</formula>
    </cfRule>
  </conditionalFormatting>
  <conditionalFormatting sqref="H42">
    <cfRule type="cellIs" dxfId="311" priority="214" stopIfTrue="1" operator="equal">
      <formula>"INSUFICIENTE"</formula>
    </cfRule>
    <cfRule type="cellIs" dxfId="310" priority="215" stopIfTrue="1" operator="equal">
      <formula>"ADECUADO"</formula>
    </cfRule>
    <cfRule type="cellIs" dxfId="309" priority="216" stopIfTrue="1" operator="equal">
      <formula>"SATISFACTORIO"</formula>
    </cfRule>
  </conditionalFormatting>
  <conditionalFormatting sqref="J42">
    <cfRule type="cellIs" dxfId="308" priority="211" stopIfTrue="1" operator="equal">
      <formula>"INSUFICIENTE"</formula>
    </cfRule>
    <cfRule type="cellIs" dxfId="307" priority="212" stopIfTrue="1" operator="equal">
      <formula>"ADECUADO"</formula>
    </cfRule>
    <cfRule type="cellIs" dxfId="306" priority="213" stopIfTrue="1" operator="equal">
      <formula>"SATISFACTORIO"</formula>
    </cfRule>
  </conditionalFormatting>
  <conditionalFormatting sqref="H11">
    <cfRule type="cellIs" dxfId="305" priority="208" stopIfTrue="1" operator="equal">
      <formula>"INSUFICIENTE"</formula>
    </cfRule>
    <cfRule type="cellIs" dxfId="304" priority="209" stopIfTrue="1" operator="equal">
      <formula>"ADECUADO"</formula>
    </cfRule>
    <cfRule type="cellIs" dxfId="303" priority="210" stopIfTrue="1" operator="equal">
      <formula>"SATISFACTORIO"</formula>
    </cfRule>
  </conditionalFormatting>
  <conditionalFormatting sqref="J11">
    <cfRule type="cellIs" dxfId="302" priority="205" stopIfTrue="1" operator="equal">
      <formula>"INSUFICIENTE"</formula>
    </cfRule>
    <cfRule type="cellIs" dxfId="301" priority="206" stopIfTrue="1" operator="equal">
      <formula>"ADECUADO"</formula>
    </cfRule>
    <cfRule type="cellIs" dxfId="300" priority="207" stopIfTrue="1" operator="equal">
      <formula>"SATISFACTORIO"</formula>
    </cfRule>
  </conditionalFormatting>
  <conditionalFormatting sqref="H12">
    <cfRule type="cellIs" dxfId="299" priority="202" stopIfTrue="1" operator="equal">
      <formula>"INSUFICIENTE"</formula>
    </cfRule>
    <cfRule type="cellIs" dxfId="298" priority="203" stopIfTrue="1" operator="equal">
      <formula>"ADECUADO"</formula>
    </cfRule>
    <cfRule type="cellIs" dxfId="297" priority="204" stopIfTrue="1" operator="equal">
      <formula>"SATISFACTORIO"</formula>
    </cfRule>
  </conditionalFormatting>
  <conditionalFormatting sqref="J12">
    <cfRule type="cellIs" dxfId="296" priority="199" stopIfTrue="1" operator="equal">
      <formula>"INSUFICIENTE"</formula>
    </cfRule>
    <cfRule type="cellIs" dxfId="295" priority="200" stopIfTrue="1" operator="equal">
      <formula>"ADECUADO"</formula>
    </cfRule>
    <cfRule type="cellIs" dxfId="294" priority="201" stopIfTrue="1" operator="equal">
      <formula>"SATISFACTORIO"</formula>
    </cfRule>
  </conditionalFormatting>
  <conditionalFormatting sqref="H16">
    <cfRule type="cellIs" dxfId="293" priority="196" stopIfTrue="1" operator="equal">
      <formula>"INSUFICIENTE"</formula>
    </cfRule>
    <cfRule type="cellIs" dxfId="292" priority="197" stopIfTrue="1" operator="equal">
      <formula>"ADECUADO"</formula>
    </cfRule>
    <cfRule type="cellIs" dxfId="291" priority="198" stopIfTrue="1" operator="equal">
      <formula>"SATISFACTORIO"</formula>
    </cfRule>
  </conditionalFormatting>
  <conditionalFormatting sqref="J16">
    <cfRule type="cellIs" dxfId="290" priority="193" stopIfTrue="1" operator="equal">
      <formula>"INSUFICIENTE"</formula>
    </cfRule>
    <cfRule type="cellIs" dxfId="289" priority="194" stopIfTrue="1" operator="equal">
      <formula>"ADECUADO"</formula>
    </cfRule>
    <cfRule type="cellIs" dxfId="288" priority="195" stopIfTrue="1" operator="equal">
      <formula>"SATISFACTORIO"</formula>
    </cfRule>
  </conditionalFormatting>
  <conditionalFormatting sqref="J18">
    <cfRule type="cellIs" dxfId="287" priority="190" stopIfTrue="1" operator="equal">
      <formula>"INSUFICIENTE"</formula>
    </cfRule>
    <cfRule type="cellIs" dxfId="286" priority="191" stopIfTrue="1" operator="equal">
      <formula>"ADECUADO"</formula>
    </cfRule>
    <cfRule type="cellIs" dxfId="285" priority="192" stopIfTrue="1" operator="equal">
      <formula>"SATISFACTORIO"</formula>
    </cfRule>
  </conditionalFormatting>
  <conditionalFormatting sqref="H25:H26">
    <cfRule type="cellIs" dxfId="284" priority="187" stopIfTrue="1" operator="equal">
      <formula>"INSUFICIENTE"</formula>
    </cfRule>
    <cfRule type="cellIs" dxfId="283" priority="188" stopIfTrue="1" operator="equal">
      <formula>"ADECUADO"</formula>
    </cfRule>
    <cfRule type="cellIs" dxfId="282" priority="189" stopIfTrue="1" operator="equal">
      <formula>"SATISFACTORIO"</formula>
    </cfRule>
  </conditionalFormatting>
  <conditionalFormatting sqref="J25:J26">
    <cfRule type="cellIs" dxfId="281" priority="184" stopIfTrue="1" operator="equal">
      <formula>"INSUFICIENTE"</formula>
    </cfRule>
    <cfRule type="cellIs" dxfId="280" priority="185" stopIfTrue="1" operator="equal">
      <formula>"ADECUADO"</formula>
    </cfRule>
    <cfRule type="cellIs" dxfId="279" priority="186" stopIfTrue="1" operator="equal">
      <formula>"SATISFACTORIO"</formula>
    </cfRule>
  </conditionalFormatting>
  <conditionalFormatting sqref="H36">
    <cfRule type="cellIs" dxfId="278" priority="181" stopIfTrue="1" operator="equal">
      <formula>"INSUFICIENTE"</formula>
    </cfRule>
    <cfRule type="cellIs" dxfId="277" priority="182" stopIfTrue="1" operator="equal">
      <formula>"ADECUADO"</formula>
    </cfRule>
    <cfRule type="cellIs" dxfId="276" priority="183" stopIfTrue="1" operator="equal">
      <formula>"SATISFACTORIO"</formula>
    </cfRule>
  </conditionalFormatting>
  <conditionalFormatting sqref="J36">
    <cfRule type="cellIs" dxfId="275" priority="178" stopIfTrue="1" operator="equal">
      <formula>"INSUFICIENTE"</formula>
    </cfRule>
    <cfRule type="cellIs" dxfId="274" priority="179" stopIfTrue="1" operator="equal">
      <formula>"ADECUADO"</formula>
    </cfRule>
    <cfRule type="cellIs" dxfId="273" priority="180" stopIfTrue="1" operator="equal">
      <formula>"SATISFACTORIO"</formula>
    </cfRule>
  </conditionalFormatting>
  <conditionalFormatting sqref="F43">
    <cfRule type="cellIs" dxfId="272" priority="175" stopIfTrue="1" operator="equal">
      <formula>"INSUFICIENTE"</formula>
    </cfRule>
    <cfRule type="cellIs" dxfId="271" priority="176" stopIfTrue="1" operator="equal">
      <formula>"ADECUADO"</formula>
    </cfRule>
    <cfRule type="cellIs" dxfId="270" priority="177" stopIfTrue="1" operator="equal">
      <formula>"SATISFACTORIO"</formula>
    </cfRule>
  </conditionalFormatting>
  <conditionalFormatting sqref="H43">
    <cfRule type="cellIs" dxfId="269" priority="172" stopIfTrue="1" operator="equal">
      <formula>"INSUFICIENTE"</formula>
    </cfRule>
    <cfRule type="cellIs" dxfId="268" priority="173" stopIfTrue="1" operator="equal">
      <formula>"ADECUADO"</formula>
    </cfRule>
    <cfRule type="cellIs" dxfId="267" priority="174" stopIfTrue="1" operator="equal">
      <formula>"SATISFACTORIO"</formula>
    </cfRule>
  </conditionalFormatting>
  <conditionalFormatting sqref="J43">
    <cfRule type="cellIs" dxfId="266" priority="169" stopIfTrue="1" operator="equal">
      <formula>"INSUFICIENTE"</formula>
    </cfRule>
    <cfRule type="cellIs" dxfId="265" priority="170" stopIfTrue="1" operator="equal">
      <formula>"ADECUADO"</formula>
    </cfRule>
    <cfRule type="cellIs" dxfId="264" priority="171" stopIfTrue="1" operator="equal">
      <formula>"SATISFACTORIO"</formula>
    </cfRule>
  </conditionalFormatting>
  <conditionalFormatting sqref="H55">
    <cfRule type="cellIs" dxfId="263" priority="166" stopIfTrue="1" operator="equal">
      <formula>"INSUFICIENTE"</formula>
    </cfRule>
    <cfRule type="cellIs" dxfId="262" priority="167" stopIfTrue="1" operator="equal">
      <formula>"ADECUADO"</formula>
    </cfRule>
    <cfRule type="cellIs" dxfId="261" priority="168" stopIfTrue="1" operator="equal">
      <formula>"SATISFACTORIO"</formula>
    </cfRule>
  </conditionalFormatting>
  <conditionalFormatting sqref="J55">
    <cfRule type="cellIs" dxfId="260" priority="163" stopIfTrue="1" operator="equal">
      <formula>"INSUFICIENTE"</formula>
    </cfRule>
    <cfRule type="cellIs" dxfId="259" priority="164" stopIfTrue="1" operator="equal">
      <formula>"ADECUADO"</formula>
    </cfRule>
    <cfRule type="cellIs" dxfId="258" priority="165" stopIfTrue="1" operator="equal">
      <formula>"SATISFACTORIO"</formula>
    </cfRule>
  </conditionalFormatting>
  <conditionalFormatting sqref="F77">
    <cfRule type="cellIs" dxfId="257" priority="160" stopIfTrue="1" operator="equal">
      <formula>"INSUFICIENTE"</formula>
    </cfRule>
    <cfRule type="cellIs" dxfId="256" priority="161" stopIfTrue="1" operator="equal">
      <formula>"ADECUADO"</formula>
    </cfRule>
    <cfRule type="cellIs" dxfId="255" priority="162" stopIfTrue="1" operator="equal">
      <formula>"SATISFACTORIO"</formula>
    </cfRule>
  </conditionalFormatting>
  <conditionalFormatting sqref="F78">
    <cfRule type="cellIs" dxfId="254" priority="151" stopIfTrue="1" operator="equal">
      <formula>"INSUFICIENTE"</formula>
    </cfRule>
    <cfRule type="cellIs" dxfId="253" priority="152" stopIfTrue="1" operator="equal">
      <formula>"ADECUADO"</formula>
    </cfRule>
    <cfRule type="cellIs" dxfId="252" priority="153" stopIfTrue="1" operator="equal">
      <formula>"SATISFACTORIO"</formula>
    </cfRule>
  </conditionalFormatting>
  <conditionalFormatting sqref="F79">
    <cfRule type="cellIs" dxfId="251" priority="148" stopIfTrue="1" operator="equal">
      <formula>"INSUFICIENTE"</formula>
    </cfRule>
    <cfRule type="cellIs" dxfId="250" priority="149" stopIfTrue="1" operator="equal">
      <formula>"ADECUADO"</formula>
    </cfRule>
    <cfRule type="cellIs" dxfId="249" priority="150" stopIfTrue="1" operator="equal">
      <formula>"SATISFACTORIO"</formula>
    </cfRule>
  </conditionalFormatting>
  <conditionalFormatting sqref="H78">
    <cfRule type="cellIs" dxfId="248" priority="145" stopIfTrue="1" operator="equal">
      <formula>"INSUFICIENTE"</formula>
    </cfRule>
    <cfRule type="cellIs" dxfId="247" priority="146" stopIfTrue="1" operator="equal">
      <formula>"ADECUADO"</formula>
    </cfRule>
    <cfRule type="cellIs" dxfId="246" priority="147" stopIfTrue="1" operator="equal">
      <formula>"SATISFACTORIO"</formula>
    </cfRule>
  </conditionalFormatting>
  <conditionalFormatting sqref="J78">
    <cfRule type="cellIs" dxfId="245" priority="142" stopIfTrue="1" operator="equal">
      <formula>"INSUFICIENTE"</formula>
    </cfRule>
    <cfRule type="cellIs" dxfId="244" priority="143" stopIfTrue="1" operator="equal">
      <formula>"ADECUADO"</formula>
    </cfRule>
    <cfRule type="cellIs" dxfId="243" priority="144" stopIfTrue="1" operator="equal">
      <formula>"SATISFACTORIO"</formula>
    </cfRule>
  </conditionalFormatting>
  <conditionalFormatting sqref="F80">
    <cfRule type="cellIs" dxfId="242" priority="139" stopIfTrue="1" operator="equal">
      <formula>"INSUFICIENTE"</formula>
    </cfRule>
    <cfRule type="cellIs" dxfId="241" priority="140" stopIfTrue="1" operator="equal">
      <formula>"ADECUADO"</formula>
    </cfRule>
    <cfRule type="cellIs" dxfId="240" priority="141" stopIfTrue="1" operator="equal">
      <formula>"SATISFACTORIO"</formula>
    </cfRule>
  </conditionalFormatting>
  <conditionalFormatting sqref="F81">
    <cfRule type="cellIs" dxfId="239" priority="136" stopIfTrue="1" operator="equal">
      <formula>"INSUFICIENTE"</formula>
    </cfRule>
    <cfRule type="cellIs" dxfId="238" priority="137" stopIfTrue="1" operator="equal">
      <formula>"ADECUADO"</formula>
    </cfRule>
    <cfRule type="cellIs" dxfId="237" priority="138" stopIfTrue="1" operator="equal">
      <formula>"SATISFACTORIO"</formula>
    </cfRule>
  </conditionalFormatting>
  <conditionalFormatting sqref="H80">
    <cfRule type="cellIs" dxfId="236" priority="133" stopIfTrue="1" operator="equal">
      <formula>"INSUFICIENTE"</formula>
    </cfRule>
    <cfRule type="cellIs" dxfId="235" priority="134" stopIfTrue="1" operator="equal">
      <formula>"ADECUADO"</formula>
    </cfRule>
    <cfRule type="cellIs" dxfId="234" priority="135" stopIfTrue="1" operator="equal">
      <formula>"SATISFACTORIO"</formula>
    </cfRule>
  </conditionalFormatting>
  <conditionalFormatting sqref="J80">
    <cfRule type="cellIs" dxfId="233" priority="130" stopIfTrue="1" operator="equal">
      <formula>"INSUFICIENTE"</formula>
    </cfRule>
    <cfRule type="cellIs" dxfId="232" priority="131" stopIfTrue="1" operator="equal">
      <formula>"ADECUADO"</formula>
    </cfRule>
    <cfRule type="cellIs" dxfId="231" priority="132" stopIfTrue="1" operator="equal">
      <formula>"SATISFACTORIO"</formula>
    </cfRule>
  </conditionalFormatting>
  <conditionalFormatting sqref="F82">
    <cfRule type="cellIs" dxfId="230" priority="127" stopIfTrue="1" operator="equal">
      <formula>"INSUFICIENTE"</formula>
    </cfRule>
    <cfRule type="cellIs" dxfId="229" priority="128" stopIfTrue="1" operator="equal">
      <formula>"ADECUADO"</formula>
    </cfRule>
    <cfRule type="cellIs" dxfId="228" priority="129" stopIfTrue="1" operator="equal">
      <formula>"SATISFACTORIO"</formula>
    </cfRule>
  </conditionalFormatting>
  <conditionalFormatting sqref="F83">
    <cfRule type="cellIs" dxfId="227" priority="124" stopIfTrue="1" operator="equal">
      <formula>"INSUFICIENTE"</formula>
    </cfRule>
    <cfRule type="cellIs" dxfId="226" priority="125" stopIfTrue="1" operator="equal">
      <formula>"ADECUADO"</formula>
    </cfRule>
    <cfRule type="cellIs" dxfId="225" priority="126" stopIfTrue="1" operator="equal">
      <formula>"SATISFACTORIO"</formula>
    </cfRule>
  </conditionalFormatting>
  <conditionalFormatting sqref="F84">
    <cfRule type="cellIs" dxfId="224" priority="121" stopIfTrue="1" operator="equal">
      <formula>"INSUFICIENTE"</formula>
    </cfRule>
    <cfRule type="cellIs" dxfId="223" priority="122" stopIfTrue="1" operator="equal">
      <formula>"ADECUADO"</formula>
    </cfRule>
    <cfRule type="cellIs" dxfId="222" priority="123" stopIfTrue="1" operator="equal">
      <formula>"SATISFACTORIO"</formula>
    </cfRule>
  </conditionalFormatting>
  <conditionalFormatting sqref="F85">
    <cfRule type="cellIs" dxfId="221" priority="118" stopIfTrue="1" operator="equal">
      <formula>"INSUFICIENTE"</formula>
    </cfRule>
    <cfRule type="cellIs" dxfId="220" priority="119" stopIfTrue="1" operator="equal">
      <formula>"ADECUADO"</formula>
    </cfRule>
    <cfRule type="cellIs" dxfId="219" priority="120" stopIfTrue="1" operator="equal">
      <formula>"SATISFACTORIO"</formula>
    </cfRule>
  </conditionalFormatting>
  <conditionalFormatting sqref="H82">
    <cfRule type="cellIs" dxfId="218" priority="115" stopIfTrue="1" operator="equal">
      <formula>"INSUFICIENTE"</formula>
    </cfRule>
    <cfRule type="cellIs" dxfId="217" priority="116" stopIfTrue="1" operator="equal">
      <formula>"ADECUADO"</formula>
    </cfRule>
    <cfRule type="cellIs" dxfId="216" priority="117" stopIfTrue="1" operator="equal">
      <formula>"SATISFACTORIO"</formula>
    </cfRule>
  </conditionalFormatting>
  <conditionalFormatting sqref="J82">
    <cfRule type="cellIs" dxfId="215" priority="112" stopIfTrue="1" operator="equal">
      <formula>"INSUFICIENTE"</formula>
    </cfRule>
    <cfRule type="cellIs" dxfId="214" priority="113" stopIfTrue="1" operator="equal">
      <formula>"ADECUADO"</formula>
    </cfRule>
    <cfRule type="cellIs" dxfId="213" priority="114" stopIfTrue="1" operator="equal">
      <formula>"SATISFACTORIO"</formula>
    </cfRule>
  </conditionalFormatting>
  <conditionalFormatting sqref="F86">
    <cfRule type="cellIs" dxfId="212" priority="109" stopIfTrue="1" operator="equal">
      <formula>"INSUFICIENTE"</formula>
    </cfRule>
    <cfRule type="cellIs" dxfId="211" priority="110" stopIfTrue="1" operator="equal">
      <formula>"ADECUADO"</formula>
    </cfRule>
    <cfRule type="cellIs" dxfId="210" priority="111" stopIfTrue="1" operator="equal">
      <formula>"SATISFACTORIO"</formula>
    </cfRule>
  </conditionalFormatting>
  <conditionalFormatting sqref="F87">
    <cfRule type="cellIs" dxfId="209" priority="106" stopIfTrue="1" operator="equal">
      <formula>"INSUFICIENTE"</formula>
    </cfRule>
    <cfRule type="cellIs" dxfId="208" priority="107" stopIfTrue="1" operator="equal">
      <formula>"ADECUADO"</formula>
    </cfRule>
    <cfRule type="cellIs" dxfId="207" priority="108" stopIfTrue="1" operator="equal">
      <formula>"SATISFACTORIO"</formula>
    </cfRule>
  </conditionalFormatting>
  <conditionalFormatting sqref="H86">
    <cfRule type="cellIs" dxfId="206" priority="103" stopIfTrue="1" operator="equal">
      <formula>"INSUFICIENTE"</formula>
    </cfRule>
    <cfRule type="cellIs" dxfId="205" priority="104" stopIfTrue="1" operator="equal">
      <formula>"ADECUADO"</formula>
    </cfRule>
    <cfRule type="cellIs" dxfId="204" priority="105" stopIfTrue="1" operator="equal">
      <formula>"SATISFACTORIO"</formula>
    </cfRule>
  </conditionalFormatting>
  <conditionalFormatting sqref="J86">
    <cfRule type="cellIs" dxfId="203" priority="100" stopIfTrue="1" operator="equal">
      <formula>"INSUFICIENTE"</formula>
    </cfRule>
    <cfRule type="cellIs" dxfId="202" priority="101" stopIfTrue="1" operator="equal">
      <formula>"ADECUADO"</formula>
    </cfRule>
    <cfRule type="cellIs" dxfId="201" priority="102" stopIfTrue="1" operator="equal">
      <formula>"SATISFACTORIO"</formula>
    </cfRule>
  </conditionalFormatting>
  <conditionalFormatting sqref="F88">
    <cfRule type="cellIs" dxfId="200" priority="97" stopIfTrue="1" operator="equal">
      <formula>"INSUFICIENTE"</formula>
    </cfRule>
    <cfRule type="cellIs" dxfId="199" priority="98" stopIfTrue="1" operator="equal">
      <formula>"ADECUADO"</formula>
    </cfRule>
    <cfRule type="cellIs" dxfId="198" priority="99" stopIfTrue="1" operator="equal">
      <formula>"SATISFACTORIO"</formula>
    </cfRule>
  </conditionalFormatting>
  <conditionalFormatting sqref="F89">
    <cfRule type="cellIs" dxfId="197" priority="94" stopIfTrue="1" operator="equal">
      <formula>"INSUFICIENTE"</formula>
    </cfRule>
    <cfRule type="cellIs" dxfId="196" priority="95" stopIfTrue="1" operator="equal">
      <formula>"ADECUADO"</formula>
    </cfRule>
    <cfRule type="cellIs" dxfId="195" priority="96" stopIfTrue="1" operator="equal">
      <formula>"SATISFACTORIO"</formula>
    </cfRule>
  </conditionalFormatting>
  <conditionalFormatting sqref="F90">
    <cfRule type="cellIs" dxfId="194" priority="91" stopIfTrue="1" operator="equal">
      <formula>"INSUFICIENTE"</formula>
    </cfRule>
    <cfRule type="cellIs" dxfId="193" priority="92" stopIfTrue="1" operator="equal">
      <formula>"ADECUADO"</formula>
    </cfRule>
    <cfRule type="cellIs" dxfId="192" priority="93" stopIfTrue="1" operator="equal">
      <formula>"SATISFACTORIO"</formula>
    </cfRule>
  </conditionalFormatting>
  <conditionalFormatting sqref="F91">
    <cfRule type="cellIs" dxfId="191" priority="88" stopIfTrue="1" operator="equal">
      <formula>"INSUFICIENTE"</formula>
    </cfRule>
    <cfRule type="cellIs" dxfId="190" priority="89" stopIfTrue="1" operator="equal">
      <formula>"ADECUADO"</formula>
    </cfRule>
    <cfRule type="cellIs" dxfId="189" priority="90" stopIfTrue="1" operator="equal">
      <formula>"SATISFACTORIO"</formula>
    </cfRule>
  </conditionalFormatting>
  <conditionalFormatting sqref="H88">
    <cfRule type="cellIs" dxfId="188" priority="85" stopIfTrue="1" operator="equal">
      <formula>"INSUFICIENTE"</formula>
    </cfRule>
    <cfRule type="cellIs" dxfId="187" priority="86" stopIfTrue="1" operator="equal">
      <formula>"ADECUADO"</formula>
    </cfRule>
    <cfRule type="cellIs" dxfId="186" priority="87" stopIfTrue="1" operator="equal">
      <formula>"SATISFACTORIO"</formula>
    </cfRule>
  </conditionalFormatting>
  <conditionalFormatting sqref="J88">
    <cfRule type="cellIs" dxfId="185" priority="82" stopIfTrue="1" operator="equal">
      <formula>"INSUFICIENTE"</formula>
    </cfRule>
    <cfRule type="cellIs" dxfId="184" priority="83" stopIfTrue="1" operator="equal">
      <formula>"ADECUADO"</formula>
    </cfRule>
    <cfRule type="cellIs" dxfId="183" priority="84" stopIfTrue="1" operator="equal">
      <formula>"SATISFACTORIO"</formula>
    </cfRule>
  </conditionalFormatting>
  <conditionalFormatting sqref="F92">
    <cfRule type="cellIs" dxfId="182" priority="79" stopIfTrue="1" operator="equal">
      <formula>"INSUFICIENTE"</formula>
    </cfRule>
    <cfRule type="cellIs" dxfId="181" priority="80" stopIfTrue="1" operator="equal">
      <formula>"ADECUADO"</formula>
    </cfRule>
    <cfRule type="cellIs" dxfId="180" priority="81" stopIfTrue="1" operator="equal">
      <formula>"SATISFACTORIO"</formula>
    </cfRule>
  </conditionalFormatting>
  <conditionalFormatting sqref="F93">
    <cfRule type="cellIs" dxfId="179" priority="76" stopIfTrue="1" operator="equal">
      <formula>"INSUFICIENTE"</formula>
    </cfRule>
    <cfRule type="cellIs" dxfId="178" priority="77" stopIfTrue="1" operator="equal">
      <formula>"ADECUADO"</formula>
    </cfRule>
    <cfRule type="cellIs" dxfId="177" priority="78" stopIfTrue="1" operator="equal">
      <formula>"SATISFACTORIO"</formula>
    </cfRule>
  </conditionalFormatting>
  <conditionalFormatting sqref="F94">
    <cfRule type="cellIs" dxfId="176" priority="73" stopIfTrue="1" operator="equal">
      <formula>"INSUFICIENTE"</formula>
    </cfRule>
    <cfRule type="cellIs" dxfId="175" priority="74" stopIfTrue="1" operator="equal">
      <formula>"ADECUADO"</formula>
    </cfRule>
    <cfRule type="cellIs" dxfId="174" priority="75" stopIfTrue="1" operator="equal">
      <formula>"SATISFACTORIO"</formula>
    </cfRule>
  </conditionalFormatting>
  <conditionalFormatting sqref="F95">
    <cfRule type="cellIs" dxfId="173" priority="70" stopIfTrue="1" operator="equal">
      <formula>"INSUFICIENTE"</formula>
    </cfRule>
    <cfRule type="cellIs" dxfId="172" priority="71" stopIfTrue="1" operator="equal">
      <formula>"ADECUADO"</formula>
    </cfRule>
    <cfRule type="cellIs" dxfId="171" priority="72" stopIfTrue="1" operator="equal">
      <formula>"SATISFACTORIO"</formula>
    </cfRule>
  </conditionalFormatting>
  <conditionalFormatting sqref="H92">
    <cfRule type="cellIs" dxfId="170" priority="67" stopIfTrue="1" operator="equal">
      <formula>"INSUFICIENTE"</formula>
    </cfRule>
    <cfRule type="cellIs" dxfId="169" priority="68" stopIfTrue="1" operator="equal">
      <formula>"ADECUADO"</formula>
    </cfRule>
    <cfRule type="cellIs" dxfId="168" priority="69" stopIfTrue="1" operator="equal">
      <formula>"SATISFACTORIO"</formula>
    </cfRule>
  </conditionalFormatting>
  <conditionalFormatting sqref="J92">
    <cfRule type="cellIs" dxfId="167" priority="64" stopIfTrue="1" operator="equal">
      <formula>"INSUFICIENTE"</formula>
    </cfRule>
    <cfRule type="cellIs" dxfId="166" priority="65" stopIfTrue="1" operator="equal">
      <formula>"ADECUADO"</formula>
    </cfRule>
    <cfRule type="cellIs" dxfId="165" priority="66" stopIfTrue="1" operator="equal">
      <formula>"SATISFACTORIO"</formula>
    </cfRule>
  </conditionalFormatting>
  <conditionalFormatting sqref="F96">
    <cfRule type="cellIs" dxfId="164" priority="61" stopIfTrue="1" operator="equal">
      <formula>"INSUFICIENTE"</formula>
    </cfRule>
    <cfRule type="cellIs" dxfId="163" priority="62" stopIfTrue="1" operator="equal">
      <formula>"ADECUADO"</formula>
    </cfRule>
    <cfRule type="cellIs" dxfId="162" priority="63" stopIfTrue="1" operator="equal">
      <formula>"SATISFACTORIO"</formula>
    </cfRule>
  </conditionalFormatting>
  <conditionalFormatting sqref="H96">
    <cfRule type="cellIs" dxfId="161" priority="58" stopIfTrue="1" operator="equal">
      <formula>"INSUFICIENTE"</formula>
    </cfRule>
    <cfRule type="cellIs" dxfId="160" priority="59" stopIfTrue="1" operator="equal">
      <formula>"ADECUADO"</formula>
    </cfRule>
    <cfRule type="cellIs" dxfId="159" priority="60" stopIfTrue="1" operator="equal">
      <formula>"SATISFACTORIO"</formula>
    </cfRule>
  </conditionalFormatting>
  <conditionalFormatting sqref="J96">
    <cfRule type="cellIs" dxfId="158" priority="55" stopIfTrue="1" operator="equal">
      <formula>"INSUFICIENTE"</formula>
    </cfRule>
    <cfRule type="cellIs" dxfId="157" priority="56" stopIfTrue="1" operator="equal">
      <formula>"ADECUADO"</formula>
    </cfRule>
    <cfRule type="cellIs" dxfId="156" priority="57" stopIfTrue="1" operator="equal">
      <formula>"SATISFACTORIO"</formula>
    </cfRule>
  </conditionalFormatting>
  <conditionalFormatting sqref="F97">
    <cfRule type="cellIs" dxfId="155" priority="52" stopIfTrue="1" operator="equal">
      <formula>"INSUFICIENTE"</formula>
    </cfRule>
    <cfRule type="cellIs" dxfId="154" priority="53" stopIfTrue="1" operator="equal">
      <formula>"ADECUADO"</formula>
    </cfRule>
    <cfRule type="cellIs" dxfId="153" priority="54" stopIfTrue="1" operator="equal">
      <formula>"SATISFACTORIO"</formula>
    </cfRule>
  </conditionalFormatting>
  <conditionalFormatting sqref="H97">
    <cfRule type="cellIs" dxfId="152" priority="49" stopIfTrue="1" operator="equal">
      <formula>"INSUFICIENTE"</formula>
    </cfRule>
    <cfRule type="cellIs" dxfId="151" priority="50" stopIfTrue="1" operator="equal">
      <formula>"ADECUADO"</formula>
    </cfRule>
    <cfRule type="cellIs" dxfId="150" priority="51" stopIfTrue="1" operator="equal">
      <formula>"SATISFACTORIO"</formula>
    </cfRule>
  </conditionalFormatting>
  <conditionalFormatting sqref="J97">
    <cfRule type="cellIs" dxfId="149" priority="46" stopIfTrue="1" operator="equal">
      <formula>"INSUFICIENTE"</formula>
    </cfRule>
    <cfRule type="cellIs" dxfId="148" priority="47" stopIfTrue="1" operator="equal">
      <formula>"ADECUADO"</formula>
    </cfRule>
    <cfRule type="cellIs" dxfId="147" priority="48" stopIfTrue="1" operator="equal">
      <formula>"SATISFACTORIO"</formula>
    </cfRule>
  </conditionalFormatting>
  <conditionalFormatting sqref="F98">
    <cfRule type="cellIs" dxfId="146" priority="43" stopIfTrue="1" operator="equal">
      <formula>"INSUFICIENTE"</formula>
    </cfRule>
    <cfRule type="cellIs" dxfId="145" priority="44" stopIfTrue="1" operator="equal">
      <formula>"ADECUADO"</formula>
    </cfRule>
    <cfRule type="cellIs" dxfId="144" priority="45" stopIfTrue="1" operator="equal">
      <formula>"SATISFACTORIO"</formula>
    </cfRule>
  </conditionalFormatting>
  <conditionalFormatting sqref="H98">
    <cfRule type="cellIs" dxfId="143" priority="40" stopIfTrue="1" operator="equal">
      <formula>"INSUFICIENTE"</formula>
    </cfRule>
    <cfRule type="cellIs" dxfId="142" priority="41" stopIfTrue="1" operator="equal">
      <formula>"ADECUADO"</formula>
    </cfRule>
    <cfRule type="cellIs" dxfId="141" priority="42" stopIfTrue="1" operator="equal">
      <formula>"SATISFACTORIO"</formula>
    </cfRule>
  </conditionalFormatting>
  <conditionalFormatting sqref="J98">
    <cfRule type="cellIs" dxfId="140" priority="37" stopIfTrue="1" operator="equal">
      <formula>"INSUFICIENTE"</formula>
    </cfRule>
    <cfRule type="cellIs" dxfId="139" priority="38" stopIfTrue="1" operator="equal">
      <formula>"ADECUADO"</formula>
    </cfRule>
    <cfRule type="cellIs" dxfId="138" priority="39" stopIfTrue="1" operator="equal">
      <formula>"SATISFACTORIO"</formula>
    </cfRule>
  </conditionalFormatting>
  <conditionalFormatting sqref="F99">
    <cfRule type="cellIs" dxfId="137" priority="34" stopIfTrue="1" operator="equal">
      <formula>"INSUFICIENTE"</formula>
    </cfRule>
    <cfRule type="cellIs" dxfId="136" priority="35" stopIfTrue="1" operator="equal">
      <formula>"ADECUADO"</formula>
    </cfRule>
    <cfRule type="cellIs" dxfId="135" priority="36" stopIfTrue="1" operator="equal">
      <formula>"SATISFACTORIO"</formula>
    </cfRule>
  </conditionalFormatting>
  <conditionalFormatting sqref="F100">
    <cfRule type="cellIs" dxfId="134" priority="31" stopIfTrue="1" operator="equal">
      <formula>"INSUFICIENTE"</formula>
    </cfRule>
    <cfRule type="cellIs" dxfId="133" priority="32" stopIfTrue="1" operator="equal">
      <formula>"ADECUADO"</formula>
    </cfRule>
    <cfRule type="cellIs" dxfId="132" priority="33" stopIfTrue="1" operator="equal">
      <formula>"SATISFACTORIO"</formula>
    </cfRule>
  </conditionalFormatting>
  <conditionalFormatting sqref="H99">
    <cfRule type="cellIs" dxfId="131" priority="28" stopIfTrue="1" operator="equal">
      <formula>"INSUFICIENTE"</formula>
    </cfRule>
    <cfRule type="cellIs" dxfId="130" priority="29" stopIfTrue="1" operator="equal">
      <formula>"ADECUADO"</formula>
    </cfRule>
    <cfRule type="cellIs" dxfId="129" priority="30" stopIfTrue="1" operator="equal">
      <formula>"SATISFACTORIO"</formula>
    </cfRule>
  </conditionalFormatting>
  <conditionalFormatting sqref="J99">
    <cfRule type="cellIs" dxfId="128" priority="25" stopIfTrue="1" operator="equal">
      <formula>"INSUFICIENTE"</formula>
    </cfRule>
    <cfRule type="cellIs" dxfId="127" priority="26" stopIfTrue="1" operator="equal">
      <formula>"ADECUADO"</formula>
    </cfRule>
    <cfRule type="cellIs" dxfId="126" priority="27" stopIfTrue="1" operator="equal">
      <formula>"SATISFACTORIO"</formula>
    </cfRule>
  </conditionalFormatting>
  <conditionalFormatting sqref="F101">
    <cfRule type="cellIs" dxfId="125" priority="22" stopIfTrue="1" operator="equal">
      <formula>"INSUFICIENTE"</formula>
    </cfRule>
    <cfRule type="cellIs" dxfId="124" priority="23" stopIfTrue="1" operator="equal">
      <formula>"ADECUADO"</formula>
    </cfRule>
    <cfRule type="cellIs" dxfId="123" priority="24" stopIfTrue="1" operator="equal">
      <formula>"SATISFACTORIO"</formula>
    </cfRule>
  </conditionalFormatting>
  <conditionalFormatting sqref="F102">
    <cfRule type="cellIs" dxfId="122" priority="19" stopIfTrue="1" operator="equal">
      <formula>"INSUFICIENTE"</formula>
    </cfRule>
    <cfRule type="cellIs" dxfId="121" priority="20" stopIfTrue="1" operator="equal">
      <formula>"ADECUADO"</formula>
    </cfRule>
    <cfRule type="cellIs" dxfId="120" priority="21" stopIfTrue="1" operator="equal">
      <formula>"SATISFACTORIO"</formula>
    </cfRule>
  </conditionalFormatting>
  <conditionalFormatting sqref="F103">
    <cfRule type="cellIs" dxfId="119" priority="16" stopIfTrue="1" operator="equal">
      <formula>"INSUFICIENTE"</formula>
    </cfRule>
    <cfRule type="cellIs" dxfId="118" priority="17" stopIfTrue="1" operator="equal">
      <formula>"ADECUADO"</formula>
    </cfRule>
    <cfRule type="cellIs" dxfId="117" priority="18" stopIfTrue="1" operator="equal">
      <formula>"SATISFACTORIO"</formula>
    </cfRule>
  </conditionalFormatting>
  <conditionalFormatting sqref="H101">
    <cfRule type="cellIs" dxfId="116" priority="13" stopIfTrue="1" operator="equal">
      <formula>"INSUFICIENTE"</formula>
    </cfRule>
    <cfRule type="cellIs" dxfId="115" priority="14" stopIfTrue="1" operator="equal">
      <formula>"ADECUADO"</formula>
    </cfRule>
    <cfRule type="cellIs" dxfId="114" priority="15" stopIfTrue="1" operator="equal">
      <formula>"SATISFACTORIO"</formula>
    </cfRule>
  </conditionalFormatting>
  <conditionalFormatting sqref="J101">
    <cfRule type="cellIs" dxfId="113" priority="10" stopIfTrue="1" operator="equal">
      <formula>"INSUFICIENTE"</formula>
    </cfRule>
    <cfRule type="cellIs" dxfId="112" priority="11" stopIfTrue="1" operator="equal">
      <formula>"ADECUADO"</formula>
    </cfRule>
    <cfRule type="cellIs" dxfId="111" priority="12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31496062992125984"/>
  <pageSetup paperSize="9"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6"/>
  </sheetPr>
  <dimension ref="A1:K66"/>
  <sheetViews>
    <sheetView topLeftCell="B12" workbookViewId="0">
      <selection activeCell="G12" sqref="G12:G17"/>
    </sheetView>
  </sheetViews>
  <sheetFormatPr baseColWidth="10" defaultRowHeight="15" x14ac:dyDescent="0.25"/>
  <cols>
    <col min="1" max="1" width="15" customWidth="1"/>
    <col min="2" max="2" width="21.28515625" customWidth="1"/>
    <col min="3" max="3" width="18.85546875" customWidth="1"/>
    <col min="4" max="4" width="22.85546875" customWidth="1"/>
    <col min="5" max="5" width="12.7109375" customWidth="1"/>
    <col min="6" max="6" width="15.42578125" customWidth="1"/>
    <col min="7" max="7" width="13.42578125" customWidth="1"/>
    <col min="8" max="8" width="15" customWidth="1"/>
    <col min="9" max="9" width="13.85546875" customWidth="1"/>
    <col min="10" max="10" width="14.28515625" customWidth="1"/>
  </cols>
  <sheetData>
    <row r="1" spans="1:10" ht="15.75" x14ac:dyDescent="0.25">
      <c r="A1" s="385"/>
      <c r="B1" s="385"/>
      <c r="C1" s="385"/>
      <c r="D1" s="390" t="s">
        <v>0</v>
      </c>
      <c r="E1" s="391"/>
      <c r="F1" s="391"/>
      <c r="G1" s="391"/>
      <c r="H1" s="391"/>
      <c r="I1" s="400" t="s">
        <v>1</v>
      </c>
      <c r="J1" s="401"/>
    </row>
    <row r="2" spans="1:10" ht="15.75" x14ac:dyDescent="0.25">
      <c r="A2" s="385"/>
      <c r="B2" s="385"/>
      <c r="C2" s="385"/>
      <c r="D2" s="390" t="s">
        <v>2</v>
      </c>
      <c r="E2" s="391"/>
      <c r="F2" s="391"/>
      <c r="G2" s="391"/>
      <c r="H2" s="391"/>
      <c r="I2" s="400" t="s">
        <v>3</v>
      </c>
      <c r="J2" s="401"/>
    </row>
    <row r="3" spans="1:10" x14ac:dyDescent="0.25">
      <c r="A3" s="385"/>
      <c r="B3" s="385"/>
      <c r="C3" s="385"/>
      <c r="D3" s="386" t="s">
        <v>4</v>
      </c>
      <c r="E3" s="387"/>
      <c r="F3" s="387"/>
      <c r="G3" s="387"/>
      <c r="H3" s="387"/>
      <c r="I3" s="400" t="s">
        <v>5</v>
      </c>
      <c r="J3" s="401"/>
    </row>
    <row r="4" spans="1:10" x14ac:dyDescent="0.25">
      <c r="A4" s="385"/>
      <c r="B4" s="385"/>
      <c r="C4" s="385"/>
      <c r="D4" s="388"/>
      <c r="E4" s="389"/>
      <c r="F4" s="389"/>
      <c r="G4" s="389"/>
      <c r="H4" s="389"/>
      <c r="I4" s="400" t="s">
        <v>6</v>
      </c>
      <c r="J4" s="401"/>
    </row>
    <row r="7" spans="1:10" x14ac:dyDescent="0.25">
      <c r="A7" s="393" t="s">
        <v>11</v>
      </c>
      <c r="B7" s="394"/>
      <c r="C7" s="394"/>
      <c r="D7" s="394"/>
      <c r="E7" s="394"/>
      <c r="F7" s="394"/>
      <c r="G7" s="394"/>
      <c r="H7" s="394"/>
      <c r="I7" s="394"/>
      <c r="J7" s="394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112.5" customHeight="1" x14ac:dyDescent="0.25">
      <c r="A9" s="521" t="s">
        <v>97</v>
      </c>
      <c r="B9" s="520" t="s">
        <v>98</v>
      </c>
      <c r="C9" s="522" t="s">
        <v>59</v>
      </c>
      <c r="D9" s="196" t="s">
        <v>374</v>
      </c>
      <c r="E9" s="140">
        <v>1</v>
      </c>
      <c r="F9" s="23" t="str">
        <f t="shared" ref="F9:F66" si="0">+IF(E9&lt;=59%,"INSUFICIENTE",IF(E9&gt;=60%,IF(E9&lt;=79%,"ADECUADO",IF(E9&gt;=80%,"SATISFACTORIO"))))</f>
        <v>SATISFACTORIO</v>
      </c>
      <c r="G9" s="524">
        <f>+AVERAGE(E9:E11)</f>
        <v>1</v>
      </c>
      <c r="H9" s="519" t="str">
        <f>+IF(G9&lt;=59%,"INSUFICIENTE",IF(G9&gt;=60%,IF(G9&lt;=79%,"ADECUADO",IF(G9&gt;=80%,"SATISFACTORIO"))))</f>
        <v>SATISFACTORIO</v>
      </c>
      <c r="I9" s="524">
        <f>+G9</f>
        <v>1</v>
      </c>
      <c r="J9" s="519" t="str">
        <f>+IF(I9&lt;=59%,"INSUFICIENTE",IF(I9&gt;=60%,IF(I9&lt;=79%,"ADECUADO",IF(I9&gt;=80%,"SATISFACTORIO"))))</f>
        <v>SATISFACTORIO</v>
      </c>
    </row>
    <row r="10" spans="1:10" ht="90" x14ac:dyDescent="0.25">
      <c r="A10" s="243"/>
      <c r="B10" s="248"/>
      <c r="C10" s="522"/>
      <c r="D10" s="196" t="s">
        <v>375</v>
      </c>
      <c r="E10" s="140">
        <v>1</v>
      </c>
      <c r="F10" s="23" t="str">
        <f t="shared" si="0"/>
        <v>SATISFACTORIO</v>
      </c>
      <c r="G10" s="524"/>
      <c r="H10" s="519"/>
      <c r="I10" s="524"/>
      <c r="J10" s="519"/>
    </row>
    <row r="11" spans="1:10" ht="67.5" x14ac:dyDescent="0.25">
      <c r="A11" s="243"/>
      <c r="B11" s="248"/>
      <c r="C11" s="522"/>
      <c r="D11" s="196" t="s">
        <v>376</v>
      </c>
      <c r="E11" s="140">
        <v>1</v>
      </c>
      <c r="F11" s="23" t="str">
        <f t="shared" si="0"/>
        <v>SATISFACTORIO</v>
      </c>
      <c r="G11" s="524"/>
      <c r="H11" s="519"/>
      <c r="I11" s="524"/>
      <c r="J11" s="519"/>
    </row>
    <row r="12" spans="1:10" ht="72.75" customHeight="1" x14ac:dyDescent="0.25">
      <c r="A12" s="277" t="s">
        <v>97</v>
      </c>
      <c r="B12" s="277" t="s">
        <v>98</v>
      </c>
      <c r="C12" s="522" t="s">
        <v>63</v>
      </c>
      <c r="D12" s="236" t="s">
        <v>377</v>
      </c>
      <c r="E12" s="140">
        <v>0.8</v>
      </c>
      <c r="F12" s="193" t="str">
        <f t="shared" si="0"/>
        <v>SATISFACTORIO</v>
      </c>
      <c r="G12" s="524">
        <f>+AVERAGE(E12:E17)</f>
        <v>0.89166666666666661</v>
      </c>
      <c r="H12" s="519" t="str">
        <f>+IF(G12&lt;=59%,"INSUFICIENTE",IF(G12&gt;=60%,IF(G12&lt;=79%,"ADECUADO",IF(G12&gt;=80%,"SATISFACTORIO"))))</f>
        <v>SATISFACTORIO</v>
      </c>
      <c r="I12" s="524">
        <f>+G12</f>
        <v>0.89166666666666661</v>
      </c>
      <c r="J12" s="519" t="str">
        <f>+IF(I12&lt;=59%,"INSUFICIENTE",IF(I12&gt;=60%,IF(I12&lt;=79%,"ADECUADO",IF(I12&gt;=80%,"SATISFACTORIO"))))</f>
        <v>SATISFACTORIO</v>
      </c>
    </row>
    <row r="13" spans="1:10" ht="73.5" customHeight="1" x14ac:dyDescent="0.25">
      <c r="A13" s="243"/>
      <c r="B13" s="243"/>
      <c r="C13" s="522"/>
      <c r="D13" s="196" t="s">
        <v>378</v>
      </c>
      <c r="E13" s="140">
        <v>0.75</v>
      </c>
      <c r="F13" s="23" t="str">
        <f t="shared" si="0"/>
        <v>ADECUADO</v>
      </c>
      <c r="G13" s="524"/>
      <c r="H13" s="519"/>
      <c r="I13" s="524"/>
      <c r="J13" s="519"/>
    </row>
    <row r="14" spans="1:10" ht="54.75" customHeight="1" x14ac:dyDescent="0.25">
      <c r="A14" s="243"/>
      <c r="B14" s="243"/>
      <c r="C14" s="522"/>
      <c r="D14" s="196" t="s">
        <v>379</v>
      </c>
      <c r="E14" s="140">
        <v>1</v>
      </c>
      <c r="F14" s="23" t="str">
        <f t="shared" si="0"/>
        <v>SATISFACTORIO</v>
      </c>
      <c r="G14" s="524"/>
      <c r="H14" s="519"/>
      <c r="I14" s="524"/>
      <c r="J14" s="519"/>
    </row>
    <row r="15" spans="1:10" ht="66.75" customHeight="1" x14ac:dyDescent="0.25">
      <c r="A15" s="243"/>
      <c r="B15" s="243"/>
      <c r="C15" s="522"/>
      <c r="D15" s="294" t="s">
        <v>380</v>
      </c>
      <c r="E15" s="140">
        <v>1</v>
      </c>
      <c r="F15" s="23" t="str">
        <f t="shared" si="0"/>
        <v>SATISFACTORIO</v>
      </c>
      <c r="G15" s="524"/>
      <c r="H15" s="519"/>
      <c r="I15" s="524"/>
      <c r="J15" s="519"/>
    </row>
    <row r="16" spans="1:10" ht="66.75" customHeight="1" x14ac:dyDescent="0.25">
      <c r="A16" s="243"/>
      <c r="B16" s="243"/>
      <c r="C16" s="523"/>
      <c r="D16" s="295"/>
      <c r="E16" s="140">
        <v>0.8</v>
      </c>
      <c r="F16" s="193" t="str">
        <f t="shared" si="0"/>
        <v>SATISFACTORIO</v>
      </c>
      <c r="G16" s="289"/>
      <c r="H16" s="291"/>
      <c r="I16" s="289"/>
      <c r="J16" s="291"/>
    </row>
    <row r="17" spans="1:10" ht="66.75" customHeight="1" x14ac:dyDescent="0.25">
      <c r="A17" s="243"/>
      <c r="B17" s="243"/>
      <c r="C17" s="523"/>
      <c r="D17" s="196" t="s">
        <v>381</v>
      </c>
      <c r="E17" s="140">
        <v>1</v>
      </c>
      <c r="F17" s="193" t="str">
        <f t="shared" si="0"/>
        <v>SATISFACTORIO</v>
      </c>
      <c r="G17" s="289"/>
      <c r="H17" s="291"/>
      <c r="I17" s="289"/>
      <c r="J17" s="291"/>
    </row>
    <row r="18" spans="1:10" ht="45" customHeight="1" x14ac:dyDescent="0.25">
      <c r="A18" s="243"/>
      <c r="B18" s="243"/>
      <c r="C18" s="499" t="s">
        <v>79</v>
      </c>
      <c r="D18" s="347" t="s">
        <v>382</v>
      </c>
      <c r="E18" s="140">
        <v>1</v>
      </c>
      <c r="F18" s="23" t="str">
        <f t="shared" si="0"/>
        <v>SATISFACTORIO</v>
      </c>
      <c r="G18" s="252">
        <f>+AVERAGE(E18:E24)</f>
        <v>1</v>
      </c>
      <c r="H18" s="244" t="str">
        <f>+IF(G18&lt;=59%,"INSUFICIENTE",IF(G18&gt;=60%,IF(G18&lt;=79%,"ADECUADO",IF(G18&gt;=80%,"SATISFACTORIO"))))</f>
        <v>SATISFACTORIO</v>
      </c>
      <c r="I18" s="252">
        <f>+G18</f>
        <v>1</v>
      </c>
      <c r="J18" s="244" t="str">
        <f>+IF(I18&lt;=59%,"INSUFICIENTE",IF(I18&gt;=60%,IF(I18&lt;=79%,"ADECUADO",IF(I18&gt;=80%,"SATISFACTORIO"))))</f>
        <v>SATISFACTORIO</v>
      </c>
    </row>
    <row r="19" spans="1:10" ht="26.25" customHeight="1" x14ac:dyDescent="0.25">
      <c r="A19" s="243"/>
      <c r="B19" s="243"/>
      <c r="C19" s="501"/>
      <c r="D19" s="330"/>
      <c r="E19" s="140">
        <v>1</v>
      </c>
      <c r="F19" s="23" t="str">
        <f t="shared" si="0"/>
        <v>SATISFACTORIO</v>
      </c>
      <c r="G19" s="253"/>
      <c r="H19" s="245"/>
      <c r="I19" s="253"/>
      <c r="J19" s="245"/>
    </row>
    <row r="20" spans="1:10" ht="24" customHeight="1" x14ac:dyDescent="0.25">
      <c r="A20" s="243"/>
      <c r="B20" s="243"/>
      <c r="C20" s="501"/>
      <c r="D20" s="330"/>
      <c r="E20" s="140">
        <v>1</v>
      </c>
      <c r="F20" s="23" t="str">
        <f t="shared" si="0"/>
        <v>SATISFACTORIO</v>
      </c>
      <c r="G20" s="253"/>
      <c r="H20" s="245"/>
      <c r="I20" s="253"/>
      <c r="J20" s="245"/>
    </row>
    <row r="21" spans="1:10" ht="27" customHeight="1" x14ac:dyDescent="0.25">
      <c r="A21" s="243"/>
      <c r="B21" s="243"/>
      <c r="C21" s="501"/>
      <c r="D21" s="331"/>
      <c r="E21" s="140">
        <v>1</v>
      </c>
      <c r="F21" s="23" t="str">
        <f t="shared" si="0"/>
        <v>SATISFACTORIO</v>
      </c>
      <c r="G21" s="253"/>
      <c r="H21" s="245"/>
      <c r="I21" s="253"/>
      <c r="J21" s="245"/>
    </row>
    <row r="22" spans="1:10" ht="36" customHeight="1" x14ac:dyDescent="0.25">
      <c r="A22" s="243"/>
      <c r="B22" s="243"/>
      <c r="C22" s="501"/>
      <c r="D22" s="124" t="s">
        <v>383</v>
      </c>
      <c r="E22" s="140">
        <v>1</v>
      </c>
      <c r="F22" s="116" t="str">
        <f t="shared" si="0"/>
        <v>SATISFACTORIO</v>
      </c>
      <c r="G22" s="253"/>
      <c r="H22" s="245"/>
      <c r="I22" s="253"/>
      <c r="J22" s="245"/>
    </row>
    <row r="23" spans="1:10" ht="36" customHeight="1" x14ac:dyDescent="0.25">
      <c r="A23" s="243"/>
      <c r="B23" s="243"/>
      <c r="C23" s="501"/>
      <c r="D23" s="124" t="s">
        <v>384</v>
      </c>
      <c r="E23" s="140">
        <v>1</v>
      </c>
      <c r="F23" s="193" t="str">
        <f t="shared" si="0"/>
        <v>SATISFACTORIO</v>
      </c>
      <c r="G23" s="253"/>
      <c r="H23" s="245"/>
      <c r="I23" s="253"/>
      <c r="J23" s="245"/>
    </row>
    <row r="24" spans="1:10" ht="46.5" customHeight="1" x14ac:dyDescent="0.25">
      <c r="A24" s="243"/>
      <c r="B24" s="243"/>
      <c r="C24" s="501"/>
      <c r="D24" s="124" t="s">
        <v>385</v>
      </c>
      <c r="E24" s="140">
        <v>1</v>
      </c>
      <c r="F24" s="116" t="str">
        <f t="shared" si="0"/>
        <v>SATISFACTORIO</v>
      </c>
      <c r="G24" s="253"/>
      <c r="H24" s="245"/>
      <c r="I24" s="253"/>
      <c r="J24" s="245"/>
    </row>
    <row r="25" spans="1:10" ht="33.75" x14ac:dyDescent="0.25">
      <c r="A25" s="243"/>
      <c r="B25" s="243"/>
      <c r="C25" s="476" t="s">
        <v>78</v>
      </c>
      <c r="D25" s="196" t="s">
        <v>386</v>
      </c>
      <c r="E25" s="140">
        <v>1</v>
      </c>
      <c r="F25" s="23" t="str">
        <f t="shared" si="0"/>
        <v>SATISFACTORIO</v>
      </c>
      <c r="G25" s="252">
        <f>+AVERAGE(E25:E28)</f>
        <v>0.92500000000000004</v>
      </c>
      <c r="H25" s="244" t="str">
        <f>+IF(G25&lt;=59%,"INSUFICIENTE",IF(G25&gt;=60%,IF(G25&lt;=79%,"ADECUADO",IF(G25&gt;=80%,"SATISFACTORIO"))))</f>
        <v>SATISFACTORIO</v>
      </c>
      <c r="I25" s="252">
        <f>+G25</f>
        <v>0.92500000000000004</v>
      </c>
      <c r="J25" s="244" t="str">
        <f>+IF(I25&lt;=59%,"INSUFICIENTE",IF(I25&gt;=60%,IF(I25&lt;=79%,"ADECUADO",IF(I25&gt;=80%,"SATISFACTORIO"))))</f>
        <v>SATISFACTORIO</v>
      </c>
    </row>
    <row r="26" spans="1:10" ht="45" x14ac:dyDescent="0.25">
      <c r="A26" s="243"/>
      <c r="B26" s="243"/>
      <c r="C26" s="463"/>
      <c r="D26" s="195" t="s">
        <v>387</v>
      </c>
      <c r="E26" s="140">
        <v>0.7</v>
      </c>
      <c r="F26" s="193" t="str">
        <f t="shared" si="0"/>
        <v>ADECUADO</v>
      </c>
      <c r="G26" s="253"/>
      <c r="H26" s="245"/>
      <c r="I26" s="253"/>
      <c r="J26" s="245"/>
    </row>
    <row r="27" spans="1:10" ht="67.5" x14ac:dyDescent="0.25">
      <c r="A27" s="243"/>
      <c r="B27" s="243"/>
      <c r="C27" s="463"/>
      <c r="D27" s="196" t="s">
        <v>388</v>
      </c>
      <c r="E27" s="140">
        <v>1</v>
      </c>
      <c r="F27" s="193" t="str">
        <f t="shared" si="0"/>
        <v>SATISFACTORIO</v>
      </c>
      <c r="G27" s="253"/>
      <c r="H27" s="245"/>
      <c r="I27" s="253"/>
      <c r="J27" s="245"/>
    </row>
    <row r="28" spans="1:10" ht="67.5" x14ac:dyDescent="0.25">
      <c r="A28" s="278"/>
      <c r="B28" s="278"/>
      <c r="C28" s="473"/>
      <c r="D28" s="196" t="s">
        <v>389</v>
      </c>
      <c r="E28" s="140">
        <v>1</v>
      </c>
      <c r="F28" s="193" t="str">
        <f t="shared" si="0"/>
        <v>SATISFACTORIO</v>
      </c>
      <c r="G28" s="268"/>
      <c r="H28" s="246"/>
      <c r="I28" s="268"/>
      <c r="J28" s="246"/>
    </row>
    <row r="29" spans="1:10" ht="106.5" customHeight="1" x14ac:dyDescent="0.25">
      <c r="A29" s="511" t="s">
        <v>97</v>
      </c>
      <c r="B29" s="511" t="s">
        <v>98</v>
      </c>
      <c r="C29" s="36" t="s">
        <v>85</v>
      </c>
      <c r="D29" s="122" t="s">
        <v>99</v>
      </c>
      <c r="E29" s="37">
        <f>+[2]SISTEMAS!$G$15</f>
        <v>1</v>
      </c>
      <c r="F29" s="38" t="str">
        <f t="shared" si="0"/>
        <v>SATISFACTORIO</v>
      </c>
      <c r="G29" s="37">
        <f>+E29</f>
        <v>1</v>
      </c>
      <c r="H29" s="39" t="str">
        <f>+IF(G29&lt;=59%,"INSUFICIENTE",IF(G29&gt;=60%,IF(G29&lt;=79%,"ADECUADO",IF(G29&gt;=80%,"SATISFACTORIO"))))</f>
        <v>SATISFACTORIO</v>
      </c>
      <c r="I29" s="37">
        <f>+G29</f>
        <v>1</v>
      </c>
      <c r="J29" s="39" t="str">
        <f>+IF(I29&lt;=59%,"INSUFICIENTE",IF(I29&gt;=60%,IF(I29&lt;=79%,"ADECUADO",IF(I29&gt;=80%,"SATISFACTORIO"))))</f>
        <v>SATISFACTORIO</v>
      </c>
    </row>
    <row r="30" spans="1:10" ht="78" customHeight="1" x14ac:dyDescent="0.25">
      <c r="A30" s="243"/>
      <c r="B30" s="243"/>
      <c r="C30" s="490" t="s">
        <v>65</v>
      </c>
      <c r="D30" s="131" t="s">
        <v>100</v>
      </c>
      <c r="E30" s="140">
        <v>1</v>
      </c>
      <c r="F30" s="38" t="str">
        <f t="shared" si="0"/>
        <v>SATISFACTORIO</v>
      </c>
      <c r="G30" s="516">
        <f>+AVERAGE(E30:E34)</f>
        <v>0.84000000000000008</v>
      </c>
      <c r="H30" s="507" t="str">
        <f>+IF(G30&lt;=59%,"INSUFICIENTE",IF(G30&gt;=60%,IF(G30&lt;=79%,"ADECUADO",IF(G30&gt;=80%,"SATISFACTORIO"))))</f>
        <v>SATISFACTORIO</v>
      </c>
      <c r="I30" s="516">
        <f>+G30</f>
        <v>0.84000000000000008</v>
      </c>
      <c r="J30" s="507" t="str">
        <f>+IF(I30&lt;=59%,"INSUFICIENTE",IF(I30&gt;=60%,IF(I30&lt;=79%,"ADECUADO",IF(I30&gt;=80%,"SATISFACTORIO"))))</f>
        <v>SATISFACTORIO</v>
      </c>
    </row>
    <row r="31" spans="1:10" ht="67.5" x14ac:dyDescent="0.25">
      <c r="A31" s="243"/>
      <c r="B31" s="243"/>
      <c r="C31" s="490"/>
      <c r="D31" s="131" t="s">
        <v>177</v>
      </c>
      <c r="E31" s="140">
        <v>1</v>
      </c>
      <c r="F31" s="38" t="str">
        <f t="shared" si="0"/>
        <v>SATISFACTORIO</v>
      </c>
      <c r="G31" s="516"/>
      <c r="H31" s="507"/>
      <c r="I31" s="516"/>
      <c r="J31" s="507"/>
    </row>
    <row r="32" spans="1:10" ht="34.5" customHeight="1" x14ac:dyDescent="0.25">
      <c r="A32" s="243"/>
      <c r="B32" s="243"/>
      <c r="C32" s="490"/>
      <c r="D32" s="124" t="s">
        <v>101</v>
      </c>
      <c r="E32" s="140">
        <v>0.6</v>
      </c>
      <c r="F32" s="38" t="str">
        <f t="shared" si="0"/>
        <v>ADECUADO</v>
      </c>
      <c r="G32" s="516"/>
      <c r="H32" s="507"/>
      <c r="I32" s="516"/>
      <c r="J32" s="507"/>
    </row>
    <row r="33" spans="1:10" ht="46.5" customHeight="1" x14ac:dyDescent="0.25">
      <c r="A33" s="243"/>
      <c r="B33" s="243"/>
      <c r="C33" s="490"/>
      <c r="D33" s="124" t="s">
        <v>102</v>
      </c>
      <c r="E33" s="140">
        <v>0.8</v>
      </c>
      <c r="F33" s="38" t="str">
        <f t="shared" si="0"/>
        <v>SATISFACTORIO</v>
      </c>
      <c r="G33" s="516"/>
      <c r="H33" s="507"/>
      <c r="I33" s="516"/>
      <c r="J33" s="507"/>
    </row>
    <row r="34" spans="1:10" ht="51.75" customHeight="1" x14ac:dyDescent="0.25">
      <c r="A34" s="243"/>
      <c r="B34" s="243"/>
      <c r="C34" s="490"/>
      <c r="D34" s="131" t="s">
        <v>390</v>
      </c>
      <c r="E34" s="140">
        <v>0.8</v>
      </c>
      <c r="F34" s="38" t="str">
        <f t="shared" si="0"/>
        <v>SATISFACTORIO</v>
      </c>
      <c r="G34" s="516"/>
      <c r="H34" s="507"/>
      <c r="I34" s="516"/>
      <c r="J34" s="507"/>
    </row>
    <row r="35" spans="1:10" ht="22.5" x14ac:dyDescent="0.25">
      <c r="A35" s="243"/>
      <c r="B35" s="243"/>
      <c r="C35" s="509" t="s">
        <v>103</v>
      </c>
      <c r="D35" s="196" t="s">
        <v>391</v>
      </c>
      <c r="E35" s="140">
        <v>1</v>
      </c>
      <c r="F35" s="38" t="str">
        <f t="shared" si="0"/>
        <v>SATISFACTORIO</v>
      </c>
      <c r="G35" s="516">
        <f>+AVERAGE(E35:E39)</f>
        <v>0.89</v>
      </c>
      <c r="H35" s="507" t="str">
        <f>+IF(G35&lt;=59%,"INSUFICIENTE",IF(G35&gt;=60%,IF(G35&lt;=79%,"ADECUADO",IF(G35&gt;=80%,"SATISFACTORIO"))))</f>
        <v>SATISFACTORIO</v>
      </c>
      <c r="I35" s="516">
        <f>+G35</f>
        <v>0.89</v>
      </c>
      <c r="J35" s="507" t="str">
        <f>+IF(I35&lt;=59%,"INSUFICIENTE",IF(I35&gt;=60%,IF(I35&lt;=79%,"ADECUADO",IF(I35&gt;=80%,"SATISFACTORIO"))))</f>
        <v>SATISFACTORIO</v>
      </c>
    </row>
    <row r="36" spans="1:10" ht="22.5" x14ac:dyDescent="0.25">
      <c r="A36" s="243"/>
      <c r="B36" s="243"/>
      <c r="C36" s="510"/>
      <c r="D36" s="196" t="s">
        <v>392</v>
      </c>
      <c r="E36" s="140">
        <v>1</v>
      </c>
      <c r="F36" s="117" t="str">
        <f t="shared" si="0"/>
        <v>SATISFACTORIO</v>
      </c>
      <c r="G36" s="518"/>
      <c r="H36" s="508"/>
      <c r="I36" s="518"/>
      <c r="J36" s="508"/>
    </row>
    <row r="37" spans="1:10" ht="56.25" x14ac:dyDescent="0.25">
      <c r="A37" s="243"/>
      <c r="B37" s="243"/>
      <c r="C37" s="478"/>
      <c r="D37" s="196" t="s">
        <v>393</v>
      </c>
      <c r="E37" s="140">
        <v>0.8</v>
      </c>
      <c r="F37" s="192" t="str">
        <f t="shared" si="0"/>
        <v>SATISFACTORIO</v>
      </c>
      <c r="G37" s="289"/>
      <c r="H37" s="291"/>
      <c r="I37" s="289"/>
      <c r="J37" s="291"/>
    </row>
    <row r="38" spans="1:10" ht="22.5" x14ac:dyDescent="0.25">
      <c r="A38" s="243"/>
      <c r="B38" s="243"/>
      <c r="C38" s="509"/>
      <c r="D38" s="196" t="s">
        <v>394</v>
      </c>
      <c r="E38" s="140">
        <v>1</v>
      </c>
      <c r="F38" s="38" t="str">
        <f t="shared" si="0"/>
        <v>SATISFACTORIO</v>
      </c>
      <c r="G38" s="516"/>
      <c r="H38" s="507"/>
      <c r="I38" s="516"/>
      <c r="J38" s="507"/>
    </row>
    <row r="39" spans="1:10" ht="33.75" x14ac:dyDescent="0.25">
      <c r="A39" s="243"/>
      <c r="B39" s="243"/>
      <c r="C39" s="510"/>
      <c r="D39" s="196" t="s">
        <v>395</v>
      </c>
      <c r="E39" s="140">
        <v>0.65</v>
      </c>
      <c r="F39" s="117" t="str">
        <f t="shared" si="0"/>
        <v>ADECUADO</v>
      </c>
      <c r="G39" s="518"/>
      <c r="H39" s="508"/>
      <c r="I39" s="518"/>
      <c r="J39" s="508"/>
    </row>
    <row r="40" spans="1:10" ht="32.25" customHeight="1" x14ac:dyDescent="0.25">
      <c r="A40" s="513" t="s">
        <v>97</v>
      </c>
      <c r="B40" s="513" t="s">
        <v>98</v>
      </c>
      <c r="C40" s="512" t="s">
        <v>131</v>
      </c>
      <c r="D40" s="130" t="s">
        <v>396</v>
      </c>
      <c r="E40" s="140">
        <v>1</v>
      </c>
      <c r="F40" s="90" t="str">
        <f t="shared" si="0"/>
        <v>SATISFACTORIO</v>
      </c>
      <c r="G40" s="526">
        <f>+AVERAGE(E40:E44)</f>
        <v>1</v>
      </c>
      <c r="H40" s="527" t="str">
        <f>+IF(G40&lt;=59%,"INSUFICIENTE",IF(G40&gt;=60%,IF(G40&lt;=79%,"ADECUADO",IF(G40&gt;=80%,"SATISFACTORIO"))))</f>
        <v>SATISFACTORIO</v>
      </c>
      <c r="I40" s="526">
        <f>+G40</f>
        <v>1</v>
      </c>
      <c r="J40" s="527" t="str">
        <f>+IF(I40&lt;=59%,"INSUFICIENTE",IF(I40&gt;=60%,IF(I40&lt;=79%,"ADECUADO",IF(I40&gt;=80%,"SATISFACTORIO"))))</f>
        <v>SATISFACTORIO</v>
      </c>
    </row>
    <row r="41" spans="1:10" ht="33.75" x14ac:dyDescent="0.25">
      <c r="A41" s="513"/>
      <c r="B41" s="513"/>
      <c r="C41" s="512"/>
      <c r="D41" s="130" t="s">
        <v>397</v>
      </c>
      <c r="E41" s="140">
        <v>1</v>
      </c>
      <c r="F41" s="90" t="str">
        <f t="shared" si="0"/>
        <v>SATISFACTORIO</v>
      </c>
      <c r="G41" s="526"/>
      <c r="H41" s="527"/>
      <c r="I41" s="526"/>
      <c r="J41" s="527"/>
    </row>
    <row r="42" spans="1:10" ht="33.75" x14ac:dyDescent="0.25">
      <c r="A42" s="513"/>
      <c r="B42" s="513"/>
      <c r="C42" s="512"/>
      <c r="D42" s="130" t="s">
        <v>398</v>
      </c>
      <c r="E42" s="140">
        <v>1</v>
      </c>
      <c r="F42" s="90" t="str">
        <f t="shared" si="0"/>
        <v>SATISFACTORIO</v>
      </c>
      <c r="G42" s="526"/>
      <c r="H42" s="527"/>
      <c r="I42" s="526"/>
      <c r="J42" s="527"/>
    </row>
    <row r="43" spans="1:10" ht="45" x14ac:dyDescent="0.25">
      <c r="A43" s="513"/>
      <c r="B43" s="513"/>
      <c r="C43" s="512"/>
      <c r="D43" s="130" t="s">
        <v>399</v>
      </c>
      <c r="E43" s="140">
        <v>1</v>
      </c>
      <c r="F43" s="90" t="str">
        <f t="shared" si="0"/>
        <v>SATISFACTORIO</v>
      </c>
      <c r="G43" s="526"/>
      <c r="H43" s="527"/>
      <c r="I43" s="526"/>
      <c r="J43" s="527"/>
    </row>
    <row r="44" spans="1:10" ht="33.75" x14ac:dyDescent="0.25">
      <c r="A44" s="513"/>
      <c r="B44" s="513"/>
      <c r="C44" s="512"/>
      <c r="D44" s="130" t="s">
        <v>400</v>
      </c>
      <c r="E44" s="140" t="s">
        <v>129</v>
      </c>
      <c r="F44" s="90" t="str">
        <f t="shared" si="0"/>
        <v>SATISFACTORIO</v>
      </c>
      <c r="G44" s="526"/>
      <c r="H44" s="527"/>
      <c r="I44" s="526"/>
      <c r="J44" s="527"/>
    </row>
    <row r="45" spans="1:10" ht="78.75" x14ac:dyDescent="0.25">
      <c r="A45" s="513"/>
      <c r="B45" s="513"/>
      <c r="C45" s="512" t="s">
        <v>132</v>
      </c>
      <c r="D45" s="196" t="s">
        <v>178</v>
      </c>
      <c r="E45" s="140">
        <v>1</v>
      </c>
      <c r="F45" s="90" t="str">
        <f t="shared" si="0"/>
        <v>SATISFACTORIO</v>
      </c>
      <c r="G45" s="526">
        <f>+AVERAGE(E45:E54)</f>
        <v>0.8666666666666667</v>
      </c>
      <c r="H45" s="527" t="str">
        <f>+IF(G45&lt;=59%,"INSUFICIENTE",IF(G45&gt;=60%,IF(G45&lt;=79%,"ADECUADO",IF(G45&gt;=80%,"SATISFACTORIO"))))</f>
        <v>SATISFACTORIO</v>
      </c>
      <c r="I45" s="526">
        <f>+AVERAGE(G45:G54)</f>
        <v>0.8666666666666667</v>
      </c>
      <c r="J45" s="527" t="str">
        <f>+IF(I45&lt;=59%,"INSUFICIENTE",IF(I45&gt;=60%,IF(I45&lt;=79%,"ADECUADO",IF(I45&gt;=80%,"SATISFACTORIO"))))</f>
        <v>SATISFACTORIO</v>
      </c>
    </row>
    <row r="46" spans="1:10" ht="56.25" x14ac:dyDescent="0.25">
      <c r="A46" s="287"/>
      <c r="B46" s="287"/>
      <c r="C46" s="478"/>
      <c r="D46" s="196" t="s">
        <v>179</v>
      </c>
      <c r="E46" s="140">
        <v>0.8</v>
      </c>
      <c r="F46" s="190" t="str">
        <f t="shared" si="0"/>
        <v>SATISFACTORIO</v>
      </c>
      <c r="G46" s="289"/>
      <c r="H46" s="291"/>
      <c r="I46" s="289"/>
      <c r="J46" s="291"/>
    </row>
    <row r="47" spans="1:10" ht="56.25" x14ac:dyDescent="0.25">
      <c r="A47" s="513"/>
      <c r="B47" s="513"/>
      <c r="C47" s="512"/>
      <c r="D47" s="196" t="s">
        <v>180</v>
      </c>
      <c r="E47" s="140" t="s">
        <v>129</v>
      </c>
      <c r="F47" s="90" t="str">
        <f t="shared" si="0"/>
        <v>SATISFACTORIO</v>
      </c>
      <c r="G47" s="526"/>
      <c r="H47" s="527"/>
      <c r="I47" s="526"/>
      <c r="J47" s="527"/>
    </row>
    <row r="48" spans="1:10" ht="22.5" x14ac:dyDescent="0.25">
      <c r="A48" s="513"/>
      <c r="B48" s="513"/>
      <c r="C48" s="512"/>
      <c r="D48" s="196" t="s">
        <v>181</v>
      </c>
      <c r="E48" s="140">
        <v>1</v>
      </c>
      <c r="F48" s="90" t="str">
        <f t="shared" si="0"/>
        <v>SATISFACTORIO</v>
      </c>
      <c r="G48" s="526"/>
      <c r="H48" s="527"/>
      <c r="I48" s="526"/>
      <c r="J48" s="527"/>
    </row>
    <row r="49" spans="1:11" ht="67.5" x14ac:dyDescent="0.25">
      <c r="A49" s="513"/>
      <c r="B49" s="513"/>
      <c r="C49" s="512"/>
      <c r="D49" s="196" t="s">
        <v>182</v>
      </c>
      <c r="E49" s="140">
        <v>1</v>
      </c>
      <c r="F49" s="90" t="str">
        <f t="shared" si="0"/>
        <v>SATISFACTORIO</v>
      </c>
      <c r="G49" s="526"/>
      <c r="H49" s="527"/>
      <c r="I49" s="526"/>
      <c r="J49" s="527"/>
    </row>
    <row r="50" spans="1:11" ht="67.5" x14ac:dyDescent="0.25">
      <c r="A50" s="513"/>
      <c r="B50" s="513"/>
      <c r="C50" s="512"/>
      <c r="D50" s="196" t="s">
        <v>183</v>
      </c>
      <c r="E50" s="140">
        <v>1</v>
      </c>
      <c r="F50" s="90" t="str">
        <f t="shared" si="0"/>
        <v>SATISFACTORIO</v>
      </c>
      <c r="G50" s="526"/>
      <c r="H50" s="527"/>
      <c r="I50" s="526"/>
      <c r="J50" s="527"/>
    </row>
    <row r="51" spans="1:11" ht="78.75" x14ac:dyDescent="0.25">
      <c r="A51" s="513"/>
      <c r="B51" s="513"/>
      <c r="C51" s="512"/>
      <c r="D51" s="196" t="s">
        <v>401</v>
      </c>
      <c r="E51" s="140">
        <v>0.2</v>
      </c>
      <c r="F51" s="90" t="str">
        <f t="shared" si="0"/>
        <v>INSUFICIENTE</v>
      </c>
      <c r="G51" s="526"/>
      <c r="H51" s="527"/>
      <c r="I51" s="526"/>
      <c r="J51" s="527"/>
    </row>
    <row r="52" spans="1:11" ht="67.5" x14ac:dyDescent="0.25">
      <c r="A52" s="513"/>
      <c r="B52" s="513"/>
      <c r="C52" s="512"/>
      <c r="D52" s="196" t="s">
        <v>184</v>
      </c>
      <c r="E52" s="140">
        <v>1</v>
      </c>
      <c r="F52" s="90" t="str">
        <f t="shared" si="0"/>
        <v>SATISFACTORIO</v>
      </c>
      <c r="G52" s="526"/>
      <c r="H52" s="527"/>
      <c r="I52" s="526"/>
      <c r="J52" s="527"/>
    </row>
    <row r="53" spans="1:11" ht="45" x14ac:dyDescent="0.25">
      <c r="A53" s="513"/>
      <c r="B53" s="513"/>
      <c r="C53" s="512"/>
      <c r="D53" s="184" t="s">
        <v>185</v>
      </c>
      <c r="E53" s="214">
        <v>1</v>
      </c>
      <c r="F53" s="90" t="str">
        <f t="shared" si="0"/>
        <v>SATISFACTORIO</v>
      </c>
      <c r="G53" s="526"/>
      <c r="H53" s="527"/>
      <c r="I53" s="526"/>
      <c r="J53" s="527"/>
    </row>
    <row r="54" spans="1:11" ht="67.5" x14ac:dyDescent="0.25">
      <c r="A54" s="513"/>
      <c r="B54" s="513"/>
      <c r="C54" s="512"/>
      <c r="D54" s="196" t="s">
        <v>186</v>
      </c>
      <c r="E54" s="140">
        <v>0.8</v>
      </c>
      <c r="F54" s="90" t="str">
        <f t="shared" si="0"/>
        <v>SATISFACTORIO</v>
      </c>
      <c r="G54" s="526"/>
      <c r="H54" s="527"/>
      <c r="I54" s="526"/>
      <c r="J54" s="527"/>
    </row>
    <row r="55" spans="1:11" ht="53.25" customHeight="1" x14ac:dyDescent="0.25">
      <c r="A55" s="277" t="s">
        <v>97</v>
      </c>
      <c r="B55" s="479" t="s">
        <v>98</v>
      </c>
      <c r="C55" s="478" t="s">
        <v>52</v>
      </c>
      <c r="D55" s="196" t="s">
        <v>402</v>
      </c>
      <c r="E55" s="126">
        <f>+'[2]Control Interno'!$G$19</f>
        <v>1</v>
      </c>
      <c r="F55" s="127" t="str">
        <f t="shared" si="0"/>
        <v>SATISFACTORIO</v>
      </c>
      <c r="G55" s="289">
        <f>+AVERAGE(E55:E56)</f>
        <v>1</v>
      </c>
      <c r="H55" s="291" t="str">
        <f>+IF(G55&lt;=59%,"INSUFICIENTE",IF(G55&gt;=60%,IF(G55&lt;=79%,"ADECUADO",IF(G55&gt;=80%,"SATISFACTORIO"))))</f>
        <v>SATISFACTORIO</v>
      </c>
      <c r="I55" s="289">
        <f>+G55</f>
        <v>1</v>
      </c>
      <c r="J55" s="291" t="str">
        <f>+IF(I55&lt;=59%,"INSUFICIENTE",IF(I55&gt;=60%,IF(I55&lt;=79%,"ADECUADO",IF(I55&gt;=80%,"SATISFACTORIO"))))</f>
        <v>SATISFACTORIO</v>
      </c>
    </row>
    <row r="56" spans="1:11" ht="75.75" customHeight="1" x14ac:dyDescent="0.25">
      <c r="A56" s="243"/>
      <c r="B56" s="506"/>
      <c r="C56" s="517"/>
      <c r="D56" s="196" t="s">
        <v>403</v>
      </c>
      <c r="E56" s="126">
        <f>+'[2]Control Interno'!$G$20</f>
        <v>1</v>
      </c>
      <c r="F56" s="127" t="str">
        <f t="shared" si="0"/>
        <v>SATISFACTORIO</v>
      </c>
      <c r="G56" s="289"/>
      <c r="H56" s="291"/>
      <c r="I56" s="289"/>
      <c r="J56" s="291"/>
    </row>
    <row r="57" spans="1:11" ht="85.5" customHeight="1" x14ac:dyDescent="0.25">
      <c r="A57" s="243"/>
      <c r="B57" s="506"/>
      <c r="C57" s="128" t="s">
        <v>77</v>
      </c>
      <c r="D57" s="196" t="s">
        <v>404</v>
      </c>
      <c r="E57" s="126">
        <f>+'[2]ADMISION AL USUARIO'!$G$16</f>
        <v>0.9</v>
      </c>
      <c r="F57" s="127" t="str">
        <f t="shared" si="0"/>
        <v>SATISFACTORIO</v>
      </c>
      <c r="G57" s="235">
        <f>+AVERAGE(E57)</f>
        <v>0.9</v>
      </c>
      <c r="H57" s="234" t="str">
        <f>+IF(G57&lt;=59%,"INSUFICIENTE",IF(G57&gt;=60%,IF(G57&lt;=79%,"ADECUADO",IF(G57&gt;=80%,"SATISFACTORIO"))))</f>
        <v>SATISFACTORIO</v>
      </c>
      <c r="I57" s="235">
        <f>+G57</f>
        <v>0.9</v>
      </c>
      <c r="J57" s="134" t="str">
        <f>+IF(I57&lt;=59%,"INSUFICIENTE",IF(I57&gt;=60%,IF(I57&lt;=79%,"ADECUADO",IF(I57&gt;=80%,"SATISFACTORIO"))))</f>
        <v>SATISFACTORIO</v>
      </c>
      <c r="K57" s="133"/>
    </row>
    <row r="58" spans="1:11" ht="56.25" x14ac:dyDescent="0.25">
      <c r="A58" s="243"/>
      <c r="B58" s="506"/>
      <c r="C58" s="478" t="s">
        <v>166</v>
      </c>
      <c r="D58" s="122" t="s">
        <v>201</v>
      </c>
      <c r="E58" s="252">
        <v>0.75</v>
      </c>
      <c r="F58" s="244" t="str">
        <f t="shared" si="0"/>
        <v>ADECUADO</v>
      </c>
      <c r="G58" s="525">
        <f>+E58</f>
        <v>0.75</v>
      </c>
      <c r="H58" s="291" t="str">
        <f>+IF(G58&lt;=59%,"INSUFICIENTE",IF(G58&gt;=60%,IF(G58&lt;=79%,"ADECUADO",IF(G58&gt;=80%,"SATISFACTORIO"))))</f>
        <v>ADECUADO</v>
      </c>
      <c r="I58" s="289">
        <f>+G58</f>
        <v>0.75</v>
      </c>
      <c r="J58" s="291" t="str">
        <f>+IF(I58&lt;=59%,"INSUFICIENTE",IF(I58&gt;=60%,IF(I58&lt;=79%,"ADECUADO",IF(I58&gt;=80%,"SATISFACTORIO"))))</f>
        <v>ADECUADO</v>
      </c>
      <c r="K58" s="133"/>
    </row>
    <row r="59" spans="1:11" ht="45" customHeight="1" x14ac:dyDescent="0.25">
      <c r="A59" s="278"/>
      <c r="B59" s="480"/>
      <c r="C59" s="478"/>
      <c r="D59" s="122" t="s">
        <v>202</v>
      </c>
      <c r="E59" s="268"/>
      <c r="F59" s="246"/>
      <c r="G59" s="525"/>
      <c r="H59" s="291"/>
      <c r="I59" s="289"/>
      <c r="J59" s="291"/>
    </row>
    <row r="60" spans="1:11" ht="112.5" x14ac:dyDescent="0.25">
      <c r="A60" s="287" t="s">
        <v>405</v>
      </c>
      <c r="B60" s="370" t="s">
        <v>98</v>
      </c>
      <c r="C60" s="478" t="s">
        <v>283</v>
      </c>
      <c r="D60" s="196" t="s">
        <v>406</v>
      </c>
      <c r="E60" s="140">
        <v>1</v>
      </c>
      <c r="F60" s="136" t="str">
        <f t="shared" si="0"/>
        <v>SATISFACTORIO</v>
      </c>
      <c r="G60" s="291">
        <f>+AVERAGE(E60:E66)</f>
        <v>0.60833333333333339</v>
      </c>
      <c r="H60" s="291" t="s">
        <v>206</v>
      </c>
      <c r="I60" s="291">
        <f>+AVERAGE(G60:G66)</f>
        <v>0.60833333333333339</v>
      </c>
      <c r="J60" s="514" t="s">
        <v>206</v>
      </c>
    </row>
    <row r="61" spans="1:11" ht="33.75" x14ac:dyDescent="0.25">
      <c r="A61" s="287"/>
      <c r="B61" s="370"/>
      <c r="C61" s="478"/>
      <c r="D61" s="196" t="s">
        <v>407</v>
      </c>
      <c r="E61" s="140">
        <v>0.7</v>
      </c>
      <c r="F61" s="136" t="str">
        <f t="shared" si="0"/>
        <v>ADECUADO</v>
      </c>
      <c r="G61" s="291"/>
      <c r="H61" s="291"/>
      <c r="I61" s="291"/>
      <c r="J61" s="515"/>
    </row>
    <row r="62" spans="1:11" ht="63" customHeight="1" x14ac:dyDescent="0.25">
      <c r="A62" s="287"/>
      <c r="B62" s="370"/>
      <c r="C62" s="478"/>
      <c r="D62" s="221" t="s">
        <v>408</v>
      </c>
      <c r="E62" s="140">
        <f>+AVERAGE('[1]AUDITORIA MEDICA'!$G$22:$G$23)</f>
        <v>0.75</v>
      </c>
      <c r="F62" s="136" t="str">
        <f t="shared" si="0"/>
        <v>ADECUADO</v>
      </c>
      <c r="G62" s="291"/>
      <c r="H62" s="291"/>
      <c r="I62" s="291"/>
      <c r="J62" s="515"/>
    </row>
    <row r="63" spans="1:11" ht="45" x14ac:dyDescent="0.25">
      <c r="A63" s="287"/>
      <c r="B63" s="370"/>
      <c r="C63" s="478"/>
      <c r="D63" s="196" t="s">
        <v>409</v>
      </c>
      <c r="E63" s="140">
        <v>0.8</v>
      </c>
      <c r="F63" s="136" t="str">
        <f t="shared" si="0"/>
        <v>SATISFACTORIO</v>
      </c>
      <c r="G63" s="291"/>
      <c r="H63" s="291"/>
      <c r="I63" s="291"/>
      <c r="J63" s="515"/>
    </row>
    <row r="64" spans="1:11" ht="45" x14ac:dyDescent="0.25">
      <c r="A64" s="287"/>
      <c r="B64" s="370"/>
      <c r="C64" s="478"/>
      <c r="D64" s="196" t="s">
        <v>410</v>
      </c>
      <c r="E64" s="140" t="s">
        <v>129</v>
      </c>
      <c r="F64" s="136" t="str">
        <f t="shared" si="0"/>
        <v>SATISFACTORIO</v>
      </c>
      <c r="G64" s="291"/>
      <c r="H64" s="291"/>
      <c r="I64" s="291"/>
      <c r="J64" s="515"/>
    </row>
    <row r="65" spans="1:10" ht="67.5" x14ac:dyDescent="0.25">
      <c r="A65" s="287"/>
      <c r="B65" s="370"/>
      <c r="C65" s="478"/>
      <c r="D65" s="196" t="s">
        <v>411</v>
      </c>
      <c r="E65" s="140">
        <v>0.2</v>
      </c>
      <c r="F65" s="136" t="str">
        <f t="shared" si="0"/>
        <v>INSUFICIENTE</v>
      </c>
      <c r="G65" s="291"/>
      <c r="H65" s="291"/>
      <c r="I65" s="291"/>
      <c r="J65" s="515"/>
    </row>
    <row r="66" spans="1:10" ht="67.5" x14ac:dyDescent="0.25">
      <c r="A66" s="287"/>
      <c r="B66" s="370"/>
      <c r="C66" s="478"/>
      <c r="D66" s="196" t="s">
        <v>412</v>
      </c>
      <c r="E66" s="140">
        <v>0.2</v>
      </c>
      <c r="F66" s="136" t="str">
        <f t="shared" si="0"/>
        <v>INSUFICIENTE</v>
      </c>
      <c r="G66" s="291"/>
      <c r="H66" s="291"/>
      <c r="I66" s="291"/>
      <c r="J66" s="515"/>
    </row>
  </sheetData>
  <mergeCells count="80">
    <mergeCell ref="J40:J44"/>
    <mergeCell ref="I40:I44"/>
    <mergeCell ref="G40:G44"/>
    <mergeCell ref="H40:H44"/>
    <mergeCell ref="I45:I54"/>
    <mergeCell ref="J45:J54"/>
    <mergeCell ref="H35:H39"/>
    <mergeCell ref="G58:G59"/>
    <mergeCell ref="H58:H59"/>
    <mergeCell ref="I58:I59"/>
    <mergeCell ref="I35:I39"/>
    <mergeCell ref="G45:G54"/>
    <mergeCell ref="H45:H54"/>
    <mergeCell ref="J18:J24"/>
    <mergeCell ref="A1:C4"/>
    <mergeCell ref="D1:H1"/>
    <mergeCell ref="I1:J1"/>
    <mergeCell ref="D2:H2"/>
    <mergeCell ref="I2:J2"/>
    <mergeCell ref="D3:H4"/>
    <mergeCell ref="I3:J3"/>
    <mergeCell ref="I4:J4"/>
    <mergeCell ref="D15:D16"/>
    <mergeCell ref="J12:J17"/>
    <mergeCell ref="A7:J7"/>
    <mergeCell ref="C9:C11"/>
    <mergeCell ref="G9:G11"/>
    <mergeCell ref="H9:H11"/>
    <mergeCell ref="I9:I11"/>
    <mergeCell ref="J9:J11"/>
    <mergeCell ref="B9:B11"/>
    <mergeCell ref="A9:A11"/>
    <mergeCell ref="C12:C17"/>
    <mergeCell ref="G12:G17"/>
    <mergeCell ref="H12:H17"/>
    <mergeCell ref="I12:I17"/>
    <mergeCell ref="H60:H66"/>
    <mergeCell ref="I60:I66"/>
    <mergeCell ref="J60:J66"/>
    <mergeCell ref="J30:J34"/>
    <mergeCell ref="C30:C34"/>
    <mergeCell ref="G30:G34"/>
    <mergeCell ref="H30:H34"/>
    <mergeCell ref="I30:I34"/>
    <mergeCell ref="C55:C56"/>
    <mergeCell ref="G55:G56"/>
    <mergeCell ref="H55:H56"/>
    <mergeCell ref="I55:I56"/>
    <mergeCell ref="J55:J56"/>
    <mergeCell ref="J58:J59"/>
    <mergeCell ref="C58:C59"/>
    <mergeCell ref="G35:G39"/>
    <mergeCell ref="C18:C24"/>
    <mergeCell ref="B40:B54"/>
    <mergeCell ref="A40:A54"/>
    <mergeCell ref="C45:C54"/>
    <mergeCell ref="E58:E59"/>
    <mergeCell ref="B60:B66"/>
    <mergeCell ref="A60:A66"/>
    <mergeCell ref="C60:C66"/>
    <mergeCell ref="G60:G66"/>
    <mergeCell ref="B29:B39"/>
    <mergeCell ref="A29:A39"/>
    <mergeCell ref="C40:C44"/>
    <mergeCell ref="J25:J28"/>
    <mergeCell ref="B12:B28"/>
    <mergeCell ref="A12:A28"/>
    <mergeCell ref="B55:B59"/>
    <mergeCell ref="A55:A59"/>
    <mergeCell ref="F58:F59"/>
    <mergeCell ref="D18:D21"/>
    <mergeCell ref="C25:C28"/>
    <mergeCell ref="G25:G28"/>
    <mergeCell ref="H25:H28"/>
    <mergeCell ref="I25:I28"/>
    <mergeCell ref="H18:H24"/>
    <mergeCell ref="I18:I24"/>
    <mergeCell ref="J35:J39"/>
    <mergeCell ref="C35:C39"/>
    <mergeCell ref="G18:G24"/>
  </mergeCells>
  <conditionalFormatting sqref="H45:H46 J45:J46 H55 J55 H40 J40 H35:H37 J35:J37 H12 H18 H25 J12 J18 J25 H9 J9 H57:H58 J57:J58 H29:H30 J29:J30 F9:F58">
    <cfRule type="cellIs" dxfId="110" priority="49" stopIfTrue="1" operator="equal">
      <formula>"INSUFICIENTE"</formula>
    </cfRule>
    <cfRule type="cellIs" dxfId="109" priority="50" stopIfTrue="1" operator="equal">
      <formula>"ADECUADO"</formula>
    </cfRule>
    <cfRule type="cellIs" dxfId="108" priority="51" stopIfTrue="1" operator="equal">
      <formula>"SATISFACTORIO"</formula>
    </cfRule>
  </conditionalFormatting>
  <conditionalFormatting sqref="F60">
    <cfRule type="cellIs" dxfId="107" priority="40" stopIfTrue="1" operator="equal">
      <formula>"INSUFICIENTE"</formula>
    </cfRule>
    <cfRule type="cellIs" dxfId="106" priority="41" stopIfTrue="1" operator="equal">
      <formula>"ADECUADO"</formula>
    </cfRule>
    <cfRule type="cellIs" dxfId="105" priority="42" stopIfTrue="1" operator="equal">
      <formula>"SATISFACTORIO"</formula>
    </cfRule>
  </conditionalFormatting>
  <conditionalFormatting sqref="F61">
    <cfRule type="cellIs" dxfId="104" priority="37" stopIfTrue="1" operator="equal">
      <formula>"INSUFICIENTE"</formula>
    </cfRule>
    <cfRule type="cellIs" dxfId="103" priority="38" stopIfTrue="1" operator="equal">
      <formula>"ADECUADO"</formula>
    </cfRule>
    <cfRule type="cellIs" dxfId="102" priority="39" stopIfTrue="1" operator="equal">
      <formula>"SATISFACTORIO"</formula>
    </cfRule>
  </conditionalFormatting>
  <conditionalFormatting sqref="F62">
    <cfRule type="cellIs" dxfId="101" priority="34" stopIfTrue="1" operator="equal">
      <formula>"INSUFICIENTE"</formula>
    </cfRule>
    <cfRule type="cellIs" dxfId="100" priority="35" stopIfTrue="1" operator="equal">
      <formula>"ADECUADO"</formula>
    </cfRule>
    <cfRule type="cellIs" dxfId="99" priority="36" stopIfTrue="1" operator="equal">
      <formula>"SATISFACTORIO"</formula>
    </cfRule>
  </conditionalFormatting>
  <conditionalFormatting sqref="F63">
    <cfRule type="cellIs" dxfId="98" priority="28" stopIfTrue="1" operator="equal">
      <formula>"INSUFICIENTE"</formula>
    </cfRule>
    <cfRule type="cellIs" dxfId="97" priority="29" stopIfTrue="1" operator="equal">
      <formula>"ADECUADO"</formula>
    </cfRule>
    <cfRule type="cellIs" dxfId="96" priority="30" stopIfTrue="1" operator="equal">
      <formula>"SATISFACTORIO"</formula>
    </cfRule>
  </conditionalFormatting>
  <conditionalFormatting sqref="F64">
    <cfRule type="cellIs" dxfId="95" priority="25" stopIfTrue="1" operator="equal">
      <formula>"INSUFICIENTE"</formula>
    </cfRule>
    <cfRule type="cellIs" dxfId="94" priority="26" stopIfTrue="1" operator="equal">
      <formula>"ADECUADO"</formula>
    </cfRule>
    <cfRule type="cellIs" dxfId="93" priority="27" stopIfTrue="1" operator="equal">
      <formula>"SATISFACTORIO"</formula>
    </cfRule>
  </conditionalFormatting>
  <conditionalFormatting sqref="F65">
    <cfRule type="cellIs" dxfId="92" priority="22" stopIfTrue="1" operator="equal">
      <formula>"INSUFICIENTE"</formula>
    </cfRule>
    <cfRule type="cellIs" dxfId="91" priority="23" stopIfTrue="1" operator="equal">
      <formula>"ADECUADO"</formula>
    </cfRule>
    <cfRule type="cellIs" dxfId="90" priority="24" stopIfTrue="1" operator="equal">
      <formula>"SATISFACTORIO"</formula>
    </cfRule>
  </conditionalFormatting>
  <conditionalFormatting sqref="F66">
    <cfRule type="cellIs" dxfId="89" priority="19" stopIfTrue="1" operator="equal">
      <formula>"INSUFICIENTE"</formula>
    </cfRule>
    <cfRule type="cellIs" dxfId="88" priority="20" stopIfTrue="1" operator="equal">
      <formula>"ADECUADO"</formula>
    </cfRule>
    <cfRule type="cellIs" dxfId="87" priority="21" stopIfTrue="1" operator="equal">
      <formula>"SATISFACTORIO"</formula>
    </cfRule>
  </conditionalFormatting>
  <conditionalFormatting sqref="H60">
    <cfRule type="cellIs" dxfId="86" priority="7" stopIfTrue="1" operator="equal">
      <formula>"INSUFICIENTE"</formula>
    </cfRule>
    <cfRule type="cellIs" dxfId="85" priority="8" stopIfTrue="1" operator="equal">
      <formula>"ADECUADO"</formula>
    </cfRule>
    <cfRule type="cellIs" dxfId="84" priority="9" stopIfTrue="1" operator="equal">
      <formula>"SATISFACTORIO"</formula>
    </cfRule>
  </conditionalFormatting>
  <conditionalFormatting sqref="J60">
    <cfRule type="cellIs" dxfId="83" priority="1" stopIfTrue="1" operator="equal">
      <formula>"INSUFICIENTE"</formula>
    </cfRule>
    <cfRule type="cellIs" dxfId="82" priority="2" stopIfTrue="1" operator="equal">
      <formula>"ADECUADO"</formula>
    </cfRule>
    <cfRule type="cellIs" dxfId="81" priority="3" stopIfTrue="1" operator="equal">
      <formula>"SATISFACTORIO"</formula>
    </cfRule>
  </conditionalFormatting>
  <conditionalFormatting sqref="G60">
    <cfRule type="cellIs" dxfId="80" priority="10" stopIfTrue="1" operator="equal">
      <formula>"INSUFICIENTE"</formula>
    </cfRule>
    <cfRule type="cellIs" dxfId="79" priority="11" stopIfTrue="1" operator="equal">
      <formula>"ADECUADO"</formula>
    </cfRule>
    <cfRule type="cellIs" dxfId="78" priority="12" stopIfTrue="1" operator="equal">
      <formula>"SATISFACTORIO"</formula>
    </cfRule>
  </conditionalFormatting>
  <conditionalFormatting sqref="I60">
    <cfRule type="cellIs" dxfId="77" priority="4" stopIfTrue="1" operator="equal">
      <formula>"INSUFICIENTE"</formula>
    </cfRule>
    <cfRule type="cellIs" dxfId="76" priority="5" stopIfTrue="1" operator="equal">
      <formula>"ADECUADO"</formula>
    </cfRule>
    <cfRule type="cellIs" dxfId="75" priority="6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11811023622047245"/>
  <pageSetup paperSize="9" scale="8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7"/>
  </sheetPr>
  <dimension ref="A1:J126"/>
  <sheetViews>
    <sheetView topLeftCell="C28" zoomScale="110" zoomScaleNormal="110" zoomScalePageLayoutView="110" workbookViewId="0">
      <selection activeCell="G14" sqref="G14:G15"/>
    </sheetView>
  </sheetViews>
  <sheetFormatPr baseColWidth="10" defaultRowHeight="15" x14ac:dyDescent="0.25"/>
  <cols>
    <col min="1" max="1" width="15.85546875" customWidth="1"/>
    <col min="2" max="3" width="20.42578125" customWidth="1"/>
    <col min="4" max="4" width="22.85546875" customWidth="1"/>
    <col min="5" max="5" width="12.7109375" customWidth="1"/>
    <col min="6" max="6" width="15.42578125" customWidth="1"/>
    <col min="7" max="7" width="13.42578125" customWidth="1"/>
    <col min="8" max="8" width="15" customWidth="1"/>
    <col min="9" max="9" width="12.42578125" customWidth="1"/>
    <col min="10" max="10" width="14.140625" customWidth="1"/>
  </cols>
  <sheetData>
    <row r="1" spans="1:10" ht="15.75" x14ac:dyDescent="0.25">
      <c r="A1" s="385"/>
      <c r="B1" s="385"/>
      <c r="C1" s="385"/>
      <c r="D1" s="390" t="s">
        <v>0</v>
      </c>
      <c r="E1" s="391"/>
      <c r="F1" s="391"/>
      <c r="G1" s="391"/>
      <c r="H1" s="391"/>
      <c r="I1" s="400" t="s">
        <v>1</v>
      </c>
      <c r="J1" s="401"/>
    </row>
    <row r="2" spans="1:10" ht="15.75" x14ac:dyDescent="0.25">
      <c r="A2" s="385"/>
      <c r="B2" s="385"/>
      <c r="C2" s="385"/>
      <c r="D2" s="390" t="s">
        <v>2</v>
      </c>
      <c r="E2" s="391"/>
      <c r="F2" s="391"/>
      <c r="G2" s="391"/>
      <c r="H2" s="391"/>
      <c r="I2" s="400" t="s">
        <v>3</v>
      </c>
      <c r="J2" s="401"/>
    </row>
    <row r="3" spans="1:10" x14ac:dyDescent="0.25">
      <c r="A3" s="385"/>
      <c r="B3" s="385"/>
      <c r="C3" s="385"/>
      <c r="D3" s="386" t="s">
        <v>4</v>
      </c>
      <c r="E3" s="387"/>
      <c r="F3" s="387"/>
      <c r="G3" s="387"/>
      <c r="H3" s="387"/>
      <c r="I3" s="400" t="s">
        <v>5</v>
      </c>
      <c r="J3" s="401"/>
    </row>
    <row r="4" spans="1:10" x14ac:dyDescent="0.25">
      <c r="A4" s="385"/>
      <c r="B4" s="385"/>
      <c r="C4" s="385"/>
      <c r="D4" s="388"/>
      <c r="E4" s="389"/>
      <c r="F4" s="389"/>
      <c r="G4" s="389"/>
      <c r="H4" s="389"/>
      <c r="I4" s="400" t="s">
        <v>6</v>
      </c>
      <c r="J4" s="401"/>
    </row>
    <row r="7" spans="1:10" x14ac:dyDescent="0.25">
      <c r="A7" s="393" t="s">
        <v>11</v>
      </c>
      <c r="B7" s="394"/>
      <c r="C7" s="394"/>
      <c r="D7" s="394"/>
      <c r="E7" s="394"/>
      <c r="F7" s="394"/>
      <c r="G7" s="394"/>
      <c r="H7" s="394"/>
      <c r="I7" s="394"/>
      <c r="J7" s="394"/>
    </row>
    <row r="8" spans="1:10" ht="24" x14ac:dyDescent="0.25">
      <c r="A8" s="2" t="s">
        <v>13</v>
      </c>
      <c r="B8" s="4" t="s">
        <v>12</v>
      </c>
      <c r="C8" s="2" t="s">
        <v>14</v>
      </c>
      <c r="D8" s="4" t="s">
        <v>7</v>
      </c>
      <c r="E8" s="3" t="s">
        <v>8</v>
      </c>
      <c r="F8" s="3" t="s">
        <v>9</v>
      </c>
      <c r="G8" s="1" t="s">
        <v>10</v>
      </c>
      <c r="H8" s="1" t="s">
        <v>9</v>
      </c>
      <c r="I8" s="1" t="s">
        <v>24</v>
      </c>
      <c r="J8" s="1" t="s">
        <v>9</v>
      </c>
    </row>
    <row r="9" spans="1:10" ht="110.25" customHeight="1" x14ac:dyDescent="0.25">
      <c r="A9" s="532" t="s">
        <v>104</v>
      </c>
      <c r="B9" s="535" t="s">
        <v>105</v>
      </c>
      <c r="C9" s="120" t="s">
        <v>70</v>
      </c>
      <c r="D9" s="122" t="s">
        <v>187</v>
      </c>
      <c r="E9" s="140">
        <v>0.9</v>
      </c>
      <c r="F9" s="194" t="str">
        <f>+IF(E9&lt;=59%,"INSUFICIENTE",IF(E9&gt;=60%,IF(E9&lt;=79%,"ADECUADO",IF(E9&gt;=80%,"SATISFACTORIO"))))</f>
        <v>SATISFACTORIO</v>
      </c>
      <c r="G9" s="121">
        <f>+AVERAGE(E9:E9)</f>
        <v>0.9</v>
      </c>
      <c r="H9" s="118" t="str">
        <f>+IF(G9&lt;=59%,"INSUFICIENTE",IF(G9&gt;=60%,IF(G9&lt;=79%,"ADECUADO",IF(G9&gt;=80%,"SATISFACTORIO"))))</f>
        <v>SATISFACTORIO</v>
      </c>
      <c r="I9" s="119">
        <f>+G9</f>
        <v>0.9</v>
      </c>
      <c r="J9" s="118" t="str">
        <f>+IF(G9&lt;=59%,"INSUFICIENTE",IF(G9&gt;=60%,IF(G9&lt;=79%,"ADECUADO",IF(G9&gt;=80%,"SATISFACTORIO"))))</f>
        <v>SATISFACTORIO</v>
      </c>
    </row>
    <row r="10" spans="1:10" ht="61.5" customHeight="1" x14ac:dyDescent="0.25">
      <c r="A10" s="532"/>
      <c r="B10" s="535"/>
      <c r="C10" s="532" t="s">
        <v>286</v>
      </c>
      <c r="D10" s="185" t="s">
        <v>106</v>
      </c>
      <c r="E10" s="140">
        <v>0.7</v>
      </c>
      <c r="F10" s="25" t="str">
        <f t="shared" ref="F10:F67" si="0">+IF(E10&lt;=59%,"INSUFICIENTE",IF(E10&gt;=60%,IF(E10&lt;=79%,"ADECUADO",IF(E10&gt;=80%,"SATISFACTORIO"))))</f>
        <v>ADECUADO</v>
      </c>
      <c r="G10" s="534">
        <f>+AVERAGE(E10:E11)</f>
        <v>0.7</v>
      </c>
      <c r="H10" s="528" t="str">
        <f>+IF(G10&lt;=59%,"INSUFICIENTE",IF(G10&gt;=60%,IF(G10&lt;=79%,"ADECUADO",IF(G10&gt;=80%,"SATISFACTORIO"))))</f>
        <v>ADECUADO</v>
      </c>
      <c r="I10" s="534">
        <f>+G10</f>
        <v>0.7</v>
      </c>
      <c r="J10" s="528" t="str">
        <f>+IF(G10&lt;=59%,"INSUFICIENTE",IF(G10&gt;=60%,IF(G10&lt;=79%,"ADECUADO",IF(G10&gt;=80%,"SATISFACTORIO"))))</f>
        <v>ADECUADO</v>
      </c>
    </row>
    <row r="11" spans="1:10" ht="67.5" customHeight="1" x14ac:dyDescent="0.25">
      <c r="A11" s="532"/>
      <c r="B11" s="535"/>
      <c r="C11" s="532"/>
      <c r="D11" s="185" t="s">
        <v>107</v>
      </c>
      <c r="E11" s="140">
        <v>0.7</v>
      </c>
      <c r="F11" s="25" t="str">
        <f t="shared" si="0"/>
        <v>ADECUADO</v>
      </c>
      <c r="G11" s="534"/>
      <c r="H11" s="528"/>
      <c r="I11" s="534"/>
      <c r="J11" s="528"/>
    </row>
    <row r="12" spans="1:10" ht="67.5" customHeight="1" x14ac:dyDescent="0.25">
      <c r="A12" s="287"/>
      <c r="B12" s="283"/>
      <c r="C12" s="277" t="s">
        <v>216</v>
      </c>
      <c r="D12" s="185" t="s">
        <v>106</v>
      </c>
      <c r="E12" s="140">
        <v>0.7</v>
      </c>
      <c r="F12" s="194" t="str">
        <f t="shared" si="0"/>
        <v>ADECUADO</v>
      </c>
      <c r="G12" s="252">
        <f>+AVERAGE(E12:E13)</f>
        <v>0.75</v>
      </c>
      <c r="H12" s="528" t="str">
        <f>+IF(G12&lt;=59%,"INSUFICIENTE",IF(G12&gt;=60%,IF(G12&lt;=79%,"ADECUADO",IF(G12&gt;=80%,"SATISFACTORIO"))))</f>
        <v>ADECUADO</v>
      </c>
      <c r="I12" s="252">
        <f>+AVERAGE(G12:G13)</f>
        <v>0.75</v>
      </c>
      <c r="J12" s="528" t="str">
        <f>+IF(I12&lt;=59%,"INSUFICIENTE",IF(I12&gt;=60%,IF(I12&lt;=79%,"ADECUADO",IF(I12&gt;=80%,"SATISFACTORIO"))))</f>
        <v>ADECUADO</v>
      </c>
    </row>
    <row r="13" spans="1:10" ht="67.5" customHeight="1" x14ac:dyDescent="0.25">
      <c r="A13" s="287"/>
      <c r="B13" s="283"/>
      <c r="C13" s="278"/>
      <c r="D13" s="185" t="s">
        <v>107</v>
      </c>
      <c r="E13" s="140">
        <v>0.8</v>
      </c>
      <c r="F13" s="194" t="str">
        <f t="shared" si="0"/>
        <v>SATISFACTORIO</v>
      </c>
      <c r="G13" s="268"/>
      <c r="H13" s="528"/>
      <c r="I13" s="268"/>
      <c r="J13" s="528"/>
    </row>
    <row r="14" spans="1:10" ht="67.5" customHeight="1" x14ac:dyDescent="0.25">
      <c r="A14" s="287"/>
      <c r="B14" s="283"/>
      <c r="C14" s="277" t="s">
        <v>213</v>
      </c>
      <c r="D14" s="196" t="s">
        <v>106</v>
      </c>
      <c r="E14" s="140">
        <v>0.65</v>
      </c>
      <c r="F14" s="194" t="str">
        <f t="shared" si="0"/>
        <v>ADECUADO</v>
      </c>
      <c r="G14" s="252">
        <f>+AVERAGE(E14:E15)</f>
        <v>0.625</v>
      </c>
      <c r="H14" s="528" t="str">
        <f>+IF(G14&lt;=59%,"INSUFICIENTE",IF(G14&gt;=60%,IF(G14&lt;=79%,"ADECUADO",IF(G14&gt;=80%,"SATISFACTORIO"))))</f>
        <v>ADECUADO</v>
      </c>
      <c r="I14" s="252">
        <f>+AVERAGE(G14:G15)</f>
        <v>0.625</v>
      </c>
      <c r="J14" s="528" t="str">
        <f>+IF(I14&lt;=59%,"INSUFICIENTE",IF(I14&gt;=60%,IF(I14&lt;=79%,"ADECUADO",IF(I14&gt;=80%,"SATISFACTORIO"))))</f>
        <v>ADECUADO</v>
      </c>
    </row>
    <row r="15" spans="1:10" ht="67.5" customHeight="1" x14ac:dyDescent="0.25">
      <c r="A15" s="287"/>
      <c r="B15" s="283"/>
      <c r="C15" s="278"/>
      <c r="D15" s="196" t="s">
        <v>107</v>
      </c>
      <c r="E15" s="140">
        <v>0.6</v>
      </c>
      <c r="F15" s="194" t="str">
        <f t="shared" si="0"/>
        <v>ADECUADO</v>
      </c>
      <c r="G15" s="268"/>
      <c r="H15" s="528"/>
      <c r="I15" s="268"/>
      <c r="J15" s="528"/>
    </row>
    <row r="16" spans="1:10" ht="50.25" customHeight="1" x14ac:dyDescent="0.25">
      <c r="A16" s="532"/>
      <c r="B16" s="535"/>
      <c r="C16" s="532" t="s">
        <v>108</v>
      </c>
      <c r="D16" s="122" t="s">
        <v>106</v>
      </c>
      <c r="E16" s="140">
        <v>0.75</v>
      </c>
      <c r="F16" s="25" t="str">
        <f t="shared" si="0"/>
        <v>ADECUADO</v>
      </c>
      <c r="G16" s="534">
        <f>+AVERAGE(E16:E17)</f>
        <v>0.875</v>
      </c>
      <c r="H16" s="528" t="str">
        <f>+IF(G16&lt;=59%,"INSUFICIENTE",IF(G16&gt;=60%,IF(G16&lt;=79%,"ADECUADO",IF(G16&gt;=80%,"SATISFACTORIO"))))</f>
        <v>SATISFACTORIO</v>
      </c>
      <c r="I16" s="534">
        <f>+G16</f>
        <v>0.875</v>
      </c>
      <c r="J16" s="528" t="str">
        <f>+IF(G16&lt;=59%,"INSUFICIENTE",IF(G16&gt;=60%,IF(G16&lt;=79%,"ADECUADO",IF(G16&gt;=80%,"SATISFACTORIO"))))</f>
        <v>SATISFACTORIO</v>
      </c>
    </row>
    <row r="17" spans="1:10" ht="56.25" x14ac:dyDescent="0.25">
      <c r="A17" s="532"/>
      <c r="B17" s="535"/>
      <c r="C17" s="532"/>
      <c r="D17" s="122" t="s">
        <v>107</v>
      </c>
      <c r="E17" s="140">
        <v>1</v>
      </c>
      <c r="F17" s="25" t="str">
        <f t="shared" si="0"/>
        <v>SATISFACTORIO</v>
      </c>
      <c r="G17" s="534"/>
      <c r="H17" s="528"/>
      <c r="I17" s="534"/>
      <c r="J17" s="528"/>
    </row>
    <row r="18" spans="1:10" ht="36.75" customHeight="1" x14ac:dyDescent="0.25">
      <c r="A18" s="532"/>
      <c r="B18" s="535"/>
      <c r="C18" s="532" t="s">
        <v>71</v>
      </c>
      <c r="D18" s="122" t="s">
        <v>106</v>
      </c>
      <c r="E18" s="140">
        <v>1</v>
      </c>
      <c r="F18" s="25" t="str">
        <f t="shared" si="0"/>
        <v>SATISFACTORIO</v>
      </c>
      <c r="G18" s="534">
        <f>+E18</f>
        <v>1</v>
      </c>
      <c r="H18" s="528" t="str">
        <f>+IF(G18&lt;=59%,"INSUFICIENTE",IF(G18&gt;=60%,IF(G18&lt;=79%,"ADECUADO",IF(G18&gt;=80%,"SATISFACTORIO"))))</f>
        <v>SATISFACTORIO</v>
      </c>
      <c r="I18" s="534">
        <f>+G18</f>
        <v>1</v>
      </c>
      <c r="J18" s="528" t="str">
        <f>+IF(G18&lt;=59%,"INSUFICIENTE",IF(G18&gt;=60%,IF(G18&lt;=79%,"ADECUADO",IF(G18&gt;=80%,"SATISFACTORIO"))))</f>
        <v>SATISFACTORIO</v>
      </c>
    </row>
    <row r="19" spans="1:10" ht="56.25" x14ac:dyDescent="0.25">
      <c r="A19" s="532"/>
      <c r="B19" s="535"/>
      <c r="C19" s="532"/>
      <c r="D19" s="122" t="s">
        <v>107</v>
      </c>
      <c r="E19" s="140">
        <v>1</v>
      </c>
      <c r="F19" s="25" t="str">
        <f t="shared" si="0"/>
        <v>SATISFACTORIO</v>
      </c>
      <c r="G19" s="534"/>
      <c r="H19" s="528"/>
      <c r="I19" s="534"/>
      <c r="J19" s="528"/>
    </row>
    <row r="20" spans="1:10" ht="47.25" customHeight="1" x14ac:dyDescent="0.25">
      <c r="A20" s="277" t="s">
        <v>104</v>
      </c>
      <c r="B20" s="247" t="s">
        <v>105</v>
      </c>
      <c r="C20" s="533" t="s">
        <v>27</v>
      </c>
      <c r="D20" s="122" t="s">
        <v>106</v>
      </c>
      <c r="E20" s="140">
        <v>1</v>
      </c>
      <c r="F20" s="25" t="str">
        <f t="shared" si="0"/>
        <v>SATISFACTORIO</v>
      </c>
      <c r="G20" s="534">
        <f>+AVERAGE(E20:E21)</f>
        <v>1</v>
      </c>
      <c r="H20" s="528" t="str">
        <f>+IF(G20&lt;=59%,"INSUFICIENTE",IF(G20&gt;=60%,IF(G20&lt;=79%,"ADECUADO",IF(G20&gt;=80%,"SATISFACTORIO"))))</f>
        <v>SATISFACTORIO</v>
      </c>
      <c r="I20" s="534">
        <f>+G20</f>
        <v>1</v>
      </c>
      <c r="J20" s="528" t="str">
        <f>+IF(G20&lt;=59%,"INSUFICIENTE",IF(G20&gt;=60%,IF(G20&lt;=79%,"ADECUADO",IF(G20&gt;=80%,"SATISFACTORIO"))))</f>
        <v>SATISFACTORIO</v>
      </c>
    </row>
    <row r="21" spans="1:10" ht="62.25" customHeight="1" x14ac:dyDescent="0.25">
      <c r="A21" s="243"/>
      <c r="B21" s="248"/>
      <c r="C21" s="533"/>
      <c r="D21" s="122" t="s">
        <v>107</v>
      </c>
      <c r="E21" s="140">
        <v>1</v>
      </c>
      <c r="F21" s="25" t="str">
        <f t="shared" si="0"/>
        <v>SATISFACTORIO</v>
      </c>
      <c r="G21" s="534"/>
      <c r="H21" s="528"/>
      <c r="I21" s="534"/>
      <c r="J21" s="528"/>
    </row>
    <row r="22" spans="1:10" ht="44.25" customHeight="1" x14ac:dyDescent="0.25">
      <c r="A22" s="243"/>
      <c r="B22" s="248"/>
      <c r="C22" s="533" t="s">
        <v>31</v>
      </c>
      <c r="D22" s="122" t="s">
        <v>106</v>
      </c>
      <c r="E22" s="24">
        <f>+[2]Quirofanos!$G$19</f>
        <v>1</v>
      </c>
      <c r="F22" s="25" t="str">
        <f t="shared" si="0"/>
        <v>SATISFACTORIO</v>
      </c>
      <c r="G22" s="534">
        <f>+AVERAGE(E22:E23)</f>
        <v>1</v>
      </c>
      <c r="H22" s="528" t="str">
        <f>+IF(G22&lt;=59%,"INSUFICIENTE",IF(G22&gt;=60%,IF(G22&lt;=79%,"ADECUADO",IF(G22&gt;=80%,"SATISFACTORIO"))))</f>
        <v>SATISFACTORIO</v>
      </c>
      <c r="I22" s="534">
        <f>+G22</f>
        <v>1</v>
      </c>
      <c r="J22" s="528" t="str">
        <f>+IF(G22&lt;=59%,"INSUFICIENTE",IF(G22&gt;=60%,IF(G22&lt;=79%,"ADECUADO",IF(G22&gt;=80%,"SATISFACTORIO"))))</f>
        <v>SATISFACTORIO</v>
      </c>
    </row>
    <row r="23" spans="1:10" ht="56.25" x14ac:dyDescent="0.25">
      <c r="A23" s="243"/>
      <c r="B23" s="248"/>
      <c r="C23" s="533"/>
      <c r="D23" s="122" t="s">
        <v>107</v>
      </c>
      <c r="E23" s="24">
        <f>+[2]Quirofanos!$G$20</f>
        <v>1</v>
      </c>
      <c r="F23" s="25" t="str">
        <f t="shared" si="0"/>
        <v>SATISFACTORIO</v>
      </c>
      <c r="G23" s="534"/>
      <c r="H23" s="528"/>
      <c r="I23" s="534"/>
      <c r="J23" s="528"/>
    </row>
    <row r="24" spans="1:10" ht="41.25" customHeight="1" x14ac:dyDescent="0.25">
      <c r="A24" s="243"/>
      <c r="B24" s="248"/>
      <c r="C24" s="533" t="s">
        <v>140</v>
      </c>
      <c r="D24" s="122" t="s">
        <v>106</v>
      </c>
      <c r="E24" s="24">
        <f>+[2]MATERNIDAD!$G$19</f>
        <v>1</v>
      </c>
      <c r="F24" s="25" t="str">
        <f t="shared" si="0"/>
        <v>SATISFACTORIO</v>
      </c>
      <c r="G24" s="534">
        <f>+AVERAGE(E24:E25)</f>
        <v>1</v>
      </c>
      <c r="H24" s="528" t="str">
        <f>+IF(G24&lt;=59%,"INSUFICIENTE",IF(G24&gt;=60%,IF(G24&lt;=79%,"ADECUADO",IF(G24&gt;=80%,"SATISFACTORIO"))))</f>
        <v>SATISFACTORIO</v>
      </c>
      <c r="I24" s="534">
        <f>+G24</f>
        <v>1</v>
      </c>
      <c r="J24" s="528" t="str">
        <f>+IF(G24&lt;=59%,"INSUFICIENTE",IF(G24&gt;=60%,IF(G24&lt;=79%,"ADECUADO",IF(G24&gt;=80%,"SATISFACTORIO"))))</f>
        <v>SATISFACTORIO</v>
      </c>
    </row>
    <row r="25" spans="1:10" ht="56.25" x14ac:dyDescent="0.25">
      <c r="A25" s="243"/>
      <c r="B25" s="248"/>
      <c r="C25" s="533"/>
      <c r="D25" s="122" t="s">
        <v>107</v>
      </c>
      <c r="E25" s="24">
        <f>+[2]MATERNIDAD!$G$20</f>
        <v>1</v>
      </c>
      <c r="F25" s="25" t="str">
        <f t="shared" si="0"/>
        <v>SATISFACTORIO</v>
      </c>
      <c r="G25" s="534"/>
      <c r="H25" s="528"/>
      <c r="I25" s="534"/>
      <c r="J25" s="528"/>
    </row>
    <row r="26" spans="1:10" ht="56.25" customHeight="1" x14ac:dyDescent="0.25">
      <c r="A26" s="243"/>
      <c r="B26" s="248"/>
      <c r="C26" s="532" t="s">
        <v>146</v>
      </c>
      <c r="D26" s="196" t="s">
        <v>188</v>
      </c>
      <c r="E26" s="140">
        <v>1</v>
      </c>
      <c r="F26" s="25" t="str">
        <f t="shared" si="0"/>
        <v>SATISFACTORIO</v>
      </c>
      <c r="G26" s="534">
        <f>+AVERAGE(E26:E28)</f>
        <v>1</v>
      </c>
      <c r="H26" s="528" t="str">
        <f>+IF(G26&lt;=59%,"INSUFICIENTE",IF(G26&gt;=60%,IF(G26&lt;=79%,"ADECUADO",IF(G26&gt;=80%,"SATISFACTORIO"))))</f>
        <v>SATISFACTORIO</v>
      </c>
      <c r="I26" s="534">
        <f>+G26</f>
        <v>1</v>
      </c>
      <c r="J26" s="528" t="str">
        <f>+IF(G26&lt;=59%,"INSUFICIENTE",IF(G26&gt;=60%,IF(G26&lt;=79%,"ADECUADO",IF(G26&gt;=80%,"SATISFACTORIO"))))</f>
        <v>SATISFACTORIO</v>
      </c>
    </row>
    <row r="27" spans="1:10" ht="56.25" customHeight="1" x14ac:dyDescent="0.25">
      <c r="A27" s="243"/>
      <c r="B27" s="248"/>
      <c r="C27" s="287"/>
      <c r="D27" s="196" t="s">
        <v>413</v>
      </c>
      <c r="E27" s="140">
        <v>1</v>
      </c>
      <c r="F27" s="194" t="str">
        <f t="shared" si="0"/>
        <v>SATISFACTORIO</v>
      </c>
      <c r="G27" s="289"/>
      <c r="H27" s="291"/>
      <c r="I27" s="289"/>
      <c r="J27" s="291"/>
    </row>
    <row r="28" spans="1:10" ht="66" customHeight="1" x14ac:dyDescent="0.25">
      <c r="A28" s="243"/>
      <c r="B28" s="248"/>
      <c r="C28" s="532"/>
      <c r="D28" s="196" t="s">
        <v>107</v>
      </c>
      <c r="E28" s="140">
        <v>1</v>
      </c>
      <c r="F28" s="25" t="str">
        <f t="shared" si="0"/>
        <v>SATISFACTORIO</v>
      </c>
      <c r="G28" s="534"/>
      <c r="H28" s="528"/>
      <c r="I28" s="534"/>
      <c r="J28" s="536"/>
    </row>
    <row r="29" spans="1:10" ht="40.5" customHeight="1" x14ac:dyDescent="0.25">
      <c r="A29" s="243"/>
      <c r="B29" s="248"/>
      <c r="C29" s="476" t="s">
        <v>30</v>
      </c>
      <c r="D29" s="196" t="s">
        <v>106</v>
      </c>
      <c r="E29" s="140">
        <v>1</v>
      </c>
      <c r="F29" s="25" t="str">
        <f t="shared" si="0"/>
        <v>SATISFACTORIO</v>
      </c>
      <c r="G29" s="252">
        <f>+AVERAGE(E29:E31)</f>
        <v>0.93333333333333324</v>
      </c>
      <c r="H29" s="244" t="str">
        <f>+IF(G29&lt;=59%,"INSUFICIENTE",IF(G29&gt;=60%,IF(G29&lt;=79%,"ADECUADO",IF(G29&gt;=80%,"SATISFACTORIO"))))</f>
        <v>SATISFACTORIO</v>
      </c>
      <c r="I29" s="252">
        <f>+G29</f>
        <v>0.93333333333333324</v>
      </c>
      <c r="J29" s="537" t="str">
        <f>+IF(G29&lt;=59%,"INSUFICIENTE",IF(G29&gt;=60%,IF(G29&lt;=79%,"ADECUADO",IF(G29&gt;=80%,"SATISFACTORIO"))))</f>
        <v>SATISFACTORIO</v>
      </c>
    </row>
    <row r="30" spans="1:10" ht="69.75" customHeight="1" x14ac:dyDescent="0.25">
      <c r="A30" s="243"/>
      <c r="B30" s="248"/>
      <c r="C30" s="463"/>
      <c r="D30" s="196" t="s">
        <v>107</v>
      </c>
      <c r="E30" s="140">
        <v>0.8</v>
      </c>
      <c r="F30" s="194" t="str">
        <f t="shared" si="0"/>
        <v>SATISFACTORIO</v>
      </c>
      <c r="G30" s="253"/>
      <c r="H30" s="245"/>
      <c r="I30" s="253"/>
      <c r="J30" s="439"/>
    </row>
    <row r="31" spans="1:10" ht="60.75" customHeight="1" x14ac:dyDescent="0.25">
      <c r="A31" s="243"/>
      <c r="B31" s="248"/>
      <c r="C31" s="473"/>
      <c r="D31" s="132" t="s">
        <v>189</v>
      </c>
      <c r="E31" s="140">
        <v>1</v>
      </c>
      <c r="F31" s="25" t="str">
        <f t="shared" si="0"/>
        <v>SATISFACTORIO</v>
      </c>
      <c r="G31" s="268"/>
      <c r="H31" s="246"/>
      <c r="I31" s="268"/>
      <c r="J31" s="445"/>
    </row>
    <row r="32" spans="1:10" ht="52.5" customHeight="1" x14ac:dyDescent="0.25">
      <c r="A32" s="243"/>
      <c r="B32" s="248"/>
      <c r="C32" s="533" t="s">
        <v>109</v>
      </c>
      <c r="D32" s="122" t="s">
        <v>106</v>
      </c>
      <c r="E32" s="24">
        <f>+[2]ESTERILIZACION!$G$16</f>
        <v>1</v>
      </c>
      <c r="F32" s="25" t="str">
        <f t="shared" si="0"/>
        <v>SATISFACTORIO</v>
      </c>
      <c r="G32" s="534">
        <f>+AVERAGE(E32:E33)</f>
        <v>1</v>
      </c>
      <c r="H32" s="528" t="str">
        <f>+IF(G32&lt;=59%,"INSUFICIENTE",IF(G32&gt;=60%,IF(G32&lt;=79%,"ADECUADO",IF(G32&gt;=80%,"SATISFACTORIO"))))</f>
        <v>SATISFACTORIO</v>
      </c>
      <c r="I32" s="534">
        <f>+G32</f>
        <v>1</v>
      </c>
      <c r="J32" s="538" t="str">
        <f>+IF(G32&lt;=59%,"INSUFICIENTE",IF(G32&gt;=60%,IF(G32&lt;=79%,"ADECUADO",IF(G32&gt;=80%,"SATISFACTORIO"))))</f>
        <v>SATISFACTORIO</v>
      </c>
    </row>
    <row r="33" spans="1:10" ht="64.5" customHeight="1" x14ac:dyDescent="0.25">
      <c r="A33" s="243"/>
      <c r="B33" s="248"/>
      <c r="C33" s="533"/>
      <c r="D33" s="122" t="s">
        <v>107</v>
      </c>
      <c r="E33" s="24">
        <f>+[2]ESTERILIZACION!$G$17</f>
        <v>1</v>
      </c>
      <c r="F33" s="25" t="str">
        <f t="shared" si="0"/>
        <v>SATISFACTORIO</v>
      </c>
      <c r="G33" s="534"/>
      <c r="H33" s="528"/>
      <c r="I33" s="534"/>
      <c r="J33" s="538"/>
    </row>
    <row r="34" spans="1:10" ht="44.25" customHeight="1" x14ac:dyDescent="0.25">
      <c r="A34" s="243"/>
      <c r="B34" s="248"/>
      <c r="C34" s="533" t="s">
        <v>36</v>
      </c>
      <c r="D34" s="196" t="s">
        <v>106</v>
      </c>
      <c r="E34" s="140">
        <v>1</v>
      </c>
      <c r="F34" s="25" t="str">
        <f t="shared" si="0"/>
        <v>SATISFACTORIO</v>
      </c>
      <c r="G34" s="534">
        <f>+AVERAGE(E34:E36)</f>
        <v>1</v>
      </c>
      <c r="H34" s="528" t="str">
        <f>+IF(G34&lt;=59%,"INSUFICIENTE",IF(G34&gt;=60%,IF(G34&lt;=79%,"ADECUADO",IF(G34&gt;=80%,"SATISFACTORIO"))))</f>
        <v>SATISFACTORIO</v>
      </c>
      <c r="I34" s="534">
        <f>+G34</f>
        <v>1</v>
      </c>
      <c r="J34" s="538" t="str">
        <f>+IF(G34&lt;=59%,"INSUFICIENTE",IF(G34&gt;=60%,IF(G34&lt;=79%,"ADECUADO",IF(G34&gt;=80%,"SATISFACTORIO"))))</f>
        <v>SATISFACTORIO</v>
      </c>
    </row>
    <row r="35" spans="1:10" ht="68.25" customHeight="1" x14ac:dyDescent="0.25">
      <c r="A35" s="243"/>
      <c r="B35" s="248"/>
      <c r="C35" s="533"/>
      <c r="D35" s="196" t="s">
        <v>107</v>
      </c>
      <c r="E35" s="140">
        <v>1</v>
      </c>
      <c r="F35" s="194" t="str">
        <f t="shared" si="0"/>
        <v>SATISFACTORIO</v>
      </c>
      <c r="G35" s="534"/>
      <c r="H35" s="528"/>
      <c r="I35" s="534"/>
      <c r="J35" s="538"/>
    </row>
    <row r="36" spans="1:10" ht="104.25" customHeight="1" x14ac:dyDescent="0.25">
      <c r="A36" s="243"/>
      <c r="B36" s="248"/>
      <c r="C36" s="533"/>
      <c r="D36" s="196" t="s">
        <v>110</v>
      </c>
      <c r="E36" s="140">
        <v>1</v>
      </c>
      <c r="F36" s="25" t="str">
        <f t="shared" si="0"/>
        <v>SATISFACTORIO</v>
      </c>
      <c r="G36" s="534"/>
      <c r="H36" s="528"/>
      <c r="I36" s="534"/>
      <c r="J36" s="538"/>
    </row>
    <row r="37" spans="1:10" ht="51.75" customHeight="1" x14ac:dyDescent="0.25">
      <c r="A37" s="278"/>
      <c r="B37" s="249"/>
      <c r="C37" s="533" t="s">
        <v>37</v>
      </c>
      <c r="D37" s="122" t="s">
        <v>106</v>
      </c>
      <c r="E37" s="24">
        <f>+'[2]BANCO DE SANGRE'!$G$25</f>
        <v>1</v>
      </c>
      <c r="F37" s="25" t="str">
        <f t="shared" si="0"/>
        <v>SATISFACTORIO</v>
      </c>
      <c r="G37" s="534">
        <f>+AVERAGE(E37:E38)</f>
        <v>1</v>
      </c>
      <c r="H37" s="528" t="str">
        <f>+IF(G37&lt;=59%,"INSUFICIENTE",IF(G37&gt;=60%,IF(G37&lt;=79%,"ADECUADO",IF(G37&gt;=80%,"SATISFACTORIO"))))</f>
        <v>SATISFACTORIO</v>
      </c>
      <c r="I37" s="534">
        <f>+G37</f>
        <v>1</v>
      </c>
      <c r="J37" s="528" t="str">
        <f>+IF(G37&lt;=59%,"INSUFICIENTE",IF(G37&gt;=60%,IF(G37&lt;=79%,"ADECUADO",IF(G37&gt;=80%,"SATISFACTORIO"))))</f>
        <v>SATISFACTORIO</v>
      </c>
    </row>
    <row r="38" spans="1:10" ht="70.5" customHeight="1" x14ac:dyDescent="0.25">
      <c r="A38" s="532" t="s">
        <v>104</v>
      </c>
      <c r="B38" s="535" t="s">
        <v>105</v>
      </c>
      <c r="C38" s="533"/>
      <c r="D38" s="122" t="s">
        <v>107</v>
      </c>
      <c r="E38" s="24">
        <f>+'[2]BANCO DE SANGRE'!$G$26</f>
        <v>1</v>
      </c>
      <c r="F38" s="25" t="str">
        <f t="shared" si="0"/>
        <v>SATISFACTORIO</v>
      </c>
      <c r="G38" s="534"/>
      <c r="H38" s="528"/>
      <c r="I38" s="534"/>
      <c r="J38" s="528"/>
    </row>
    <row r="39" spans="1:10" ht="78.75" x14ac:dyDescent="0.25">
      <c r="A39" s="532"/>
      <c r="B39" s="535"/>
      <c r="C39" s="533" t="s">
        <v>40</v>
      </c>
      <c r="D39" s="122" t="s">
        <v>190</v>
      </c>
      <c r="E39" s="140">
        <v>0.8</v>
      </c>
      <c r="F39" s="25" t="str">
        <f t="shared" si="0"/>
        <v>SATISFACTORIO</v>
      </c>
      <c r="G39" s="534">
        <f>+AVERAGE(E39:E40)</f>
        <v>0.9</v>
      </c>
      <c r="H39" s="528" t="str">
        <f>+IF(G39&lt;=59%,"INSUFICIENTE",IF(G39&gt;=60%,IF(G39&lt;=79%,"ADECUADO",IF(G39&gt;=80%,"SATISFACTORIO"))))</f>
        <v>SATISFACTORIO</v>
      </c>
      <c r="I39" s="534">
        <f>+G39</f>
        <v>0.9</v>
      </c>
      <c r="J39" s="528" t="str">
        <f>+IF(G39&lt;=59%,"INSUFICIENTE",IF(G39&gt;=60%,IF(G39&lt;=79%,"ADECUADO",IF(G39&gt;=80%,"SATISFACTORIO"))))</f>
        <v>SATISFACTORIO</v>
      </c>
    </row>
    <row r="40" spans="1:10" ht="48.75" customHeight="1" x14ac:dyDescent="0.25">
      <c r="A40" s="532"/>
      <c r="B40" s="535"/>
      <c r="C40" s="533"/>
      <c r="D40" s="122" t="s">
        <v>191</v>
      </c>
      <c r="E40" s="140">
        <v>1</v>
      </c>
      <c r="F40" s="194" t="str">
        <f t="shared" si="0"/>
        <v>SATISFACTORIO</v>
      </c>
      <c r="G40" s="534"/>
      <c r="H40" s="528"/>
      <c r="I40" s="534"/>
      <c r="J40" s="528"/>
    </row>
    <row r="41" spans="1:10" ht="76.5" customHeight="1" x14ac:dyDescent="0.25">
      <c r="A41" s="532"/>
      <c r="B41" s="535"/>
      <c r="C41" s="532" t="s">
        <v>42</v>
      </c>
      <c r="D41" s="122" t="s">
        <v>190</v>
      </c>
      <c r="E41" s="24">
        <f>+[2]LABORATORIO!$G$19</f>
        <v>1</v>
      </c>
      <c r="F41" s="25" t="str">
        <f t="shared" si="0"/>
        <v>SATISFACTORIO</v>
      </c>
      <c r="G41" s="534">
        <f>+AVERAGE(E41:E42)</f>
        <v>1</v>
      </c>
      <c r="H41" s="528" t="str">
        <f>+IF(G41&lt;=59%,"INSUFICIENTE",IF(G41&gt;=60%,IF(G41&lt;=79%,"ADECUADO",IF(G41&gt;=80%,"SATISFACTORIO"))))</f>
        <v>SATISFACTORIO</v>
      </c>
      <c r="I41" s="534">
        <f>+G41</f>
        <v>1</v>
      </c>
      <c r="J41" s="528" t="str">
        <f>+IF(G41&lt;=59%,"INSUFICIENTE",IF(G41&gt;=60%,IF(G41&lt;=79%,"ADECUADO",IF(G41&gt;=80%,"SATISFACTORIO"))))</f>
        <v>SATISFACTORIO</v>
      </c>
    </row>
    <row r="42" spans="1:10" ht="54" customHeight="1" x14ac:dyDescent="0.25">
      <c r="A42" s="532"/>
      <c r="B42" s="535"/>
      <c r="C42" s="532"/>
      <c r="D42" s="122" t="s">
        <v>191</v>
      </c>
      <c r="E42" s="24">
        <f>+[2]LABORATORIO!$G$20</f>
        <v>1</v>
      </c>
      <c r="F42" s="25" t="str">
        <f t="shared" si="0"/>
        <v>SATISFACTORIO</v>
      </c>
      <c r="G42" s="534"/>
      <c r="H42" s="528"/>
      <c r="I42" s="534"/>
      <c r="J42" s="528"/>
    </row>
    <row r="43" spans="1:10" ht="33.75" x14ac:dyDescent="0.25">
      <c r="A43" s="532"/>
      <c r="B43" s="535"/>
      <c r="C43" s="532" t="s">
        <v>49</v>
      </c>
      <c r="D43" s="196" t="s">
        <v>106</v>
      </c>
      <c r="E43" s="140">
        <v>1</v>
      </c>
      <c r="F43" s="25" t="str">
        <f t="shared" si="0"/>
        <v>SATISFACTORIO</v>
      </c>
      <c r="G43" s="534">
        <f>+AVERAGE(E43:E47)</f>
        <v>0.95</v>
      </c>
      <c r="H43" s="528" t="str">
        <f>+IF(G43&lt;=59%,"INSUFICIENTE",IF(G43&gt;=60%,IF(G43&lt;=79%,"ADECUADO",IF(G43&gt;=80%,"SATISFACTORIO"))))</f>
        <v>SATISFACTORIO</v>
      </c>
      <c r="I43" s="534">
        <f>+G43</f>
        <v>0.95</v>
      </c>
      <c r="J43" s="528" t="str">
        <f>+IF(G43&lt;=59%,"INSUFICIENTE",IF(G43&gt;=60%,IF(G43&lt;=79%,"ADECUADO",IF(G43&gt;=80%,"SATISFACTORIO"))))</f>
        <v>SATISFACTORIO</v>
      </c>
    </row>
    <row r="44" spans="1:10" ht="33.75" x14ac:dyDescent="0.25">
      <c r="A44" s="532"/>
      <c r="B44" s="535"/>
      <c r="C44" s="532"/>
      <c r="D44" s="196" t="s">
        <v>414</v>
      </c>
      <c r="E44" s="140">
        <v>1</v>
      </c>
      <c r="F44" s="25" t="str">
        <f t="shared" si="0"/>
        <v>SATISFACTORIO</v>
      </c>
      <c r="G44" s="534"/>
      <c r="H44" s="528"/>
      <c r="I44" s="534"/>
      <c r="J44" s="528"/>
    </row>
    <row r="45" spans="1:10" ht="119.25" customHeight="1" x14ac:dyDescent="0.25">
      <c r="A45" s="532"/>
      <c r="B45" s="535"/>
      <c r="C45" s="532"/>
      <c r="D45" s="196" t="s">
        <v>415</v>
      </c>
      <c r="E45" s="140">
        <v>1</v>
      </c>
      <c r="F45" s="25" t="str">
        <f t="shared" si="0"/>
        <v>SATISFACTORIO</v>
      </c>
      <c r="G45" s="534"/>
      <c r="H45" s="528"/>
      <c r="I45" s="534"/>
      <c r="J45" s="528"/>
    </row>
    <row r="46" spans="1:10" ht="119.25" customHeight="1" x14ac:dyDescent="0.25">
      <c r="A46" s="287"/>
      <c r="B46" s="283"/>
      <c r="C46" s="287"/>
      <c r="D46" s="196" t="s">
        <v>416</v>
      </c>
      <c r="E46" s="140">
        <v>1</v>
      </c>
      <c r="F46" s="194" t="str">
        <f t="shared" si="0"/>
        <v>SATISFACTORIO</v>
      </c>
      <c r="G46" s="289"/>
      <c r="H46" s="291"/>
      <c r="I46" s="289"/>
      <c r="J46" s="291"/>
    </row>
    <row r="47" spans="1:10" ht="59.25" customHeight="1" x14ac:dyDescent="0.25">
      <c r="A47" s="532"/>
      <c r="B47" s="535"/>
      <c r="C47" s="532"/>
      <c r="D47" s="196" t="s">
        <v>107</v>
      </c>
      <c r="E47" s="140">
        <v>0.75</v>
      </c>
      <c r="F47" s="25" t="str">
        <f t="shared" si="0"/>
        <v>ADECUADO</v>
      </c>
      <c r="G47" s="534"/>
      <c r="H47" s="528"/>
      <c r="I47" s="534"/>
      <c r="J47" s="528"/>
    </row>
    <row r="48" spans="1:10" ht="55.5" customHeight="1" x14ac:dyDescent="0.25">
      <c r="A48" s="532"/>
      <c r="B48" s="548"/>
      <c r="C48" s="533" t="s">
        <v>72</v>
      </c>
      <c r="D48" s="180" t="s">
        <v>417</v>
      </c>
      <c r="E48" s="24">
        <f>+[2]ENFERMERIA!$G$21</f>
        <v>1</v>
      </c>
      <c r="F48" s="25" t="str">
        <f t="shared" si="0"/>
        <v>SATISFACTORIO</v>
      </c>
      <c r="G48" s="534">
        <f>+AVERAGE(E48:E49)</f>
        <v>1</v>
      </c>
      <c r="H48" s="528" t="str">
        <f>+IF(G48&lt;=59%,"INSUFICIENTE",IF(G48&gt;=60%,IF(G48&lt;=79%,"ADECUADO",IF(G48&gt;=80%,"SATISFACTORIO"))))</f>
        <v>SATISFACTORIO</v>
      </c>
      <c r="I48" s="534">
        <f>+G48</f>
        <v>1</v>
      </c>
      <c r="J48" s="528" t="str">
        <f>+IF(G48&lt;=59%,"INSUFICIENTE",IF(G48&gt;=60%,IF(G48&lt;=79%,"ADECUADO",IF(G48&gt;=80%,"SATISFACTORIO"))))</f>
        <v>SATISFACTORIO</v>
      </c>
    </row>
    <row r="49" spans="1:10" ht="58.5" customHeight="1" x14ac:dyDescent="0.25">
      <c r="A49" s="513"/>
      <c r="B49" s="549"/>
      <c r="C49" s="512"/>
      <c r="D49" s="196" t="s">
        <v>107</v>
      </c>
      <c r="E49" s="91">
        <f>+[2]ENFERMERIA!$G$22</f>
        <v>1</v>
      </c>
      <c r="F49" s="89" t="str">
        <f t="shared" si="0"/>
        <v>SATISFACTORIO</v>
      </c>
      <c r="G49" s="526"/>
      <c r="H49" s="527"/>
      <c r="I49" s="526"/>
      <c r="J49" s="527"/>
    </row>
    <row r="50" spans="1:10" ht="63.75" customHeight="1" x14ac:dyDescent="0.25">
      <c r="A50" s="532"/>
      <c r="B50" s="548"/>
      <c r="C50" s="533" t="s">
        <v>73</v>
      </c>
      <c r="D50" s="131" t="s">
        <v>112</v>
      </c>
      <c r="E50" s="140">
        <v>1</v>
      </c>
      <c r="F50" s="25" t="str">
        <f t="shared" si="0"/>
        <v>SATISFACTORIO</v>
      </c>
      <c r="G50" s="534">
        <f>+AVERAGE(E50:E51)</f>
        <v>0.9</v>
      </c>
      <c r="H50" s="528" t="str">
        <f>+IF(G50&lt;=59%,"INSUFICIENTE",IF(G50&gt;=60%,IF(G50&lt;=79%,"ADECUADO",IF(G50&gt;=80%,"SATISFACTORIO"))))</f>
        <v>SATISFACTORIO</v>
      </c>
      <c r="I50" s="534">
        <f>+G50</f>
        <v>0.9</v>
      </c>
      <c r="J50" s="528" t="str">
        <f>+IF(G50&lt;=59%,"INSUFICIENTE",IF(G50&gt;=60%,IF(G50&lt;=79%,"ADECUADO",IF(G50&gt;=80%,"SATISFACTORIO"))))</f>
        <v>SATISFACTORIO</v>
      </c>
    </row>
    <row r="51" spans="1:10" ht="66" customHeight="1" x14ac:dyDescent="0.25">
      <c r="A51" s="532"/>
      <c r="B51" s="548"/>
      <c r="C51" s="533"/>
      <c r="D51" s="122" t="s">
        <v>107</v>
      </c>
      <c r="E51" s="140">
        <v>0.8</v>
      </c>
      <c r="F51" s="194" t="str">
        <f t="shared" si="0"/>
        <v>SATISFACTORIO</v>
      </c>
      <c r="G51" s="534"/>
      <c r="H51" s="528"/>
      <c r="I51" s="534"/>
      <c r="J51" s="528"/>
    </row>
    <row r="52" spans="1:10" ht="68.25" customHeight="1" x14ac:dyDescent="0.25">
      <c r="A52" s="532"/>
      <c r="B52" s="548"/>
      <c r="C52" s="533" t="s">
        <v>50</v>
      </c>
      <c r="D52" s="196" t="s">
        <v>418</v>
      </c>
      <c r="E52" s="140">
        <v>0.75</v>
      </c>
      <c r="F52" s="194" t="str">
        <f t="shared" si="0"/>
        <v>ADECUADO</v>
      </c>
      <c r="G52" s="534">
        <f>+AVERAGE(E52:E54)</f>
        <v>0.83333333333333337</v>
      </c>
      <c r="H52" s="528" t="str">
        <f>+IF(G52&lt;=59%,"INSUFICIENTE",IF(G52&gt;=60%,IF(G52&lt;=79%,"ADECUADO",IF(G52&gt;=80%,"SATISFACTORIO"))))</f>
        <v>SATISFACTORIO</v>
      </c>
      <c r="I52" s="534">
        <f>+G52</f>
        <v>0.83333333333333337</v>
      </c>
      <c r="J52" s="528" t="str">
        <f>+IF(G52&lt;=59%,"INSUFICIENTE",IF(G52&gt;=60%,IF(G52&lt;=79%,"ADECUADO",IF(G52&gt;=80%,"SATISFACTORIO"))))</f>
        <v>SATISFACTORIO</v>
      </c>
    </row>
    <row r="53" spans="1:10" ht="68.25" customHeight="1" x14ac:dyDescent="0.25">
      <c r="A53" s="287"/>
      <c r="B53" s="550"/>
      <c r="C53" s="478"/>
      <c r="D53" s="124" t="s">
        <v>419</v>
      </c>
      <c r="E53" s="140">
        <v>1</v>
      </c>
      <c r="F53" s="194" t="str">
        <f t="shared" si="0"/>
        <v>SATISFACTORIO</v>
      </c>
      <c r="G53" s="289"/>
      <c r="H53" s="291"/>
      <c r="I53" s="289"/>
      <c r="J53" s="291"/>
    </row>
    <row r="54" spans="1:10" ht="60" customHeight="1" x14ac:dyDescent="0.25">
      <c r="A54" s="532"/>
      <c r="B54" s="548"/>
      <c r="C54" s="533"/>
      <c r="D54" s="196" t="s">
        <v>420</v>
      </c>
      <c r="E54" s="140">
        <v>0.75</v>
      </c>
      <c r="F54" s="25" t="str">
        <f t="shared" si="0"/>
        <v>ADECUADO</v>
      </c>
      <c r="G54" s="534"/>
      <c r="H54" s="528"/>
      <c r="I54" s="534"/>
      <c r="J54" s="528"/>
    </row>
    <row r="55" spans="1:10" ht="67.5" x14ac:dyDescent="0.25">
      <c r="A55" s="532"/>
      <c r="B55" s="548"/>
      <c r="C55" s="533" t="s">
        <v>75</v>
      </c>
      <c r="D55" s="122" t="s">
        <v>192</v>
      </c>
      <c r="E55" s="140">
        <v>1</v>
      </c>
      <c r="F55" s="25" t="str">
        <f t="shared" si="0"/>
        <v>SATISFACTORIO</v>
      </c>
      <c r="G55" s="534">
        <f>+AVERAGE(E55:E56)</f>
        <v>1</v>
      </c>
      <c r="H55" s="528" t="str">
        <f>+IF(G55&lt;=59%,"INSUFICIENTE",IF(G55&gt;=60%,IF(G55&lt;=79%,"ADECUADO",IF(G55&gt;=80%,"SATISFACTORIO"))))</f>
        <v>SATISFACTORIO</v>
      </c>
      <c r="I55" s="534">
        <f>+G55</f>
        <v>1</v>
      </c>
      <c r="J55" s="528" t="str">
        <f>+IF(G55&lt;=59%,"INSUFICIENTE",IF(G55&gt;=60%,IF(G55&lt;=79%,"ADECUADO",IF(G55&gt;=80%,"SATISFACTORIO"))))</f>
        <v>SATISFACTORIO</v>
      </c>
    </row>
    <row r="56" spans="1:10" ht="74.25" customHeight="1" x14ac:dyDescent="0.25">
      <c r="A56" s="532" t="s">
        <v>104</v>
      </c>
      <c r="B56" s="539" t="s">
        <v>105</v>
      </c>
      <c r="C56" s="533"/>
      <c r="D56" s="122" t="s">
        <v>191</v>
      </c>
      <c r="E56" s="140">
        <v>1</v>
      </c>
      <c r="F56" s="25" t="str">
        <f t="shared" si="0"/>
        <v>SATISFACTORIO</v>
      </c>
      <c r="G56" s="534"/>
      <c r="H56" s="528"/>
      <c r="I56" s="534"/>
      <c r="J56" s="528"/>
    </row>
    <row r="57" spans="1:10" ht="21.75" customHeight="1" x14ac:dyDescent="0.25">
      <c r="A57" s="532"/>
      <c r="B57" s="539"/>
      <c r="C57" s="476" t="s">
        <v>52</v>
      </c>
      <c r="D57" s="196" t="s">
        <v>421</v>
      </c>
      <c r="E57" s="140">
        <v>1</v>
      </c>
      <c r="F57" s="25" t="str">
        <f t="shared" si="0"/>
        <v>SATISFACTORIO</v>
      </c>
      <c r="G57" s="252">
        <f>+AVERAGE(E57:E59)</f>
        <v>1</v>
      </c>
      <c r="H57" s="244" t="str">
        <f>+IF(G57&lt;=59%,"INSUFICIENTE",IF(G57&gt;=60%,IF(G57&lt;=79%,"ADECUADO",IF(G57&gt;=80%,"SATISFACTORIO"))))</f>
        <v>SATISFACTORIO</v>
      </c>
      <c r="I57" s="252">
        <f>+G57</f>
        <v>1</v>
      </c>
      <c r="J57" s="244" t="str">
        <f>+IF(G57&lt;=59%,"INSUFICIENTE",IF(G57&gt;=60%,IF(G57&lt;=79%,"ADECUADO",IF(G57&gt;=80%,"SATISFACTORIO"))))</f>
        <v>SATISFACTORIO</v>
      </c>
    </row>
    <row r="58" spans="1:10" ht="46.5" customHeight="1" x14ac:dyDescent="0.25">
      <c r="A58" s="532"/>
      <c r="B58" s="539"/>
      <c r="C58" s="463"/>
      <c r="D58" s="196" t="s">
        <v>422</v>
      </c>
      <c r="E58" s="140">
        <v>1</v>
      </c>
      <c r="F58" s="25" t="str">
        <f t="shared" si="0"/>
        <v>SATISFACTORIO</v>
      </c>
      <c r="G58" s="253"/>
      <c r="H58" s="245"/>
      <c r="I58" s="253"/>
      <c r="J58" s="245"/>
    </row>
    <row r="59" spans="1:10" ht="58.5" customHeight="1" x14ac:dyDescent="0.25">
      <c r="A59" s="532"/>
      <c r="B59" s="539"/>
      <c r="C59" s="463"/>
      <c r="D59" s="196" t="s">
        <v>423</v>
      </c>
      <c r="E59" s="140">
        <v>1</v>
      </c>
      <c r="F59" s="25" t="str">
        <f t="shared" si="0"/>
        <v>SATISFACTORIO</v>
      </c>
      <c r="G59" s="253"/>
      <c r="H59" s="245"/>
      <c r="I59" s="253"/>
      <c r="J59" s="245"/>
    </row>
    <row r="60" spans="1:10" ht="67.5" x14ac:dyDescent="0.25">
      <c r="A60" s="532"/>
      <c r="B60" s="539"/>
      <c r="C60" s="533" t="s">
        <v>59</v>
      </c>
      <c r="D60" s="122" t="s">
        <v>192</v>
      </c>
      <c r="E60" s="140">
        <v>0.2</v>
      </c>
      <c r="F60" s="25" t="str">
        <f t="shared" si="0"/>
        <v>INSUFICIENTE</v>
      </c>
      <c r="G60" s="534">
        <f>+AVERAGE(E60:E61)</f>
        <v>0.6</v>
      </c>
      <c r="H60" s="528" t="str">
        <f>+IF(G60&lt;=59%,"INSUFICIENTE",IF(G60&gt;=60%,IF(G60&lt;=79%,"ADECUADO",IF(G60&gt;=80%,"SATISFACTORIO"))))</f>
        <v>ADECUADO</v>
      </c>
      <c r="I60" s="534">
        <f>+G60</f>
        <v>0.6</v>
      </c>
      <c r="J60" s="528" t="str">
        <f>+IF(G60&lt;=59%,"INSUFICIENTE",IF(G60&gt;=60%,IF(G60&lt;=79%,"ADECUADO",IF(G60&gt;=80%,"SATISFACTORIO"))))</f>
        <v>ADECUADO</v>
      </c>
    </row>
    <row r="61" spans="1:10" ht="57.75" customHeight="1" x14ac:dyDescent="0.25">
      <c r="A61" s="532"/>
      <c r="B61" s="539"/>
      <c r="C61" s="533"/>
      <c r="D61" s="122" t="s">
        <v>191</v>
      </c>
      <c r="E61" s="140">
        <v>1</v>
      </c>
      <c r="F61" s="25" t="str">
        <f t="shared" si="0"/>
        <v>SATISFACTORIO</v>
      </c>
      <c r="G61" s="534"/>
      <c r="H61" s="528"/>
      <c r="I61" s="534"/>
      <c r="J61" s="528"/>
    </row>
    <row r="62" spans="1:10" ht="33.75" x14ac:dyDescent="0.25">
      <c r="A62" s="532"/>
      <c r="B62" s="539"/>
      <c r="C62" s="532" t="s">
        <v>60</v>
      </c>
      <c r="D62" s="131" t="s">
        <v>106</v>
      </c>
      <c r="E62" s="140">
        <v>0.8</v>
      </c>
      <c r="F62" s="25" t="str">
        <f t="shared" si="0"/>
        <v>SATISFACTORIO</v>
      </c>
      <c r="G62" s="534">
        <f>+AVERAGE(E62:E64)</f>
        <v>0.79999999999999993</v>
      </c>
      <c r="H62" s="528" t="str">
        <f>+IF(G62&lt;=59%,"INSUFICIENTE",IF(G62&gt;=60%,IF(G62&lt;=79%,"ADECUADO",IF(G62&gt;=80%,"SATISFACTORIO"))))</f>
        <v>SATISFACTORIO</v>
      </c>
      <c r="I62" s="534">
        <f>+G62</f>
        <v>0.79999999999999993</v>
      </c>
      <c r="J62" s="531" t="str">
        <f>+IF(G62&lt;=59%,"INSUFICIENTE",IF(G62&gt;=60%,IF(G62&lt;=79%,"ADECUADO",IF(G62&gt;=80%,"SATISFACTORIO"))))</f>
        <v>SATISFACTORIO</v>
      </c>
    </row>
    <row r="63" spans="1:10" ht="33.75" x14ac:dyDescent="0.25">
      <c r="A63" s="532"/>
      <c r="B63" s="539"/>
      <c r="C63" s="532"/>
      <c r="D63" s="131" t="s">
        <v>424</v>
      </c>
      <c r="E63" s="140">
        <v>0.6</v>
      </c>
      <c r="F63" s="194" t="str">
        <f t="shared" si="0"/>
        <v>ADECUADO</v>
      </c>
      <c r="G63" s="534"/>
      <c r="H63" s="528"/>
      <c r="I63" s="534"/>
      <c r="J63" s="245"/>
    </row>
    <row r="64" spans="1:10" ht="56.25" x14ac:dyDescent="0.25">
      <c r="A64" s="532"/>
      <c r="B64" s="539"/>
      <c r="C64" s="532"/>
      <c r="D64" s="131" t="s">
        <v>107</v>
      </c>
      <c r="E64" s="140">
        <v>1</v>
      </c>
      <c r="F64" s="194" t="str">
        <f t="shared" si="0"/>
        <v>SATISFACTORIO</v>
      </c>
      <c r="G64" s="534"/>
      <c r="H64" s="528"/>
      <c r="I64" s="534"/>
      <c r="J64" s="246"/>
    </row>
    <row r="65" spans="1:10" ht="67.5" x14ac:dyDescent="0.25">
      <c r="A65" s="532"/>
      <c r="B65" s="547"/>
      <c r="C65" s="533" t="s">
        <v>63</v>
      </c>
      <c r="D65" s="122" t="s">
        <v>193</v>
      </c>
      <c r="E65" s="140">
        <v>1</v>
      </c>
      <c r="F65" s="25" t="str">
        <f t="shared" si="0"/>
        <v>SATISFACTORIO</v>
      </c>
      <c r="G65" s="534">
        <f>+AVERAGE(E65:E66)</f>
        <v>0.9</v>
      </c>
      <c r="H65" s="528" t="str">
        <f>+IF(G65&lt;=59%,"INSUFICIENTE",IF(G65&gt;=60%,IF(G65&lt;=79%,"ADECUADO",IF(G65&gt;=80%,"SATISFACTORIO"))))</f>
        <v>SATISFACTORIO</v>
      </c>
      <c r="I65" s="534">
        <f>+G65</f>
        <v>0.9</v>
      </c>
      <c r="J65" s="528" t="str">
        <f>+IF(G65&lt;=59%,"INSUFICIENTE",IF(G65&gt;=60%,IF(G65&lt;=79%,"ADECUADO",IF(G65&gt;=80%,"SATISFACTORIO"))))</f>
        <v>SATISFACTORIO</v>
      </c>
    </row>
    <row r="66" spans="1:10" ht="51" customHeight="1" x14ac:dyDescent="0.25">
      <c r="A66" s="532"/>
      <c r="B66" s="547"/>
      <c r="C66" s="533"/>
      <c r="D66" s="122" t="s">
        <v>194</v>
      </c>
      <c r="E66" s="140">
        <v>0.8</v>
      </c>
      <c r="F66" s="211" t="str">
        <f t="shared" si="0"/>
        <v>SATISFACTORIO</v>
      </c>
      <c r="G66" s="534"/>
      <c r="H66" s="528"/>
      <c r="I66" s="534"/>
      <c r="J66" s="528"/>
    </row>
    <row r="67" spans="1:10" ht="67.5" x14ac:dyDescent="0.25">
      <c r="A67" s="532"/>
      <c r="B67" s="547"/>
      <c r="C67" s="533" t="s">
        <v>74</v>
      </c>
      <c r="D67" s="122" t="s">
        <v>192</v>
      </c>
      <c r="E67" s="140">
        <v>1</v>
      </c>
      <c r="F67" s="25" t="str">
        <f t="shared" si="0"/>
        <v>SATISFACTORIO</v>
      </c>
      <c r="G67" s="534">
        <f>+AVERAGE(E67:E68)</f>
        <v>1</v>
      </c>
      <c r="H67" s="528" t="str">
        <f>+IF(G67&lt;=59%,"INSUFICIENTE",IF(G67&gt;=60%,IF(G67&lt;=79%,"ADECUADO",IF(G67&gt;=80%,"SATISFACTORIO"))))</f>
        <v>SATISFACTORIO</v>
      </c>
      <c r="I67" s="534">
        <f>+G67</f>
        <v>1</v>
      </c>
      <c r="J67" s="528" t="str">
        <f>+IF(G67&lt;=59%,"INSUFICIENTE",IF(G67&gt;=60%,IF(G67&lt;=79%,"ADECUADO",IF(G67&gt;=80%,"SATISFACTORIO"))))</f>
        <v>SATISFACTORIO</v>
      </c>
    </row>
    <row r="68" spans="1:10" ht="54" customHeight="1" x14ac:dyDescent="0.25">
      <c r="A68" s="532"/>
      <c r="B68" s="547"/>
      <c r="C68" s="533"/>
      <c r="D68" s="122" t="s">
        <v>191</v>
      </c>
      <c r="E68" s="140">
        <v>1</v>
      </c>
      <c r="F68" s="25" t="str">
        <f t="shared" ref="F68:H126" si="1">+IF(E68&lt;=59%,"INSUFICIENTE",IF(E68&gt;=60%,IF(E68&lt;=79%,"ADECUADO",IF(E68&gt;=80%,"SATISFACTORIO"))))</f>
        <v>SATISFACTORIO</v>
      </c>
      <c r="G68" s="534"/>
      <c r="H68" s="528"/>
      <c r="I68" s="534"/>
      <c r="J68" s="528"/>
    </row>
    <row r="69" spans="1:10" ht="78.75" x14ac:dyDescent="0.25">
      <c r="A69" s="532"/>
      <c r="B69" s="547"/>
      <c r="C69" s="532" t="s">
        <v>111</v>
      </c>
      <c r="D69" s="122" t="s">
        <v>190</v>
      </c>
      <c r="E69" s="24">
        <f>+[2]AMBIENTAL!$G$20</f>
        <v>1</v>
      </c>
      <c r="F69" s="25" t="str">
        <f t="shared" si="1"/>
        <v>SATISFACTORIO</v>
      </c>
      <c r="G69" s="534">
        <f>+AVERAGE(E69:E70)</f>
        <v>1</v>
      </c>
      <c r="H69" s="528" t="str">
        <f>+IF(G69&lt;=59%,"INSUFICIENTE",IF(G69&gt;=60%,IF(G69&lt;=79%,"ADECUADO",IF(G69&gt;=80%,"SATISFACTORIO"))))</f>
        <v>SATISFACTORIO</v>
      </c>
      <c r="I69" s="534">
        <f>+G69</f>
        <v>1</v>
      </c>
      <c r="J69" s="528" t="str">
        <f>+IF(G69&lt;=59%,"INSUFICIENTE",IF(G69&gt;=60%,IF(G69&lt;=79%,"ADECUADO",IF(G69&gt;=80%,"SATISFACTORIO"))))</f>
        <v>SATISFACTORIO</v>
      </c>
    </row>
    <row r="70" spans="1:10" ht="51.75" customHeight="1" x14ac:dyDescent="0.25">
      <c r="A70" s="532"/>
      <c r="B70" s="547"/>
      <c r="C70" s="532"/>
      <c r="D70" s="122" t="s">
        <v>191</v>
      </c>
      <c r="E70" s="24">
        <f>+[2]AMBIENTAL!$G$21</f>
        <v>1</v>
      </c>
      <c r="F70" s="25" t="str">
        <f t="shared" si="1"/>
        <v>SATISFACTORIO</v>
      </c>
      <c r="G70" s="534"/>
      <c r="H70" s="528"/>
      <c r="I70" s="534"/>
      <c r="J70" s="528"/>
    </row>
    <row r="71" spans="1:10" ht="48.75" customHeight="1" x14ac:dyDescent="0.25">
      <c r="A71" s="532"/>
      <c r="B71" s="547"/>
      <c r="C71" s="532" t="s">
        <v>77</v>
      </c>
      <c r="D71" s="131" t="s">
        <v>112</v>
      </c>
      <c r="E71" s="140">
        <v>0.8</v>
      </c>
      <c r="F71" s="211" t="str">
        <f t="shared" si="1"/>
        <v>SATISFACTORIO</v>
      </c>
      <c r="G71" s="534">
        <f>+AVERAGE(E71:E72)</f>
        <v>0.9</v>
      </c>
      <c r="H71" s="528" t="str">
        <f>+IF(G71&lt;=59%,"INSUFICIENTE",IF(G71&gt;=60%,IF(G71&lt;=79%,"ADECUADO",IF(G71&gt;=80%,"SATISFACTORIO"))))</f>
        <v>SATISFACTORIO</v>
      </c>
      <c r="I71" s="534">
        <f>+G71</f>
        <v>0.9</v>
      </c>
      <c r="J71" s="528" t="str">
        <f>+IF(G71&lt;=59%,"INSUFICIENTE",IF(G71&gt;=60%,IF(G71&lt;=79%,"ADECUADO",IF(G71&gt;=80%,"SATISFACTORIO"))))</f>
        <v>SATISFACTORIO</v>
      </c>
    </row>
    <row r="72" spans="1:10" ht="71.25" customHeight="1" x14ac:dyDescent="0.25">
      <c r="A72" s="532"/>
      <c r="B72" s="547"/>
      <c r="C72" s="532"/>
      <c r="D72" s="122" t="s">
        <v>107</v>
      </c>
      <c r="E72" s="140">
        <v>1</v>
      </c>
      <c r="F72" s="25" t="str">
        <f t="shared" si="1"/>
        <v>SATISFACTORIO</v>
      </c>
      <c r="G72" s="534"/>
      <c r="H72" s="528"/>
      <c r="I72" s="534"/>
      <c r="J72" s="528"/>
    </row>
    <row r="73" spans="1:10" ht="90" customHeight="1" x14ac:dyDescent="0.25">
      <c r="A73" s="277" t="s">
        <v>104</v>
      </c>
      <c r="B73" s="347" t="s">
        <v>105</v>
      </c>
      <c r="C73" s="533" t="s">
        <v>84</v>
      </c>
      <c r="D73" s="131" t="s">
        <v>113</v>
      </c>
      <c r="E73" s="140">
        <v>1</v>
      </c>
      <c r="F73" s="25" t="str">
        <f t="shared" si="1"/>
        <v>SATISFACTORIO</v>
      </c>
      <c r="G73" s="534">
        <f>+AVERAGE(E73:E77)</f>
        <v>0.96</v>
      </c>
      <c r="H73" s="528" t="str">
        <f>+IF(G73&lt;=59%,"INSUFICIENTE",IF(G73&gt;=60%,IF(G73&lt;=79%,"ADECUADO",IF(G73&gt;=80%,"SATISFACTORIO"))))</f>
        <v>SATISFACTORIO</v>
      </c>
      <c r="I73" s="534">
        <f>+G73</f>
        <v>0.96</v>
      </c>
      <c r="J73" s="528" t="str">
        <f>+IF(G73&lt;=59%,"INSUFICIENTE",IF(G73&gt;=60%,IF(G73&lt;=79%,"ADECUADO",IF(G73&gt;=80%,"SATISFACTORIO"))))</f>
        <v>SATISFACTORIO</v>
      </c>
    </row>
    <row r="74" spans="1:10" ht="49.5" customHeight="1" x14ac:dyDescent="0.25">
      <c r="A74" s="243"/>
      <c r="B74" s="330"/>
      <c r="C74" s="533"/>
      <c r="D74" s="131" t="s">
        <v>112</v>
      </c>
      <c r="E74" s="140">
        <v>1</v>
      </c>
      <c r="F74" s="25" t="str">
        <f t="shared" si="1"/>
        <v>SATISFACTORIO</v>
      </c>
      <c r="G74" s="534"/>
      <c r="H74" s="528"/>
      <c r="I74" s="534"/>
      <c r="J74" s="528"/>
    </row>
    <row r="75" spans="1:10" ht="56.25" customHeight="1" x14ac:dyDescent="0.25">
      <c r="A75" s="243"/>
      <c r="B75" s="330"/>
      <c r="C75" s="478"/>
      <c r="D75" s="131" t="s">
        <v>114</v>
      </c>
      <c r="E75" s="140">
        <v>0.8</v>
      </c>
      <c r="F75" s="211" t="str">
        <f t="shared" si="1"/>
        <v>SATISFACTORIO</v>
      </c>
      <c r="G75" s="289"/>
      <c r="H75" s="291"/>
      <c r="I75" s="289"/>
      <c r="J75" s="291"/>
    </row>
    <row r="76" spans="1:10" ht="57.75" customHeight="1" x14ac:dyDescent="0.25">
      <c r="A76" s="243"/>
      <c r="B76" s="330"/>
      <c r="C76" s="533"/>
      <c r="D76" s="131" t="s">
        <v>425</v>
      </c>
      <c r="E76" s="140">
        <v>1</v>
      </c>
      <c r="F76" s="25" t="str">
        <f t="shared" si="1"/>
        <v>SATISFACTORIO</v>
      </c>
      <c r="G76" s="534"/>
      <c r="H76" s="528"/>
      <c r="I76" s="534"/>
      <c r="J76" s="528"/>
    </row>
    <row r="77" spans="1:10" ht="56.25" x14ac:dyDescent="0.25">
      <c r="A77" s="243"/>
      <c r="B77" s="330"/>
      <c r="C77" s="533"/>
      <c r="D77" s="131" t="s">
        <v>115</v>
      </c>
      <c r="E77" s="140">
        <v>1</v>
      </c>
      <c r="F77" s="25" t="str">
        <f t="shared" si="1"/>
        <v>SATISFACTORIO</v>
      </c>
      <c r="G77" s="534"/>
      <c r="H77" s="528"/>
      <c r="I77" s="534"/>
      <c r="J77" s="528"/>
    </row>
    <row r="78" spans="1:10" ht="78.75" x14ac:dyDescent="0.25">
      <c r="A78" s="243"/>
      <c r="B78" s="330"/>
      <c r="C78" s="277" t="s">
        <v>174</v>
      </c>
      <c r="D78" s="122" t="s">
        <v>190</v>
      </c>
      <c r="E78" s="91">
        <f>+[2]GIU!$G$22</f>
        <v>1</v>
      </c>
      <c r="F78" s="89" t="str">
        <f t="shared" si="1"/>
        <v>SATISFACTORIO</v>
      </c>
      <c r="G78" s="530">
        <f>+AVERAGE(E78:E79)</f>
        <v>1</v>
      </c>
      <c r="H78" s="452" t="str">
        <f>+IF(G78&lt;=59%,"INSUFICIENTE",IF(G78&gt;=60%,IF(G78&lt;=79%,"ADECUADO",IF(G78&gt;=80%,"SATISFACTORIO"))))</f>
        <v>SATISFACTORIO</v>
      </c>
      <c r="I78" s="530">
        <f>+G78</f>
        <v>1</v>
      </c>
      <c r="J78" s="452" t="str">
        <f>+IF(I78&lt;=59%,"INSUFICIENTE",IF(I78&gt;=60%,IF(I78&lt;=79%,"ADECUADO",IF(I78&gt;=80%,"SATISFACTORIO"))))</f>
        <v>SATISFACTORIO</v>
      </c>
    </row>
    <row r="79" spans="1:10" ht="58.5" customHeight="1" x14ac:dyDescent="0.25">
      <c r="A79" s="243"/>
      <c r="B79" s="330"/>
      <c r="C79" s="278"/>
      <c r="D79" s="122" t="s">
        <v>191</v>
      </c>
      <c r="E79" s="91">
        <f>+[2]GIU!$G$23</f>
        <v>1</v>
      </c>
      <c r="F79" s="89" t="str">
        <f t="shared" si="1"/>
        <v>SATISFACTORIO</v>
      </c>
      <c r="G79" s="268"/>
      <c r="H79" s="246"/>
      <c r="I79" s="268"/>
      <c r="J79" s="246"/>
    </row>
    <row r="80" spans="1:10" ht="33.75" x14ac:dyDescent="0.25">
      <c r="A80" s="243"/>
      <c r="B80" s="330"/>
      <c r="C80" s="476" t="s">
        <v>103</v>
      </c>
      <c r="D80" s="209" t="s">
        <v>195</v>
      </c>
      <c r="E80" s="140">
        <v>0.2</v>
      </c>
      <c r="F80" s="215" t="str">
        <f t="shared" si="1"/>
        <v>INSUFICIENTE</v>
      </c>
      <c r="G80" s="252">
        <f>+AVERAGE(E80:E82)</f>
        <v>0.73333333333333339</v>
      </c>
      <c r="H80" s="244" t="str">
        <f>+IF(G80&lt;=59%,"INSUFICIENTE",IF(G80&gt;=60%,IF(G80&lt;=79%,"ADECUADO",IF(G80&gt;=80%,"SATISFACTORIO"))))</f>
        <v>ADECUADO</v>
      </c>
      <c r="I80" s="252">
        <f>+G80</f>
        <v>0.73333333333333339</v>
      </c>
      <c r="J80" s="244" t="str">
        <f>+IF(G80&lt;=59%,"INSUFICIENTE",IF(G80&gt;=60%,IF(G80&lt;=79%,"ADECUADO",IF(G80&gt;=80%,"SATISFACTORIO"))))</f>
        <v>ADECUADO</v>
      </c>
    </row>
    <row r="81" spans="1:10" ht="33.75" x14ac:dyDescent="0.25">
      <c r="A81" s="243"/>
      <c r="B81" s="330"/>
      <c r="C81" s="463"/>
      <c r="D81" s="209" t="s">
        <v>116</v>
      </c>
      <c r="E81" s="140">
        <v>1</v>
      </c>
      <c r="F81" s="25" t="str">
        <f t="shared" si="1"/>
        <v>SATISFACTORIO</v>
      </c>
      <c r="G81" s="253"/>
      <c r="H81" s="245"/>
      <c r="I81" s="253"/>
      <c r="J81" s="245"/>
    </row>
    <row r="82" spans="1:10" ht="56.25" x14ac:dyDescent="0.25">
      <c r="A82" s="243"/>
      <c r="B82" s="330"/>
      <c r="C82" s="473"/>
      <c r="D82" s="209" t="s">
        <v>107</v>
      </c>
      <c r="E82" s="140">
        <v>1</v>
      </c>
      <c r="F82" s="118" t="str">
        <f t="shared" si="1"/>
        <v>SATISFACTORIO</v>
      </c>
      <c r="G82" s="268"/>
      <c r="H82" s="246"/>
      <c r="I82" s="268"/>
      <c r="J82" s="246"/>
    </row>
    <row r="83" spans="1:10" ht="53.25" customHeight="1" x14ac:dyDescent="0.25">
      <c r="A83" s="243"/>
      <c r="B83" s="330"/>
      <c r="C83" s="476" t="s">
        <v>131</v>
      </c>
      <c r="D83" s="131" t="s">
        <v>107</v>
      </c>
      <c r="E83" s="140">
        <v>1</v>
      </c>
      <c r="F83" s="25" t="str">
        <f t="shared" si="1"/>
        <v>SATISFACTORIO</v>
      </c>
      <c r="G83" s="252">
        <f>+AVERAGE(E83:E85)</f>
        <v>0.79999999999999993</v>
      </c>
      <c r="H83" s="244" t="str">
        <f>+IF(G83&lt;=59%,"INSUFICIENTE",IF(G83&gt;=60%,IF(G83&lt;=79%,"ADECUADO",IF(G83&gt;=80%,"SATISFACTORIO"))))</f>
        <v>SATISFACTORIO</v>
      </c>
      <c r="I83" s="252">
        <f>+G83</f>
        <v>0.79999999999999993</v>
      </c>
      <c r="J83" s="244" t="str">
        <f>+IF(G83&lt;=59%,"INSUFICIENTE",IF(G83&gt;=60%,IF(G83&lt;=79%,"ADECUADO",IF(G83&gt;=80%,"SATISFACTORIO"))))</f>
        <v>SATISFACTORIO</v>
      </c>
    </row>
    <row r="84" spans="1:10" ht="45" x14ac:dyDescent="0.25">
      <c r="A84" s="243"/>
      <c r="B84" s="330"/>
      <c r="C84" s="463"/>
      <c r="D84" s="131" t="s">
        <v>112</v>
      </c>
      <c r="E84" s="140">
        <v>0.4</v>
      </c>
      <c r="F84" s="25" t="str">
        <f t="shared" si="1"/>
        <v>INSUFICIENTE</v>
      </c>
      <c r="G84" s="253"/>
      <c r="H84" s="245"/>
      <c r="I84" s="253"/>
      <c r="J84" s="245"/>
    </row>
    <row r="85" spans="1:10" ht="33.75" x14ac:dyDescent="0.25">
      <c r="A85" s="278"/>
      <c r="B85" s="331"/>
      <c r="C85" s="473"/>
      <c r="D85" s="130" t="s">
        <v>426</v>
      </c>
      <c r="E85" s="140">
        <v>1</v>
      </c>
      <c r="F85" s="118" t="str">
        <f t="shared" si="1"/>
        <v>SATISFACTORIO</v>
      </c>
      <c r="G85" s="268"/>
      <c r="H85" s="246"/>
      <c r="I85" s="268"/>
      <c r="J85" s="246"/>
    </row>
    <row r="86" spans="1:10" ht="45" x14ac:dyDescent="0.25">
      <c r="A86" s="532" t="s">
        <v>104</v>
      </c>
      <c r="B86" s="535" t="s">
        <v>105</v>
      </c>
      <c r="C86" s="533" t="s">
        <v>85</v>
      </c>
      <c r="D86" s="209" t="s">
        <v>427</v>
      </c>
      <c r="E86" s="140">
        <v>0.5</v>
      </c>
      <c r="F86" s="25" t="str">
        <f t="shared" si="1"/>
        <v>INSUFICIENTE</v>
      </c>
      <c r="G86" s="534">
        <f>+AVERAGE(E86:E94)</f>
        <v>0.68124999999999991</v>
      </c>
      <c r="H86" s="528" t="str">
        <f>+IF(G86&lt;=59%,"INSUFICIENTE",IF(G86&gt;=60%,IF(G86&lt;=79%,"ADECUADO",IF(G86&gt;=80%,"SATISFACTORIO"))))</f>
        <v>ADECUADO</v>
      </c>
      <c r="I86" s="534">
        <f>+G86</f>
        <v>0.68124999999999991</v>
      </c>
      <c r="J86" s="528" t="str">
        <f>+IF(G86&lt;=59%,"INSUFICIENTE",IF(G86&gt;=60%,IF(G86&lt;=79%,"ADECUADO",IF(G86&gt;=80%,"SATISFACTORIO"))))</f>
        <v>ADECUADO</v>
      </c>
    </row>
    <row r="87" spans="1:10" ht="52.5" customHeight="1" x14ac:dyDescent="0.25">
      <c r="A87" s="532"/>
      <c r="B87" s="535"/>
      <c r="C87" s="533"/>
      <c r="D87" s="209" t="s">
        <v>428</v>
      </c>
      <c r="E87" s="140">
        <v>0.8</v>
      </c>
      <c r="F87" s="25" t="str">
        <f t="shared" si="1"/>
        <v>SATISFACTORIO</v>
      </c>
      <c r="G87" s="534"/>
      <c r="H87" s="528"/>
      <c r="I87" s="534"/>
      <c r="J87" s="528"/>
    </row>
    <row r="88" spans="1:10" ht="90" customHeight="1" x14ac:dyDescent="0.25">
      <c r="A88" s="532"/>
      <c r="B88" s="535"/>
      <c r="C88" s="533"/>
      <c r="D88" s="209" t="s">
        <v>429</v>
      </c>
      <c r="E88" s="140">
        <v>1</v>
      </c>
      <c r="F88" s="25" t="str">
        <f t="shared" si="1"/>
        <v>SATISFACTORIO</v>
      </c>
      <c r="G88" s="534"/>
      <c r="H88" s="528"/>
      <c r="I88" s="534"/>
      <c r="J88" s="528"/>
    </row>
    <row r="89" spans="1:10" ht="71.25" customHeight="1" x14ac:dyDescent="0.25">
      <c r="A89" s="532"/>
      <c r="B89" s="535"/>
      <c r="C89" s="533"/>
      <c r="D89" s="209" t="s">
        <v>430</v>
      </c>
      <c r="E89" s="140">
        <v>0.8</v>
      </c>
      <c r="F89" s="25" t="str">
        <f t="shared" si="1"/>
        <v>SATISFACTORIO</v>
      </c>
      <c r="G89" s="534"/>
      <c r="H89" s="528"/>
      <c r="I89" s="534"/>
      <c r="J89" s="528"/>
    </row>
    <row r="90" spans="1:10" ht="80.25" x14ac:dyDescent="0.25">
      <c r="A90" s="532"/>
      <c r="B90" s="535"/>
      <c r="C90" s="533"/>
      <c r="D90" s="216" t="s">
        <v>431</v>
      </c>
      <c r="E90" s="140">
        <v>0.3</v>
      </c>
      <c r="F90" s="25" t="str">
        <f t="shared" si="1"/>
        <v>INSUFICIENTE</v>
      </c>
      <c r="G90" s="534"/>
      <c r="H90" s="528"/>
      <c r="I90" s="534"/>
      <c r="J90" s="528"/>
    </row>
    <row r="91" spans="1:10" ht="45" x14ac:dyDescent="0.25">
      <c r="A91" s="287"/>
      <c r="B91" s="283"/>
      <c r="C91" s="478"/>
      <c r="D91" s="209" t="s">
        <v>432</v>
      </c>
      <c r="E91" s="140">
        <v>0.3</v>
      </c>
      <c r="F91" s="211" t="str">
        <f t="shared" si="1"/>
        <v>INSUFICIENTE</v>
      </c>
      <c r="G91" s="289"/>
      <c r="H91" s="291"/>
      <c r="I91" s="289"/>
      <c r="J91" s="291"/>
    </row>
    <row r="92" spans="1:10" ht="33.75" x14ac:dyDescent="0.25">
      <c r="A92" s="287"/>
      <c r="B92" s="283"/>
      <c r="C92" s="478"/>
      <c r="D92" s="209" t="s">
        <v>433</v>
      </c>
      <c r="E92" s="140">
        <v>1</v>
      </c>
      <c r="F92" s="211" t="str">
        <f t="shared" si="1"/>
        <v>SATISFACTORIO</v>
      </c>
      <c r="G92" s="289"/>
      <c r="H92" s="291"/>
      <c r="I92" s="289"/>
      <c r="J92" s="291"/>
    </row>
    <row r="93" spans="1:10" ht="67.5" x14ac:dyDescent="0.25">
      <c r="A93" s="532"/>
      <c r="B93" s="535"/>
      <c r="C93" s="533"/>
      <c r="D93" s="209" t="s">
        <v>434</v>
      </c>
      <c r="E93" s="140" t="s">
        <v>129</v>
      </c>
      <c r="F93" s="25" t="str">
        <f t="shared" si="1"/>
        <v>SATISFACTORIO</v>
      </c>
      <c r="G93" s="534"/>
      <c r="H93" s="528"/>
      <c r="I93" s="534"/>
      <c r="J93" s="528"/>
    </row>
    <row r="94" spans="1:10" ht="63" customHeight="1" x14ac:dyDescent="0.25">
      <c r="A94" s="513"/>
      <c r="B94" s="543"/>
      <c r="C94" s="512"/>
      <c r="D94" s="209" t="s">
        <v>107</v>
      </c>
      <c r="E94" s="140">
        <v>0.75</v>
      </c>
      <c r="F94" s="89" t="str">
        <f t="shared" si="1"/>
        <v>ADECUADO</v>
      </c>
      <c r="G94" s="526"/>
      <c r="H94" s="527"/>
      <c r="I94" s="526"/>
      <c r="J94" s="527"/>
    </row>
    <row r="95" spans="1:10" ht="45" customHeight="1" x14ac:dyDescent="0.25">
      <c r="A95" s="545" t="s">
        <v>104</v>
      </c>
      <c r="B95" s="544" t="s">
        <v>105</v>
      </c>
      <c r="C95" s="540" t="s">
        <v>79</v>
      </c>
      <c r="D95" s="209" t="s">
        <v>195</v>
      </c>
      <c r="E95" s="140">
        <v>0.7</v>
      </c>
      <c r="F95" s="26" t="str">
        <f t="shared" si="1"/>
        <v>ADECUADO</v>
      </c>
      <c r="G95" s="477">
        <f>+AVERAGE(E95:E96)</f>
        <v>0.85</v>
      </c>
      <c r="H95" s="541" t="str">
        <f>+IF(G95&lt;=59%,"INSUFICIENTE",IF(G95&gt;=60%,IF(G95&lt;=79%,"ADECUADO",IF(G95&gt;=80%,"SATISFACTORIO"))))</f>
        <v>SATISFACTORIO</v>
      </c>
      <c r="I95" s="477">
        <f>+G95</f>
        <v>0.85</v>
      </c>
      <c r="J95" s="541" t="str">
        <f>+IF(G95&lt;=59%,"INSUFICIENTE",IF(G95&gt;=60%,IF(G95&lt;=79%,"ADECUADO",IF(G95&gt;=80%,"SATISFACTORIO"))))</f>
        <v>SATISFACTORIO</v>
      </c>
    </row>
    <row r="96" spans="1:10" ht="80.25" customHeight="1" x14ac:dyDescent="0.25">
      <c r="A96" s="546"/>
      <c r="B96" s="248"/>
      <c r="C96" s="463"/>
      <c r="D96" s="209" t="s">
        <v>107</v>
      </c>
      <c r="E96" s="140">
        <v>1</v>
      </c>
      <c r="F96" s="26" t="str">
        <f t="shared" si="1"/>
        <v>SATISFACTORIO</v>
      </c>
      <c r="G96" s="469"/>
      <c r="H96" s="245"/>
      <c r="I96" s="469"/>
      <c r="J96" s="245"/>
    </row>
    <row r="97" spans="1:10" ht="67.5" customHeight="1" x14ac:dyDescent="0.25">
      <c r="A97" s="277" t="s">
        <v>104</v>
      </c>
      <c r="B97" s="247" t="s">
        <v>105</v>
      </c>
      <c r="C97" s="490" t="s">
        <v>65</v>
      </c>
      <c r="D97" s="122" t="s">
        <v>192</v>
      </c>
      <c r="E97" s="115">
        <f>+'[2]COMPRAS Y SUM'!$G$19</f>
        <v>1</v>
      </c>
      <c r="F97" s="38" t="str">
        <f t="shared" si="1"/>
        <v>SATISFACTORIO</v>
      </c>
      <c r="G97" s="516">
        <f>+AVERAGE(E97:E98)</f>
        <v>1</v>
      </c>
      <c r="H97" s="507" t="str">
        <f>+IF(G97&lt;=59%,"INSUFICIENTE",IF(G97&gt;=60%,IF(G97&lt;=79%,"ADECUADO",IF(G97&gt;=80%,"SATISFACTORIO"))))</f>
        <v>SATISFACTORIO</v>
      </c>
      <c r="I97" s="516">
        <f>+G97</f>
        <v>1</v>
      </c>
      <c r="J97" s="507" t="str">
        <f>+IF(G97&lt;=59%,"INSUFICIENTE",IF(G97&gt;=60%,IF(G97&lt;=79%,"ADECUADO",IF(G97&gt;=80%,"SATISFACTORIO"))))</f>
        <v>SATISFACTORIO</v>
      </c>
    </row>
    <row r="98" spans="1:10" ht="80.25" customHeight="1" x14ac:dyDescent="0.25">
      <c r="A98" s="243"/>
      <c r="B98" s="248"/>
      <c r="C98" s="490"/>
      <c r="D98" s="122" t="s">
        <v>191</v>
      </c>
      <c r="E98" s="115">
        <f>+'[2]COMPRAS Y SUM'!$G$20</f>
        <v>1</v>
      </c>
      <c r="F98" s="38" t="str">
        <f t="shared" si="1"/>
        <v>SATISFACTORIO</v>
      </c>
      <c r="G98" s="516"/>
      <c r="H98" s="507"/>
      <c r="I98" s="516"/>
      <c r="J98" s="507"/>
    </row>
    <row r="99" spans="1:10" ht="67.5" x14ac:dyDescent="0.25">
      <c r="A99" s="243"/>
      <c r="B99" s="248"/>
      <c r="C99" s="277" t="s">
        <v>165</v>
      </c>
      <c r="D99" s="125" t="s">
        <v>435</v>
      </c>
      <c r="E99" s="140">
        <v>1</v>
      </c>
      <c r="F99" s="38" t="str">
        <f t="shared" si="1"/>
        <v>SATISFACTORIO</v>
      </c>
      <c r="G99" s="252">
        <f>AVERAGE(E99:E102)</f>
        <v>1</v>
      </c>
      <c r="H99" s="244" t="str">
        <f>+IF(G99&lt;=59%,"INSUFICIENTE",IF(G99&gt;=60%,IF(G99&lt;=79%,"ADECUADO",IF(G99&gt;=80%,"SATISFACTORIO"))))</f>
        <v>SATISFACTORIO</v>
      </c>
      <c r="I99" s="252">
        <f>+G99</f>
        <v>1</v>
      </c>
      <c r="J99" s="244" t="str">
        <f>+IF(G99&lt;=59%,"INSUFICIENTE",IF(G99&gt;=60%,IF(G99&lt;=79%,"ADECUADO",IF(G99&gt;=80%,"SATISFACTORIO"))))</f>
        <v>SATISFACTORIO</v>
      </c>
    </row>
    <row r="100" spans="1:10" ht="56.25" x14ac:dyDescent="0.25">
      <c r="A100" s="243"/>
      <c r="B100" s="248"/>
      <c r="C100" s="243"/>
      <c r="D100" s="209" t="s">
        <v>436</v>
      </c>
      <c r="E100" s="140">
        <v>1</v>
      </c>
      <c r="F100" s="38" t="str">
        <f t="shared" si="1"/>
        <v>SATISFACTORIO</v>
      </c>
      <c r="G100" s="253"/>
      <c r="H100" s="245"/>
      <c r="I100" s="253"/>
      <c r="J100" s="245"/>
    </row>
    <row r="101" spans="1:10" ht="90" x14ac:dyDescent="0.25">
      <c r="A101" s="243"/>
      <c r="B101" s="248"/>
      <c r="C101" s="243"/>
      <c r="D101" s="209" t="s">
        <v>437</v>
      </c>
      <c r="E101" s="140">
        <v>1</v>
      </c>
      <c r="F101" s="38" t="str">
        <f t="shared" si="1"/>
        <v>SATISFACTORIO</v>
      </c>
      <c r="G101" s="253"/>
      <c r="H101" s="245"/>
      <c r="I101" s="253"/>
      <c r="J101" s="245"/>
    </row>
    <row r="102" spans="1:10" ht="56.25" x14ac:dyDescent="0.25">
      <c r="A102" s="243"/>
      <c r="B102" s="248"/>
      <c r="C102" s="278"/>
      <c r="D102" s="209" t="s">
        <v>107</v>
      </c>
      <c r="E102" s="140">
        <v>1</v>
      </c>
      <c r="F102" s="117" t="str">
        <f t="shared" si="1"/>
        <v>SATISFACTORIO</v>
      </c>
      <c r="G102" s="268"/>
      <c r="H102" s="246"/>
      <c r="I102" s="268"/>
      <c r="J102" s="246"/>
    </row>
    <row r="103" spans="1:10" ht="67.5" x14ac:dyDescent="0.25">
      <c r="A103" s="243"/>
      <c r="B103" s="248"/>
      <c r="C103" s="476" t="s">
        <v>78</v>
      </c>
      <c r="D103" s="122" t="s">
        <v>193</v>
      </c>
      <c r="E103" s="140">
        <v>0.7</v>
      </c>
      <c r="F103" s="38" t="str">
        <f t="shared" si="1"/>
        <v>ADECUADO</v>
      </c>
      <c r="G103" s="516">
        <f>+AVERAGE(E103:E104)</f>
        <v>0.85</v>
      </c>
      <c r="H103" s="507" t="str">
        <f>+IF(G103&lt;=59%,"INSUFICIENTE",IF(G103&gt;=60%,IF(G103&lt;=79%,"ADECUADO",IF(G103&gt;=80%,"SATISFACTORIO"))))</f>
        <v>SATISFACTORIO</v>
      </c>
      <c r="I103" s="516">
        <f>+G103</f>
        <v>0.85</v>
      </c>
      <c r="J103" s="507" t="str">
        <f>+IF(G103&lt;=59%,"INSUFICIENTE",IF(G103&gt;=60%,IF(G103&lt;=79%,"ADECUADO",IF(G103&gt;=80%,"SATISFACTORIO"))))</f>
        <v>SATISFACTORIO</v>
      </c>
    </row>
    <row r="104" spans="1:10" ht="62.25" customHeight="1" x14ac:dyDescent="0.25">
      <c r="A104" s="243"/>
      <c r="B104" s="248"/>
      <c r="C104" s="463"/>
      <c r="D104" s="122" t="s">
        <v>194</v>
      </c>
      <c r="E104" s="140">
        <v>1</v>
      </c>
      <c r="F104" s="38" t="str">
        <f t="shared" si="1"/>
        <v>SATISFACTORIO</v>
      </c>
      <c r="G104" s="516"/>
      <c r="H104" s="507"/>
      <c r="I104" s="516"/>
      <c r="J104" s="507"/>
    </row>
    <row r="105" spans="1:10" ht="67.5" x14ac:dyDescent="0.25">
      <c r="A105" s="243"/>
      <c r="B105" s="248"/>
      <c r="C105" s="490" t="s">
        <v>80</v>
      </c>
      <c r="D105" s="125" t="s">
        <v>435</v>
      </c>
      <c r="E105" s="140">
        <v>1</v>
      </c>
      <c r="F105" s="38" t="str">
        <f t="shared" si="1"/>
        <v>SATISFACTORIO</v>
      </c>
      <c r="G105" s="516">
        <f>+AVERAGE(E105:E107)</f>
        <v>0.83333333333333337</v>
      </c>
      <c r="H105" s="507" t="str">
        <f>+IF(G105&lt;=59%,"INSUFICIENTE",IF(G105&gt;=60%,IF(G105&lt;=79%,"ADECUADO",IF(G105&gt;=80%,"SATISFACTORIO"))))</f>
        <v>SATISFACTORIO</v>
      </c>
      <c r="I105" s="516">
        <f>+G105</f>
        <v>0.83333333333333337</v>
      </c>
      <c r="J105" s="507" t="str">
        <f>+IF(G105&lt;=59%,"INSUFICIENTE",IF(G105&gt;=60%,IF(G105&lt;=79%,"ADECUADO",IF(G105&gt;=80%,"SATISFACTORIO"))))</f>
        <v>SATISFACTORIO</v>
      </c>
    </row>
    <row r="106" spans="1:10" ht="56.25" x14ac:dyDescent="0.25">
      <c r="A106" s="278"/>
      <c r="B106" s="249"/>
      <c r="C106" s="287"/>
      <c r="D106" s="209" t="s">
        <v>107</v>
      </c>
      <c r="E106" s="140">
        <v>1</v>
      </c>
      <c r="F106" s="210" t="str">
        <f t="shared" si="1"/>
        <v>SATISFACTORIO</v>
      </c>
      <c r="G106" s="289"/>
      <c r="H106" s="291"/>
      <c r="I106" s="289"/>
      <c r="J106" s="291"/>
    </row>
    <row r="107" spans="1:10" ht="65.25" customHeight="1" x14ac:dyDescent="0.25">
      <c r="A107" s="277" t="s">
        <v>104</v>
      </c>
      <c r="B107" s="347" t="s">
        <v>105</v>
      </c>
      <c r="C107" s="490"/>
      <c r="D107" s="124" t="s">
        <v>438</v>
      </c>
      <c r="E107" s="140">
        <v>0.5</v>
      </c>
      <c r="F107" s="38" t="str">
        <f t="shared" si="1"/>
        <v>INSUFICIENTE</v>
      </c>
      <c r="G107" s="516"/>
      <c r="H107" s="507"/>
      <c r="I107" s="516"/>
      <c r="J107" s="507"/>
    </row>
    <row r="108" spans="1:10" ht="33.75" x14ac:dyDescent="0.25">
      <c r="A108" s="243"/>
      <c r="B108" s="330"/>
      <c r="C108" s="476" t="s">
        <v>132</v>
      </c>
      <c r="D108" s="209" t="s">
        <v>106</v>
      </c>
      <c r="E108" s="140">
        <v>0.2</v>
      </c>
      <c r="F108" s="38" t="str">
        <f t="shared" si="1"/>
        <v>INSUFICIENTE</v>
      </c>
      <c r="G108" s="252">
        <f>+AVERAGE(E108:E110)</f>
        <v>0.68333333333333324</v>
      </c>
      <c r="H108" s="244" t="str">
        <f>+IF(G108&lt;=59%,"INSUFICIENTE",IF(G108&gt;=60%,IF(G108&lt;=79%,"ADECUADO",IF(G108&gt;=80%,"SATISFACTORIO"))))</f>
        <v>ADECUADO</v>
      </c>
      <c r="I108" s="252">
        <f>+G108</f>
        <v>0.68333333333333324</v>
      </c>
      <c r="J108" s="244" t="str">
        <f>+IF(G108&lt;=59%,"INSUFICIENTE",IF(G108&gt;=60%,IF(G108&lt;=79%,"ADECUADO",IF(G108&gt;=80%,"SATISFACTORIO"))))</f>
        <v>ADECUADO</v>
      </c>
    </row>
    <row r="109" spans="1:10" ht="67.5" x14ac:dyDescent="0.25">
      <c r="A109" s="243"/>
      <c r="B109" s="330"/>
      <c r="C109" s="463"/>
      <c r="D109" s="209" t="s">
        <v>439</v>
      </c>
      <c r="E109" s="140">
        <v>1</v>
      </c>
      <c r="F109" s="38" t="str">
        <f t="shared" si="1"/>
        <v>SATISFACTORIO</v>
      </c>
      <c r="G109" s="253"/>
      <c r="H109" s="245"/>
      <c r="I109" s="253"/>
      <c r="J109" s="245"/>
    </row>
    <row r="110" spans="1:10" ht="56.25" x14ac:dyDescent="0.25">
      <c r="A110" s="278"/>
      <c r="B110" s="331"/>
      <c r="C110" s="473"/>
      <c r="D110" s="209" t="s">
        <v>107</v>
      </c>
      <c r="E110" s="140">
        <v>0.85</v>
      </c>
      <c r="F110" s="117" t="str">
        <f t="shared" si="1"/>
        <v>SATISFACTORIO</v>
      </c>
      <c r="G110" s="268"/>
      <c r="H110" s="246"/>
      <c r="I110" s="268"/>
      <c r="J110" s="246"/>
    </row>
    <row r="111" spans="1:10" ht="33.75" x14ac:dyDescent="0.25">
      <c r="A111" s="287" t="s">
        <v>104</v>
      </c>
      <c r="B111" s="472" t="s">
        <v>105</v>
      </c>
      <c r="C111" s="277" t="s">
        <v>60</v>
      </c>
      <c r="D111" s="131" t="s">
        <v>106</v>
      </c>
      <c r="E111" s="140">
        <v>0.8</v>
      </c>
      <c r="F111" s="127" t="str">
        <f t="shared" si="1"/>
        <v>SATISFACTORIO</v>
      </c>
      <c r="G111" s="289">
        <f>+AVERAGE(E111:E113)</f>
        <v>0.79999999999999993</v>
      </c>
      <c r="H111" s="244" t="str">
        <f>+IF(G111&lt;=59%,"INSUFICIENTE",IF(G111&gt;=60%,IF(G111&lt;=79%,"ADECUADO",IF(G111&gt;=80%,"SATISFACTORIO"))))</f>
        <v>SATISFACTORIO</v>
      </c>
      <c r="I111" s="289">
        <f>+G111</f>
        <v>0.79999999999999993</v>
      </c>
      <c r="J111" s="291" t="str">
        <f>+IF(G111&lt;=59%,"INSUFICIENTE",IF(G111&gt;=60%,IF(G111&lt;=79%,"ADECUADO",IF(G111&gt;=80%,"SATISFACTORIO"))))</f>
        <v>SATISFACTORIO</v>
      </c>
    </row>
    <row r="112" spans="1:10" ht="33.75" x14ac:dyDescent="0.25">
      <c r="A112" s="287"/>
      <c r="B112" s="472"/>
      <c r="C112" s="243"/>
      <c r="D112" s="131" t="s">
        <v>424</v>
      </c>
      <c r="E112" s="140">
        <v>0.6</v>
      </c>
      <c r="F112" s="127" t="str">
        <f t="shared" si="1"/>
        <v>ADECUADO</v>
      </c>
      <c r="G112" s="289"/>
      <c r="H112" s="245"/>
      <c r="I112" s="289"/>
      <c r="J112" s="291"/>
    </row>
    <row r="113" spans="1:10" ht="66" customHeight="1" x14ac:dyDescent="0.25">
      <c r="A113" s="287"/>
      <c r="B113" s="472"/>
      <c r="C113" s="278"/>
      <c r="D113" s="131" t="s">
        <v>107</v>
      </c>
      <c r="E113" s="140">
        <v>1</v>
      </c>
      <c r="F113" s="205" t="str">
        <f t="shared" si="1"/>
        <v>SATISFACTORIO</v>
      </c>
      <c r="G113" s="289"/>
      <c r="H113" s="246"/>
      <c r="I113" s="289"/>
      <c r="J113" s="291"/>
    </row>
    <row r="114" spans="1:10" ht="42.75" customHeight="1" x14ac:dyDescent="0.25">
      <c r="A114" s="287" t="s">
        <v>104</v>
      </c>
      <c r="B114" s="472" t="s">
        <v>105</v>
      </c>
      <c r="C114" s="478" t="s">
        <v>166</v>
      </c>
      <c r="D114" s="122" t="s">
        <v>106</v>
      </c>
      <c r="E114" s="140">
        <v>0.75</v>
      </c>
      <c r="F114" s="127" t="str">
        <f t="shared" si="1"/>
        <v>ADECUADO</v>
      </c>
      <c r="G114" s="289">
        <f>+AVERAGE(E114:E116)</f>
        <v>0.75</v>
      </c>
      <c r="H114" s="244" t="str">
        <f>+IF(G114&lt;=59%,"INSUFICIENTE",IF(G114&gt;=60%,IF(G114&lt;=79%,"ADECUADO",IF(G114&gt;=80%,"SATISFACTORIO"))))</f>
        <v>ADECUADO</v>
      </c>
      <c r="I114" s="289">
        <f>+G114</f>
        <v>0.75</v>
      </c>
      <c r="J114" s="291" t="str">
        <f>+IF(G114&lt;=59%,"INSUFICIENTE",IF(G114&gt;=60%,IF(G114&lt;=79%,"ADECUADO",IF(G114&gt;=80%,"SATISFACTORIO"))))</f>
        <v>ADECUADO</v>
      </c>
    </row>
    <row r="115" spans="1:10" ht="56.25" x14ac:dyDescent="0.25">
      <c r="A115" s="287"/>
      <c r="B115" s="472"/>
      <c r="C115" s="478"/>
      <c r="D115" s="122" t="s">
        <v>196</v>
      </c>
      <c r="E115" s="140">
        <v>0.75</v>
      </c>
      <c r="F115" s="127" t="str">
        <f t="shared" si="1"/>
        <v>ADECUADO</v>
      </c>
      <c r="G115" s="289"/>
      <c r="H115" s="245"/>
      <c r="I115" s="289"/>
      <c r="J115" s="291"/>
    </row>
    <row r="116" spans="1:10" ht="62.25" customHeight="1" x14ac:dyDescent="0.25">
      <c r="A116" s="287"/>
      <c r="B116" s="472"/>
      <c r="C116" s="478"/>
      <c r="D116" s="122" t="s">
        <v>107</v>
      </c>
      <c r="E116" s="140">
        <v>0.75</v>
      </c>
      <c r="F116" s="127" t="str">
        <f t="shared" si="1"/>
        <v>ADECUADO</v>
      </c>
      <c r="G116" s="289"/>
      <c r="H116" s="246"/>
      <c r="I116" s="289"/>
      <c r="J116" s="291"/>
    </row>
    <row r="117" spans="1:10" ht="61.5" customHeight="1" x14ac:dyDescent="0.25">
      <c r="A117" s="277" t="s">
        <v>104</v>
      </c>
      <c r="B117" s="332" t="s">
        <v>105</v>
      </c>
      <c r="C117" s="478" t="s">
        <v>139</v>
      </c>
      <c r="D117" s="122" t="s">
        <v>195</v>
      </c>
      <c r="E117" s="140">
        <v>0.3</v>
      </c>
      <c r="F117" s="127" t="str">
        <f t="shared" si="1"/>
        <v>INSUFICIENTE</v>
      </c>
      <c r="G117" s="289">
        <f>+AVERAGE(E117:E118)</f>
        <v>0.44999999999999996</v>
      </c>
      <c r="H117" s="291" t="str">
        <f>+IF(G117&lt;=59%,"INSUFICIENTE",IF(G117&gt;=60%,IF(G117&lt;=79%,"ADECUADO",IF(G117&gt;=80%,"SATISFACTORIO"))))</f>
        <v>INSUFICIENTE</v>
      </c>
      <c r="I117" s="289">
        <f>+G117</f>
        <v>0.44999999999999996</v>
      </c>
      <c r="J117" s="291" t="str">
        <f>+IF(G117&lt;=59%,"INSUFICIENTE",IF(G117&gt;=60%,IF(G117&lt;=79%,"ADECUADO",IF(G117&gt;=80%,"SATISFACTORIO"))))</f>
        <v>INSUFICIENTE</v>
      </c>
    </row>
    <row r="118" spans="1:10" ht="75.75" customHeight="1" x14ac:dyDescent="0.25">
      <c r="A118" s="243"/>
      <c r="B118" s="529"/>
      <c r="C118" s="478"/>
      <c r="D118" s="122" t="s">
        <v>107</v>
      </c>
      <c r="E118" s="140">
        <v>0.6</v>
      </c>
      <c r="F118" s="127" t="str">
        <f t="shared" si="1"/>
        <v>ADECUADO</v>
      </c>
      <c r="G118" s="289"/>
      <c r="H118" s="291"/>
      <c r="I118" s="289"/>
      <c r="J118" s="291"/>
    </row>
    <row r="119" spans="1:10" ht="33.75" x14ac:dyDescent="0.25">
      <c r="A119" s="542" t="s">
        <v>104</v>
      </c>
      <c r="B119" s="455" t="s">
        <v>105</v>
      </c>
      <c r="C119" s="476" t="s">
        <v>48</v>
      </c>
      <c r="D119" s="207" t="s">
        <v>106</v>
      </c>
      <c r="E119" s="140">
        <v>0.3</v>
      </c>
      <c r="F119" s="205" t="str">
        <f t="shared" si="1"/>
        <v>INSUFICIENTE</v>
      </c>
      <c r="G119" s="252">
        <f>+AVERAGE(E119:E121)</f>
        <v>0.6</v>
      </c>
      <c r="H119" s="244" t="s">
        <v>206</v>
      </c>
      <c r="I119" s="477">
        <f>+AVERAGE(G119:G121)</f>
        <v>0.6</v>
      </c>
      <c r="J119" s="244" t="s">
        <v>206</v>
      </c>
    </row>
    <row r="120" spans="1:10" ht="78.75" x14ac:dyDescent="0.25">
      <c r="A120" s="542"/>
      <c r="B120" s="455"/>
      <c r="C120" s="463"/>
      <c r="D120" s="209" t="s">
        <v>440</v>
      </c>
      <c r="E120" s="140">
        <v>1</v>
      </c>
      <c r="F120" s="205" t="str">
        <f t="shared" si="1"/>
        <v>SATISFACTORIO</v>
      </c>
      <c r="G120" s="253"/>
      <c r="H120" s="245"/>
      <c r="I120" s="469"/>
      <c r="J120" s="245"/>
    </row>
    <row r="121" spans="1:10" ht="33.75" x14ac:dyDescent="0.25">
      <c r="A121" s="542"/>
      <c r="B121" s="455"/>
      <c r="C121" s="473"/>
      <c r="D121" s="124" t="s">
        <v>441</v>
      </c>
      <c r="E121" s="140">
        <v>0.5</v>
      </c>
      <c r="F121" s="205" t="str">
        <f t="shared" si="1"/>
        <v>INSUFICIENTE</v>
      </c>
      <c r="G121" s="268"/>
      <c r="H121" s="246"/>
      <c r="I121" s="469"/>
      <c r="J121" s="246"/>
    </row>
    <row r="122" spans="1:10" ht="33.75" x14ac:dyDescent="0.25">
      <c r="A122" s="287" t="s">
        <v>104</v>
      </c>
      <c r="B122" s="551" t="s">
        <v>105</v>
      </c>
      <c r="C122" s="478" t="s">
        <v>283</v>
      </c>
      <c r="D122" s="124" t="s">
        <v>106</v>
      </c>
      <c r="E122" s="140">
        <v>1</v>
      </c>
      <c r="F122" s="205" t="str">
        <f t="shared" si="1"/>
        <v>SATISFACTORIO</v>
      </c>
      <c r="G122" s="289">
        <f>+AVERAGE(E122:E124)</f>
        <v>0.93333333333333324</v>
      </c>
      <c r="H122" s="291" t="str">
        <f t="shared" si="1"/>
        <v>SATISFACTORIO</v>
      </c>
      <c r="I122" s="289">
        <f>+AVERAGE(G122:G124)</f>
        <v>0.93333333333333324</v>
      </c>
      <c r="J122" s="291" t="str">
        <f t="shared" ref="J122" si="2">+IF(I122&lt;=59%,"INSUFICIENTE",IF(I122&gt;=60%,IF(I122&lt;=79%,"ADECUADO",IF(I122&gt;=80%,"SATISFACTORIO"))))</f>
        <v>SATISFACTORIO</v>
      </c>
    </row>
    <row r="123" spans="1:10" ht="67.5" x14ac:dyDescent="0.25">
      <c r="A123" s="287"/>
      <c r="B123" s="551"/>
      <c r="C123" s="478"/>
      <c r="D123" s="209" t="s">
        <v>439</v>
      </c>
      <c r="E123" s="140">
        <v>1</v>
      </c>
      <c r="F123" s="205" t="str">
        <f t="shared" si="1"/>
        <v>SATISFACTORIO</v>
      </c>
      <c r="G123" s="478"/>
      <c r="H123" s="291"/>
      <c r="I123" s="478"/>
      <c r="J123" s="291"/>
    </row>
    <row r="124" spans="1:10" ht="56.25" x14ac:dyDescent="0.25">
      <c r="A124" s="287"/>
      <c r="B124" s="551"/>
      <c r="C124" s="478"/>
      <c r="D124" s="209" t="s">
        <v>107</v>
      </c>
      <c r="E124" s="140">
        <v>0.8</v>
      </c>
      <c r="F124" s="217" t="str">
        <f t="shared" si="1"/>
        <v>SATISFACTORIO</v>
      </c>
      <c r="G124" s="478"/>
      <c r="H124" s="291"/>
      <c r="I124" s="478"/>
      <c r="J124" s="291"/>
    </row>
    <row r="125" spans="1:10" ht="60.75" customHeight="1" x14ac:dyDescent="0.25">
      <c r="A125" s="287" t="s">
        <v>104</v>
      </c>
      <c r="B125" s="283" t="s">
        <v>105</v>
      </c>
      <c r="C125" s="476" t="s">
        <v>51</v>
      </c>
      <c r="D125" s="220" t="s">
        <v>106</v>
      </c>
      <c r="E125" s="140">
        <v>1</v>
      </c>
      <c r="F125" s="217" t="str">
        <f t="shared" si="1"/>
        <v>SATISFACTORIO</v>
      </c>
      <c r="G125" s="252">
        <f>+AVERAGE(E125:E126)</f>
        <v>1</v>
      </c>
      <c r="H125" s="291" t="s">
        <v>212</v>
      </c>
      <c r="I125" s="252">
        <f>+AVERAGE(G125:G126)</f>
        <v>1</v>
      </c>
      <c r="J125" s="291" t="s">
        <v>212</v>
      </c>
    </row>
    <row r="126" spans="1:10" ht="72.75" customHeight="1" x14ac:dyDescent="0.25">
      <c r="A126" s="287"/>
      <c r="B126" s="283"/>
      <c r="C126" s="473"/>
      <c r="D126" s="220" t="s">
        <v>444</v>
      </c>
      <c r="E126" s="140">
        <v>1</v>
      </c>
      <c r="F126" s="217" t="str">
        <f t="shared" si="1"/>
        <v>SATISFACTORIO</v>
      </c>
      <c r="G126" s="473"/>
      <c r="H126" s="291"/>
      <c r="I126" s="473"/>
      <c r="J126" s="291"/>
    </row>
  </sheetData>
  <mergeCells count="263">
    <mergeCell ref="A125:A126"/>
    <mergeCell ref="B125:B126"/>
    <mergeCell ref="C125:C126"/>
    <mergeCell ref="G125:G126"/>
    <mergeCell ref="H125:H126"/>
    <mergeCell ref="I125:I126"/>
    <mergeCell ref="J125:J126"/>
    <mergeCell ref="B73:B85"/>
    <mergeCell ref="A73:A85"/>
    <mergeCell ref="G119:G121"/>
    <mergeCell ref="H119:H121"/>
    <mergeCell ref="I119:I121"/>
    <mergeCell ref="J119:J121"/>
    <mergeCell ref="A122:A124"/>
    <mergeCell ref="B122:B124"/>
    <mergeCell ref="C122:C124"/>
    <mergeCell ref="G122:G124"/>
    <mergeCell ref="H122:H124"/>
    <mergeCell ref="I122:I124"/>
    <mergeCell ref="J122:J124"/>
    <mergeCell ref="G86:G94"/>
    <mergeCell ref="H86:H94"/>
    <mergeCell ref="I86:I94"/>
    <mergeCell ref="J86:J94"/>
    <mergeCell ref="B20:B37"/>
    <mergeCell ref="A20:A37"/>
    <mergeCell ref="A119:A121"/>
    <mergeCell ref="B119:B121"/>
    <mergeCell ref="C119:C121"/>
    <mergeCell ref="B86:B94"/>
    <mergeCell ref="A86:A94"/>
    <mergeCell ref="B95:B96"/>
    <mergeCell ref="A95:A96"/>
    <mergeCell ref="B65:B72"/>
    <mergeCell ref="A65:A72"/>
    <mergeCell ref="C73:C77"/>
    <mergeCell ref="C67:C68"/>
    <mergeCell ref="C41:C42"/>
    <mergeCell ref="C43:C47"/>
    <mergeCell ref="C22:C23"/>
    <mergeCell ref="A117:A118"/>
    <mergeCell ref="C86:C94"/>
    <mergeCell ref="B48:B55"/>
    <mergeCell ref="A48:A55"/>
    <mergeCell ref="A38:A47"/>
    <mergeCell ref="B38:B47"/>
    <mergeCell ref="C32:C33"/>
    <mergeCell ref="C114:C116"/>
    <mergeCell ref="G105:G107"/>
    <mergeCell ref="H105:H107"/>
    <mergeCell ref="I105:I107"/>
    <mergeCell ref="J105:J107"/>
    <mergeCell ref="C105:C107"/>
    <mergeCell ref="C95:C96"/>
    <mergeCell ref="G95:G96"/>
    <mergeCell ref="H95:H96"/>
    <mergeCell ref="I95:I96"/>
    <mergeCell ref="J95:J96"/>
    <mergeCell ref="C97:C98"/>
    <mergeCell ref="G97:G98"/>
    <mergeCell ref="H97:H98"/>
    <mergeCell ref="I97:I98"/>
    <mergeCell ref="J97:J98"/>
    <mergeCell ref="C103:C104"/>
    <mergeCell ref="G103:G104"/>
    <mergeCell ref="H103:H104"/>
    <mergeCell ref="I103:I104"/>
    <mergeCell ref="J103:J104"/>
    <mergeCell ref="H99:H102"/>
    <mergeCell ref="I99:I102"/>
    <mergeCell ref="J99:J102"/>
    <mergeCell ref="G73:G77"/>
    <mergeCell ref="H73:H77"/>
    <mergeCell ref="I73:I77"/>
    <mergeCell ref="I69:I70"/>
    <mergeCell ref="G71:G72"/>
    <mergeCell ref="C71:C72"/>
    <mergeCell ref="H71:H72"/>
    <mergeCell ref="I71:I72"/>
    <mergeCell ref="C69:C70"/>
    <mergeCell ref="G69:G70"/>
    <mergeCell ref="H69:H70"/>
    <mergeCell ref="I48:I49"/>
    <mergeCell ref="G55:G56"/>
    <mergeCell ref="H55:H56"/>
    <mergeCell ref="I55:I56"/>
    <mergeCell ref="B56:B64"/>
    <mergeCell ref="A56:A64"/>
    <mergeCell ref="G60:G61"/>
    <mergeCell ref="H60:H61"/>
    <mergeCell ref="I60:I61"/>
    <mergeCell ref="I62:I64"/>
    <mergeCell ref="C57:C59"/>
    <mergeCell ref="G57:G59"/>
    <mergeCell ref="H39:H40"/>
    <mergeCell ref="I39:I40"/>
    <mergeCell ref="J39:J40"/>
    <mergeCell ref="C34:C36"/>
    <mergeCell ref="G34:G36"/>
    <mergeCell ref="H34:H36"/>
    <mergeCell ref="I34:I36"/>
    <mergeCell ref="C37:C38"/>
    <mergeCell ref="J55:J56"/>
    <mergeCell ref="C55:C56"/>
    <mergeCell ref="G52:G54"/>
    <mergeCell ref="H52:H54"/>
    <mergeCell ref="I52:I54"/>
    <mergeCell ref="J52:J54"/>
    <mergeCell ref="C52:C54"/>
    <mergeCell ref="C50:C51"/>
    <mergeCell ref="C48:C49"/>
    <mergeCell ref="G48:G49"/>
    <mergeCell ref="J48:J49"/>
    <mergeCell ref="G50:G51"/>
    <mergeCell ref="H50:H51"/>
    <mergeCell ref="I50:I51"/>
    <mergeCell ref="J50:J51"/>
    <mergeCell ref="H48:H49"/>
    <mergeCell ref="G29:G31"/>
    <mergeCell ref="H29:H31"/>
    <mergeCell ref="I29:I31"/>
    <mergeCell ref="J29:J31"/>
    <mergeCell ref="C29:C31"/>
    <mergeCell ref="I43:I47"/>
    <mergeCell ref="J43:J47"/>
    <mergeCell ref="C39:C40"/>
    <mergeCell ref="G39:G40"/>
    <mergeCell ref="G41:G42"/>
    <mergeCell ref="H41:H42"/>
    <mergeCell ref="I41:I42"/>
    <mergeCell ref="J41:J42"/>
    <mergeCell ref="G43:G47"/>
    <mergeCell ref="H43:H47"/>
    <mergeCell ref="G32:G33"/>
    <mergeCell ref="H32:H33"/>
    <mergeCell ref="I32:I33"/>
    <mergeCell ref="J32:J33"/>
    <mergeCell ref="J34:J36"/>
    <mergeCell ref="G37:G38"/>
    <mergeCell ref="H37:H38"/>
    <mergeCell ref="I37:I38"/>
    <mergeCell ref="J37:J38"/>
    <mergeCell ref="H26:H28"/>
    <mergeCell ref="I26:I28"/>
    <mergeCell ref="J26:J28"/>
    <mergeCell ref="C24:C25"/>
    <mergeCell ref="C26:C28"/>
    <mergeCell ref="G26:G28"/>
    <mergeCell ref="G24:G25"/>
    <mergeCell ref="H24:H25"/>
    <mergeCell ref="I24:I25"/>
    <mergeCell ref="J24:J25"/>
    <mergeCell ref="G22:G23"/>
    <mergeCell ref="H22:H23"/>
    <mergeCell ref="I22:I23"/>
    <mergeCell ref="J22:J23"/>
    <mergeCell ref="C20:C21"/>
    <mergeCell ref="G20:G21"/>
    <mergeCell ref="H20:H21"/>
    <mergeCell ref="I20:I21"/>
    <mergeCell ref="J20:J21"/>
    <mergeCell ref="A1:C4"/>
    <mergeCell ref="D1:H1"/>
    <mergeCell ref="I1:J1"/>
    <mergeCell ref="D2:H2"/>
    <mergeCell ref="I2:J2"/>
    <mergeCell ref="D3:H4"/>
    <mergeCell ref="I3:J3"/>
    <mergeCell ref="I4:J4"/>
    <mergeCell ref="A7:J7"/>
    <mergeCell ref="B9:B19"/>
    <mergeCell ref="A9:A19"/>
    <mergeCell ref="J10:J11"/>
    <mergeCell ref="G16:G17"/>
    <mergeCell ref="H16:H17"/>
    <mergeCell ref="J16:J17"/>
    <mergeCell ref="C16:C17"/>
    <mergeCell ref="C18:C19"/>
    <mergeCell ref="C10:C11"/>
    <mergeCell ref="G10:G11"/>
    <mergeCell ref="H10:H11"/>
    <mergeCell ref="I10:I11"/>
    <mergeCell ref="G18:G19"/>
    <mergeCell ref="H18:H19"/>
    <mergeCell ref="I16:I17"/>
    <mergeCell ref="I18:I19"/>
    <mergeCell ref="J18:J19"/>
    <mergeCell ref="C14:C15"/>
    <mergeCell ref="G14:G15"/>
    <mergeCell ref="H14:H15"/>
    <mergeCell ref="I14:I15"/>
    <mergeCell ref="J14:J15"/>
    <mergeCell ref="C12:C13"/>
    <mergeCell ref="G12:G13"/>
    <mergeCell ref="J67:J68"/>
    <mergeCell ref="J62:J64"/>
    <mergeCell ref="C62:C64"/>
    <mergeCell ref="C65:C66"/>
    <mergeCell ref="G65:G66"/>
    <mergeCell ref="H65:H66"/>
    <mergeCell ref="I65:I66"/>
    <mergeCell ref="H57:H59"/>
    <mergeCell ref="I57:I59"/>
    <mergeCell ref="J57:J59"/>
    <mergeCell ref="J60:J61"/>
    <mergeCell ref="C60:C61"/>
    <mergeCell ref="G62:G64"/>
    <mergeCell ref="H62:H64"/>
    <mergeCell ref="G67:G68"/>
    <mergeCell ref="H67:H68"/>
    <mergeCell ref="I67:I68"/>
    <mergeCell ref="G83:G85"/>
    <mergeCell ref="H83:H85"/>
    <mergeCell ref="I83:I85"/>
    <mergeCell ref="J83:J85"/>
    <mergeCell ref="C78:C79"/>
    <mergeCell ref="G78:G79"/>
    <mergeCell ref="H78:H79"/>
    <mergeCell ref="I78:I79"/>
    <mergeCell ref="J78:J79"/>
    <mergeCell ref="C80:C82"/>
    <mergeCell ref="G80:G82"/>
    <mergeCell ref="H80:H82"/>
    <mergeCell ref="I80:I82"/>
    <mergeCell ref="J80:J82"/>
    <mergeCell ref="C83:C85"/>
    <mergeCell ref="B114:B116"/>
    <mergeCell ref="A114:A116"/>
    <mergeCell ref="G114:G116"/>
    <mergeCell ref="H114:H116"/>
    <mergeCell ref="I114:I116"/>
    <mergeCell ref="J114:J116"/>
    <mergeCell ref="C111:C113"/>
    <mergeCell ref="G111:G113"/>
    <mergeCell ref="H111:H113"/>
    <mergeCell ref="I111:I113"/>
    <mergeCell ref="J111:J113"/>
    <mergeCell ref="B111:B113"/>
    <mergeCell ref="A111:A113"/>
    <mergeCell ref="C108:C110"/>
    <mergeCell ref="B107:B110"/>
    <mergeCell ref="A107:A110"/>
    <mergeCell ref="B97:B106"/>
    <mergeCell ref="A97:A106"/>
    <mergeCell ref="H12:H13"/>
    <mergeCell ref="I12:I13"/>
    <mergeCell ref="J12:J13"/>
    <mergeCell ref="C117:C118"/>
    <mergeCell ref="G117:G118"/>
    <mergeCell ref="H117:H118"/>
    <mergeCell ref="I117:I118"/>
    <mergeCell ref="J117:J118"/>
    <mergeCell ref="B117:B118"/>
    <mergeCell ref="G108:G110"/>
    <mergeCell ref="H108:H110"/>
    <mergeCell ref="I108:I110"/>
    <mergeCell ref="J108:J110"/>
    <mergeCell ref="J73:J77"/>
    <mergeCell ref="J69:J70"/>
    <mergeCell ref="J71:J72"/>
    <mergeCell ref="J65:J66"/>
    <mergeCell ref="C99:C102"/>
    <mergeCell ref="G99:G102"/>
  </mergeCells>
  <conditionalFormatting sqref="H108 J108 H105:H106 J105:J106 H97 J97 H99 J99 H103 J103 H95 J95 H83 J83 H86 J86 J78:J80 H78:H80 H67 J67 H69 J69 H71 J71 H73 J73 H60 J60 H62 J62 H52:H53 J52:J53 H55 J55 H57 J57 H48:H50 J48:J50 H41 J41 H43 J43 H34 J34 H37 J37 H39 J39 H29 J117 J29 H32 H16 H18 H20 H22 H24 H26:H27 J16 J18 J20 J22 J24 J26:J27 H9:H10 J9:J10 J111 J114 H117 J32 H65 J65 F9:F118">
    <cfRule type="cellIs" dxfId="74" priority="76" stopIfTrue="1" operator="equal">
      <formula>"INSUFICIENTE"</formula>
    </cfRule>
    <cfRule type="cellIs" dxfId="73" priority="77" stopIfTrue="1" operator="equal">
      <formula>"ADECUADO"</formula>
    </cfRule>
    <cfRule type="cellIs" dxfId="72" priority="78" stopIfTrue="1" operator="equal">
      <formula>"SATISFACTORIO"</formula>
    </cfRule>
  </conditionalFormatting>
  <conditionalFormatting sqref="H14">
    <cfRule type="cellIs" dxfId="71" priority="61" stopIfTrue="1" operator="equal">
      <formula>"INSUFICIENTE"</formula>
    </cfRule>
    <cfRule type="cellIs" dxfId="70" priority="62" stopIfTrue="1" operator="equal">
      <formula>"ADECUADO"</formula>
    </cfRule>
    <cfRule type="cellIs" dxfId="69" priority="63" stopIfTrue="1" operator="equal">
      <formula>"SATISFACTORIO"</formula>
    </cfRule>
  </conditionalFormatting>
  <conditionalFormatting sqref="J14">
    <cfRule type="cellIs" dxfId="68" priority="58" stopIfTrue="1" operator="equal">
      <formula>"INSUFICIENTE"</formula>
    </cfRule>
    <cfRule type="cellIs" dxfId="67" priority="59" stopIfTrue="1" operator="equal">
      <formula>"ADECUADO"</formula>
    </cfRule>
    <cfRule type="cellIs" dxfId="66" priority="60" stopIfTrue="1" operator="equal">
      <formula>"SATISFACTORIO"</formula>
    </cfRule>
  </conditionalFormatting>
  <conditionalFormatting sqref="H12">
    <cfRule type="cellIs" dxfId="65" priority="55" stopIfTrue="1" operator="equal">
      <formula>"INSUFICIENTE"</formula>
    </cfRule>
    <cfRule type="cellIs" dxfId="64" priority="56" stopIfTrue="1" operator="equal">
      <formula>"ADECUADO"</formula>
    </cfRule>
    <cfRule type="cellIs" dxfId="63" priority="57" stopIfTrue="1" operator="equal">
      <formula>"SATISFACTORIO"</formula>
    </cfRule>
  </conditionalFormatting>
  <conditionalFormatting sqref="J12">
    <cfRule type="cellIs" dxfId="62" priority="52" stopIfTrue="1" operator="equal">
      <formula>"INSUFICIENTE"</formula>
    </cfRule>
    <cfRule type="cellIs" dxfId="61" priority="53" stopIfTrue="1" operator="equal">
      <formula>"ADECUADO"</formula>
    </cfRule>
    <cfRule type="cellIs" dxfId="60" priority="54" stopIfTrue="1" operator="equal">
      <formula>"SATISFACTORIO"</formula>
    </cfRule>
  </conditionalFormatting>
  <conditionalFormatting sqref="H111">
    <cfRule type="cellIs" dxfId="59" priority="49" stopIfTrue="1" operator="equal">
      <formula>"INSUFICIENTE"</formula>
    </cfRule>
    <cfRule type="cellIs" dxfId="58" priority="50" stopIfTrue="1" operator="equal">
      <formula>"ADECUADO"</formula>
    </cfRule>
    <cfRule type="cellIs" dxfId="57" priority="51" stopIfTrue="1" operator="equal">
      <formula>"SATISFACTORIO"</formula>
    </cfRule>
  </conditionalFormatting>
  <conditionalFormatting sqref="H114">
    <cfRule type="cellIs" dxfId="56" priority="46" stopIfTrue="1" operator="equal">
      <formula>"INSUFICIENTE"</formula>
    </cfRule>
    <cfRule type="cellIs" dxfId="55" priority="47" stopIfTrue="1" operator="equal">
      <formula>"ADECUADO"</formula>
    </cfRule>
    <cfRule type="cellIs" dxfId="54" priority="48" stopIfTrue="1" operator="equal">
      <formula>"SATISFACTORIO"</formula>
    </cfRule>
  </conditionalFormatting>
  <conditionalFormatting sqref="F119">
    <cfRule type="cellIs" dxfId="53" priority="43" stopIfTrue="1" operator="equal">
      <formula>"INSUFICIENTE"</formula>
    </cfRule>
    <cfRule type="cellIs" dxfId="52" priority="44" stopIfTrue="1" operator="equal">
      <formula>"ADECUADO"</formula>
    </cfRule>
    <cfRule type="cellIs" dxfId="51" priority="45" stopIfTrue="1" operator="equal">
      <formula>"SATISFACTORIO"</formula>
    </cfRule>
  </conditionalFormatting>
  <conditionalFormatting sqref="F120">
    <cfRule type="cellIs" dxfId="50" priority="40" stopIfTrue="1" operator="equal">
      <formula>"INSUFICIENTE"</formula>
    </cfRule>
    <cfRule type="cellIs" dxfId="49" priority="41" stopIfTrue="1" operator="equal">
      <formula>"ADECUADO"</formula>
    </cfRule>
    <cfRule type="cellIs" dxfId="48" priority="42" stopIfTrue="1" operator="equal">
      <formula>"SATISFACTORIO"</formula>
    </cfRule>
  </conditionalFormatting>
  <conditionalFormatting sqref="F121">
    <cfRule type="cellIs" dxfId="47" priority="37" stopIfTrue="1" operator="equal">
      <formula>"INSUFICIENTE"</formula>
    </cfRule>
    <cfRule type="cellIs" dxfId="46" priority="38" stopIfTrue="1" operator="equal">
      <formula>"ADECUADO"</formula>
    </cfRule>
    <cfRule type="cellIs" dxfId="45" priority="39" stopIfTrue="1" operator="equal">
      <formula>"SATISFACTORIO"</formula>
    </cfRule>
  </conditionalFormatting>
  <conditionalFormatting sqref="H119">
    <cfRule type="cellIs" dxfId="44" priority="34" stopIfTrue="1" operator="equal">
      <formula>"INSUFICIENTE"</formula>
    </cfRule>
    <cfRule type="cellIs" dxfId="43" priority="35" stopIfTrue="1" operator="equal">
      <formula>"ADECUADO"</formula>
    </cfRule>
    <cfRule type="cellIs" dxfId="42" priority="36" stopIfTrue="1" operator="equal">
      <formula>"SATISFACTORIO"</formula>
    </cfRule>
  </conditionalFormatting>
  <conditionalFormatting sqref="J119">
    <cfRule type="cellIs" dxfId="41" priority="31" stopIfTrue="1" operator="equal">
      <formula>"INSUFICIENTE"</formula>
    </cfRule>
    <cfRule type="cellIs" dxfId="40" priority="32" stopIfTrue="1" operator="equal">
      <formula>"ADECUADO"</formula>
    </cfRule>
    <cfRule type="cellIs" dxfId="39" priority="33" stopIfTrue="1" operator="equal">
      <formula>"SATISFACTORIO"</formula>
    </cfRule>
  </conditionalFormatting>
  <conditionalFormatting sqref="F122">
    <cfRule type="cellIs" dxfId="38" priority="28" stopIfTrue="1" operator="equal">
      <formula>"INSUFICIENTE"</formula>
    </cfRule>
    <cfRule type="cellIs" dxfId="37" priority="29" stopIfTrue="1" operator="equal">
      <formula>"ADECUADO"</formula>
    </cfRule>
    <cfRule type="cellIs" dxfId="36" priority="30" stopIfTrue="1" operator="equal">
      <formula>"SATISFACTORIO"</formula>
    </cfRule>
  </conditionalFormatting>
  <conditionalFormatting sqref="F123">
    <cfRule type="cellIs" dxfId="35" priority="25" stopIfTrue="1" operator="equal">
      <formula>"INSUFICIENTE"</formula>
    </cfRule>
    <cfRule type="cellIs" dxfId="34" priority="26" stopIfTrue="1" operator="equal">
      <formula>"ADECUADO"</formula>
    </cfRule>
    <cfRule type="cellIs" dxfId="33" priority="27" stopIfTrue="1" operator="equal">
      <formula>"SATISFACTORIO"</formula>
    </cfRule>
  </conditionalFormatting>
  <conditionalFormatting sqref="F126">
    <cfRule type="cellIs" dxfId="32" priority="7" stopIfTrue="1" operator="equal">
      <formula>"INSUFICIENTE"</formula>
    </cfRule>
    <cfRule type="cellIs" dxfId="31" priority="8" stopIfTrue="1" operator="equal">
      <formula>"ADECUADO"</formula>
    </cfRule>
    <cfRule type="cellIs" dxfId="30" priority="9" stopIfTrue="1" operator="equal">
      <formula>"SATISFACTORIO"</formula>
    </cfRule>
  </conditionalFormatting>
  <conditionalFormatting sqref="H122">
    <cfRule type="cellIs" dxfId="29" priority="19" stopIfTrue="1" operator="equal">
      <formula>"INSUFICIENTE"</formula>
    </cfRule>
    <cfRule type="cellIs" dxfId="28" priority="20" stopIfTrue="1" operator="equal">
      <formula>"ADECUADO"</formula>
    </cfRule>
    <cfRule type="cellIs" dxfId="27" priority="21" stopIfTrue="1" operator="equal">
      <formula>"SATISFACTORIO"</formula>
    </cfRule>
  </conditionalFormatting>
  <conditionalFormatting sqref="J122">
    <cfRule type="cellIs" dxfId="26" priority="16" stopIfTrue="1" operator="equal">
      <formula>"INSUFICIENTE"</formula>
    </cfRule>
    <cfRule type="cellIs" dxfId="25" priority="17" stopIfTrue="1" operator="equal">
      <formula>"ADECUADO"</formula>
    </cfRule>
    <cfRule type="cellIs" dxfId="24" priority="18" stopIfTrue="1" operator="equal">
      <formula>"SATISFACTORIO"</formula>
    </cfRule>
  </conditionalFormatting>
  <conditionalFormatting sqref="F124">
    <cfRule type="cellIs" dxfId="23" priority="13" stopIfTrue="1" operator="equal">
      <formula>"INSUFICIENTE"</formula>
    </cfRule>
    <cfRule type="cellIs" dxfId="22" priority="14" stopIfTrue="1" operator="equal">
      <formula>"ADECUADO"</formula>
    </cfRule>
    <cfRule type="cellIs" dxfId="21" priority="15" stopIfTrue="1" operator="equal">
      <formula>"SATISFACTORIO"</formula>
    </cfRule>
  </conditionalFormatting>
  <conditionalFormatting sqref="F125">
    <cfRule type="cellIs" dxfId="20" priority="10" stopIfTrue="1" operator="equal">
      <formula>"INSUFICIENTE"</formula>
    </cfRule>
    <cfRule type="cellIs" dxfId="19" priority="11" stopIfTrue="1" operator="equal">
      <formula>"ADECUADO"</formula>
    </cfRule>
    <cfRule type="cellIs" dxfId="18" priority="12" stopIfTrue="1" operator="equal">
      <formula>"SATISFACTORIO"</formula>
    </cfRule>
  </conditionalFormatting>
  <conditionalFormatting sqref="H125">
    <cfRule type="cellIs" dxfId="17" priority="4" stopIfTrue="1" operator="equal">
      <formula>"INSUFICIENTE"</formula>
    </cfRule>
    <cfRule type="cellIs" dxfId="16" priority="5" stopIfTrue="1" operator="equal">
      <formula>"ADECUADO"</formula>
    </cfRule>
    <cfRule type="cellIs" dxfId="15" priority="6" stopIfTrue="1" operator="equal">
      <formula>"SATISFACTORIO"</formula>
    </cfRule>
  </conditionalFormatting>
  <conditionalFormatting sqref="J125">
    <cfRule type="cellIs" dxfId="14" priority="1" stopIfTrue="1" operator="equal">
      <formula>"INSUFICIENTE"</formula>
    </cfRule>
    <cfRule type="cellIs" dxfId="13" priority="2" stopIfTrue="1" operator="equal">
      <formula>"ADECUADO"</formula>
    </cfRule>
    <cfRule type="cellIs" dxfId="12" priority="3" stopIfTrue="1" operator="equal">
      <formula>"SATISFACTORIO"</formula>
    </cfRule>
  </conditionalFormatting>
  <pageMargins left="0.70866141732283472" right="0.51181102362204722" top="0.55118110236220474" bottom="0.55118110236220474" header="0.31496062992125984" footer="0.31496062992125984"/>
  <pageSetup paperSize="9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topLeftCell="A31" zoomScale="90" zoomScaleNormal="90" zoomScalePageLayoutView="115" workbookViewId="0">
      <selection activeCell="J4" sqref="J4"/>
    </sheetView>
  </sheetViews>
  <sheetFormatPr baseColWidth="10" defaultColWidth="10.85546875" defaultRowHeight="15" x14ac:dyDescent="0.25"/>
  <cols>
    <col min="1" max="1" width="32" style="30" customWidth="1"/>
    <col min="2" max="2" width="22.42578125" style="30" customWidth="1"/>
    <col min="3" max="3" width="16.85546875" style="30" customWidth="1"/>
    <col min="4" max="4" width="18.28515625" style="30" customWidth="1"/>
    <col min="5" max="5" width="17.7109375" style="30" customWidth="1"/>
    <col min="6" max="6" width="17.42578125" style="30" customWidth="1"/>
    <col min="7" max="7" width="16.42578125" style="30" customWidth="1"/>
    <col min="8" max="8" width="17.7109375" style="30" customWidth="1"/>
    <col min="9" max="16384" width="10.85546875" style="30"/>
  </cols>
  <sheetData>
    <row r="1" spans="1:8" ht="31.5" customHeight="1" thickBot="1" x14ac:dyDescent="0.3">
      <c r="A1" s="552" t="s">
        <v>451</v>
      </c>
      <c r="B1" s="552"/>
      <c r="C1" s="552"/>
      <c r="D1" s="552"/>
      <c r="E1" s="552"/>
      <c r="F1" s="552"/>
      <c r="G1" s="552"/>
      <c r="H1" s="552"/>
    </row>
    <row r="2" spans="1:8" ht="15.75" thickBot="1" x14ac:dyDescent="0.3">
      <c r="A2" s="552" t="s">
        <v>117</v>
      </c>
      <c r="B2" s="552" t="s">
        <v>118</v>
      </c>
      <c r="C2" s="552"/>
      <c r="D2" s="552"/>
      <c r="E2" s="552"/>
      <c r="F2" s="552"/>
      <c r="G2" s="552"/>
      <c r="H2" s="552"/>
    </row>
    <row r="3" spans="1:8" ht="45" customHeight="1" thickBot="1" x14ac:dyDescent="0.3">
      <c r="A3" s="552"/>
      <c r="B3" s="32" t="s">
        <v>15</v>
      </c>
      <c r="C3" s="32" t="s">
        <v>67</v>
      </c>
      <c r="D3" s="35" t="s">
        <v>119</v>
      </c>
      <c r="E3" s="32" t="s">
        <v>97</v>
      </c>
      <c r="F3" s="32" t="s">
        <v>104</v>
      </c>
      <c r="G3" s="32" t="s">
        <v>128</v>
      </c>
      <c r="H3" s="32" t="s">
        <v>133</v>
      </c>
    </row>
    <row r="4" spans="1:8" ht="20.25" customHeight="1" thickBot="1" x14ac:dyDescent="0.3">
      <c r="A4" s="33" t="s">
        <v>120</v>
      </c>
      <c r="B4" s="45">
        <f>+'PACIENTE-USUARIO-CLIENTE'!I9</f>
        <v>0.66380952380952374</v>
      </c>
      <c r="C4" s="46">
        <f>+'APRENDIZAJE Y CRECIMIENTO'!I9</f>
        <v>0.65</v>
      </c>
      <c r="D4" s="46">
        <f>+'TALENTO HUMANO'!I9</f>
        <v>0.4</v>
      </c>
      <c r="E4" s="46" t="s">
        <v>129</v>
      </c>
      <c r="F4" s="46">
        <f>+'GERENCIA DE LA INFORMACION'!I9</f>
        <v>0.9</v>
      </c>
      <c r="G4" s="47">
        <f>+AVERAGE(B4:F4)</f>
        <v>0.6534523809523809</v>
      </c>
      <c r="H4" s="58" t="str">
        <f>+IF(G4&lt;=59%,"INSUFICIENTE",IF(G4&gt;=60%,IF(G4&lt;=79%,"ADECUADO",IF(G4&gt;=80%,"SATISFACTORIO"))))</f>
        <v>ADECUADO</v>
      </c>
    </row>
    <row r="5" spans="1:8" ht="20.25" customHeight="1" thickBot="1" x14ac:dyDescent="0.3">
      <c r="A5" s="34" t="s">
        <v>286</v>
      </c>
      <c r="B5" s="48">
        <f>+'PACIENTE-USUARIO-CLIENTE'!I18</f>
        <v>0.84285714285714286</v>
      </c>
      <c r="C5" s="49">
        <f>+'APRENDIZAJE Y CRECIMIENTO'!I11</f>
        <v>0.55000000000000004</v>
      </c>
      <c r="D5" s="49">
        <f>+'TALENTO HUMANO'!I10</f>
        <v>0.35</v>
      </c>
      <c r="E5" s="49" t="s">
        <v>129</v>
      </c>
      <c r="F5" s="49">
        <f>+'GERENCIA DE LA INFORMACION'!I10</f>
        <v>0.7</v>
      </c>
      <c r="G5" s="50">
        <f t="shared" ref="G5:G26" si="0">+AVERAGE(B5:F5)</f>
        <v>0.61071428571428577</v>
      </c>
      <c r="H5" s="58" t="str">
        <f>+IF(G5&lt;=59%,"INSUFICIENTE",IF(G5&gt;=60%,IF(G5&lt;=79.9%,"ADECUADO",IF(G5&gt;=80%,"SATISFACTORIO"))))</f>
        <v>ADECUADO</v>
      </c>
    </row>
    <row r="6" spans="1:8" ht="20.25" customHeight="1" thickBot="1" x14ac:dyDescent="0.3">
      <c r="A6" s="34" t="s">
        <v>213</v>
      </c>
      <c r="B6" s="48">
        <f>+'PACIENTE-USUARIO-CLIENTE'!I25</f>
        <v>0.82727272727272738</v>
      </c>
      <c r="C6" s="49">
        <f>+'APRENDIZAJE Y CRECIMIENTO'!I124</f>
        <v>0.58750000000000002</v>
      </c>
      <c r="D6" s="49">
        <f>+'TALENTO HUMANO'!I11</f>
        <v>0.4</v>
      </c>
      <c r="E6" s="49" t="s">
        <v>129</v>
      </c>
      <c r="F6" s="49">
        <f>+'GERENCIA DE LA INFORMACION'!I14</f>
        <v>0.625</v>
      </c>
      <c r="G6" s="50">
        <f>+AVERAGE(B6:F6)</f>
        <v>0.60994318181818186</v>
      </c>
      <c r="H6" s="58" t="str">
        <f>+IF(G6&lt;=59%,"INSUFICIENTE",IF(G6&gt;=60%,IF(G6&lt;=79.9%,"ADECUADO",IF(G6&gt;=80%,"SATISFACTORIO"))))</f>
        <v>ADECUADO</v>
      </c>
    </row>
    <row r="7" spans="1:8" ht="20.25" customHeight="1" thickBot="1" x14ac:dyDescent="0.3">
      <c r="A7" s="34" t="s">
        <v>216</v>
      </c>
      <c r="B7" s="48">
        <f>+'PACIENTE-USUARIO-CLIENTE'!I36</f>
        <v>0.80909090909090908</v>
      </c>
      <c r="C7" s="49">
        <f>+'APRENDIZAJE Y CRECIMIENTO'!I126</f>
        <v>0.6</v>
      </c>
      <c r="D7" s="49">
        <f>+'TALENTO HUMANO'!I12</f>
        <v>0.45</v>
      </c>
      <c r="E7" s="49" t="s">
        <v>129</v>
      </c>
      <c r="F7" s="49">
        <f>+'GERENCIA DE LA INFORMACION'!I12</f>
        <v>0.75</v>
      </c>
      <c r="G7" s="50">
        <f>+AVERAGE(B7:F7)</f>
        <v>0.65227272727272734</v>
      </c>
      <c r="H7" s="58" t="str">
        <f>+IF(G7&lt;=59%,"INSUFICIENTE",IF(G7&gt;=60%,IF(G7&lt;=79.9%,"ADECUADO",IF(G7&gt;=80%,"SATISFACTORIO"))))</f>
        <v>ADECUADO</v>
      </c>
    </row>
    <row r="8" spans="1:8" ht="20.25" customHeight="1" thickBot="1" x14ac:dyDescent="0.3">
      <c r="A8" s="33" t="s">
        <v>26</v>
      </c>
      <c r="B8" s="44">
        <f>+'PACIENTE-USUARIO-CLIENTE'!I60</f>
        <v>0.90277777777777779</v>
      </c>
      <c r="C8" s="43">
        <f>+'APRENDIZAJE Y CRECIMIENTO'!I128</f>
        <v>0.85</v>
      </c>
      <c r="D8" s="43">
        <f>+'TALENTO HUMANO'!I14</f>
        <v>0.6</v>
      </c>
      <c r="E8" s="46" t="s">
        <v>129</v>
      </c>
      <c r="F8" s="43">
        <f>+'GERENCIA DE LA INFORMACION'!I18</f>
        <v>1</v>
      </c>
      <c r="G8" s="51">
        <f t="shared" si="0"/>
        <v>0.83819444444444446</v>
      </c>
      <c r="H8" s="58" t="str">
        <f t="shared" ref="H8:H47" si="1">+IF(G8&lt;=59%,"INSUFICIENTE",IF(G8&gt;=60%,IF(G8&lt;=79%,"ADECUADO",IF(G8&gt;=80%,"SATISFACTORIO"))))</f>
        <v>SATISFACTORIO</v>
      </c>
    </row>
    <row r="9" spans="1:8" ht="20.25" customHeight="1" thickBot="1" x14ac:dyDescent="0.3">
      <c r="A9" s="34" t="s">
        <v>108</v>
      </c>
      <c r="B9" s="52">
        <f>+'PACIENTE-USUARIO-CLIENTE'!I47</f>
        <v>0.88125000000000009</v>
      </c>
      <c r="C9" s="53">
        <f>+'APRENDIZAJE Y CRECIMIENTO'!I131</f>
        <v>1</v>
      </c>
      <c r="D9" s="53">
        <f>+'TALENTO HUMANO'!I13</f>
        <v>0.35</v>
      </c>
      <c r="E9" s="49" t="s">
        <v>129</v>
      </c>
      <c r="F9" s="53">
        <f>+'GERENCIA DE LA INFORMACION'!I16</f>
        <v>0.875</v>
      </c>
      <c r="G9" s="50">
        <f t="shared" si="0"/>
        <v>0.77656250000000004</v>
      </c>
      <c r="H9" s="58" t="str">
        <f>+IF(G9&lt;=59%,"INSUFICIENTE",IF(G9&gt;=60%,IF(G9&lt;=79.9%,"ADECUADO",IF(G9&gt;=80%,"SATISFACTORIO"))))</f>
        <v>ADECUADO</v>
      </c>
    </row>
    <row r="10" spans="1:8" ht="20.25" customHeight="1" thickBot="1" x14ac:dyDescent="0.3">
      <c r="A10" s="33" t="s">
        <v>27</v>
      </c>
      <c r="B10" s="44">
        <f>+'PACIENTE-USUARIO-CLIENTE'!I73</f>
        <v>0.96562499999999996</v>
      </c>
      <c r="C10" s="43">
        <f>+'APRENDIZAJE Y CRECIMIENTO'!I19</f>
        <v>0.71666666666666667</v>
      </c>
      <c r="D10" s="43">
        <f>+'TALENTO HUMANO'!I36</f>
        <v>0.77500000000000002</v>
      </c>
      <c r="E10" s="46" t="s">
        <v>129</v>
      </c>
      <c r="F10" s="43">
        <f>+'GERENCIA DE LA INFORMACION'!I20</f>
        <v>1</v>
      </c>
      <c r="G10" s="51">
        <f t="shared" si="0"/>
        <v>0.86432291666666661</v>
      </c>
      <c r="H10" s="58" t="str">
        <f t="shared" si="1"/>
        <v>SATISFACTORIO</v>
      </c>
    </row>
    <row r="11" spans="1:8" ht="20.25" customHeight="1" thickBot="1" x14ac:dyDescent="0.3">
      <c r="A11" s="34" t="s">
        <v>146</v>
      </c>
      <c r="B11" s="52">
        <f>+'PACIENTE-USUARIO-CLIENTE'!I83</f>
        <v>0.96319444444444446</v>
      </c>
      <c r="C11" s="53">
        <f>+'APRENDIZAJE Y CRECIMIENTO'!I75</f>
        <v>1</v>
      </c>
      <c r="D11" s="53">
        <f>+'TALENTO HUMANO'!I18</f>
        <v>0.85</v>
      </c>
      <c r="E11" s="49" t="s">
        <v>129</v>
      </c>
      <c r="F11" s="53">
        <f>+'GERENCIA DE LA INFORMACION'!I26</f>
        <v>1</v>
      </c>
      <c r="G11" s="50">
        <f t="shared" si="0"/>
        <v>0.95329861111111114</v>
      </c>
      <c r="H11" s="58" t="str">
        <f t="shared" si="1"/>
        <v>SATISFACTORIO</v>
      </c>
    </row>
    <row r="12" spans="1:8" ht="20.25" customHeight="1" thickBot="1" x14ac:dyDescent="0.3">
      <c r="A12" s="33" t="s">
        <v>30</v>
      </c>
      <c r="B12" s="44">
        <f>+'PACIENTE-USUARIO-CLIENTE'!I98</f>
        <v>0.53749999999999998</v>
      </c>
      <c r="C12" s="43">
        <f>+'APRENDIZAJE Y CRECIMIENTO'!I53</f>
        <v>0.875</v>
      </c>
      <c r="D12" s="43">
        <f>+'TALENTO HUMANO'!I15</f>
        <v>0.2</v>
      </c>
      <c r="E12" s="46" t="s">
        <v>129</v>
      </c>
      <c r="F12" s="43">
        <f>+'GERENCIA DE LA INFORMACION'!I29</f>
        <v>0.93333333333333324</v>
      </c>
      <c r="G12" s="51">
        <f t="shared" si="0"/>
        <v>0.63645833333333335</v>
      </c>
      <c r="H12" s="58" t="str">
        <f t="shared" si="1"/>
        <v>ADECUADO</v>
      </c>
    </row>
    <row r="13" spans="1:8" ht="20.25" customHeight="1" thickBot="1" x14ac:dyDescent="0.3">
      <c r="A13" s="34" t="s">
        <v>31</v>
      </c>
      <c r="B13" s="52">
        <f>+'PACIENTE-USUARIO-CLIENTE'!I106</f>
        <v>0.8666666666666667</v>
      </c>
      <c r="C13" s="53">
        <f>+'APRENDIZAJE Y CRECIMIENTO'!I40</f>
        <v>0.82499999999999996</v>
      </c>
      <c r="D13" s="53">
        <f>+'TALENTO HUMANO'!I16</f>
        <v>0.2</v>
      </c>
      <c r="E13" s="49" t="s">
        <v>129</v>
      </c>
      <c r="F13" s="53">
        <f>+'GERENCIA DE LA INFORMACION'!I22</f>
        <v>1</v>
      </c>
      <c r="G13" s="50">
        <f t="shared" si="0"/>
        <v>0.72291666666666665</v>
      </c>
      <c r="H13" s="58" t="str">
        <f t="shared" si="1"/>
        <v>ADECUADO</v>
      </c>
    </row>
    <row r="14" spans="1:8" ht="20.25" customHeight="1" thickBot="1" x14ac:dyDescent="0.3">
      <c r="A14" s="33" t="s">
        <v>197</v>
      </c>
      <c r="B14" s="92">
        <f>+'PACIENTE-USUARIO-CLIENTE'!I113</f>
        <v>0.73285714285714298</v>
      </c>
      <c r="C14" s="93">
        <f>+'APRENDIZAJE Y CRECIMIENTO'!I56</f>
        <v>0.85</v>
      </c>
      <c r="D14" s="93">
        <f>+'TALENTO HUMANO'!I17</f>
        <v>1</v>
      </c>
      <c r="E14" s="46" t="s">
        <v>129</v>
      </c>
      <c r="F14" s="93">
        <f>+'GERENCIA DE LA INFORMACION'!I24</f>
        <v>1</v>
      </c>
      <c r="G14" s="94">
        <f>+AVERAGE(B14:F14)</f>
        <v>0.89571428571428569</v>
      </c>
      <c r="H14" s="95" t="str">
        <f t="shared" si="1"/>
        <v>SATISFACTORIO</v>
      </c>
    </row>
    <row r="15" spans="1:8" ht="20.25" customHeight="1" thickBot="1" x14ac:dyDescent="0.3">
      <c r="A15" s="34" t="s">
        <v>33</v>
      </c>
      <c r="B15" s="52">
        <f>+'PACIENTE-USUARIO-CLIENTE'!I120</f>
        <v>1</v>
      </c>
      <c r="C15" s="53">
        <f>+'APRENDIZAJE Y CRECIMIENTO'!I64</f>
        <v>0.81666666666666676</v>
      </c>
      <c r="D15" s="53">
        <f>+'TALENTO HUMANO'!I25</f>
        <v>1</v>
      </c>
      <c r="E15" s="49" t="s">
        <v>129</v>
      </c>
      <c r="F15" s="53">
        <f>+'GERENCIA DE LA INFORMACION'!I32</f>
        <v>1</v>
      </c>
      <c r="G15" s="50">
        <f t="shared" si="0"/>
        <v>0.95416666666666672</v>
      </c>
      <c r="H15" s="58" t="str">
        <f t="shared" si="1"/>
        <v>SATISFACTORIO</v>
      </c>
    </row>
    <row r="16" spans="1:8" ht="20.25" customHeight="1" thickBot="1" x14ac:dyDescent="0.3">
      <c r="A16" s="33" t="s">
        <v>121</v>
      </c>
      <c r="B16" s="44">
        <f>+'PACIENTE-USUARIO-CLIENTE'!I124</f>
        <v>0.96500000000000008</v>
      </c>
      <c r="C16" s="43">
        <f>+'APRENDIZAJE Y CRECIMIENTO'!I50</f>
        <v>0.83333333333333337</v>
      </c>
      <c r="D16" s="43">
        <f>+'TALENTO HUMANO'!I98</f>
        <v>0.7</v>
      </c>
      <c r="E16" s="46" t="s">
        <v>129</v>
      </c>
      <c r="F16" s="43">
        <f>+'GERENCIA DE LA INFORMACION'!I34</f>
        <v>1</v>
      </c>
      <c r="G16" s="51">
        <f t="shared" si="0"/>
        <v>0.87458333333333327</v>
      </c>
      <c r="H16" s="58" t="str">
        <f t="shared" si="1"/>
        <v>SATISFACTORIO</v>
      </c>
    </row>
    <row r="17" spans="1:8" ht="20.25" customHeight="1" thickBot="1" x14ac:dyDescent="0.3">
      <c r="A17" s="34" t="s">
        <v>37</v>
      </c>
      <c r="B17" s="52">
        <f>+'PACIENTE-USUARIO-CLIENTE'!I130</f>
        <v>1</v>
      </c>
      <c r="C17" s="53">
        <f>+'APRENDIZAJE Y CRECIMIENTO'!I37</f>
        <v>1</v>
      </c>
      <c r="D17" s="53">
        <f>+'TALENTO HUMANO'!I20</f>
        <v>1</v>
      </c>
      <c r="E17" s="49" t="s">
        <v>129</v>
      </c>
      <c r="F17" s="53">
        <f>+'GERENCIA DE LA INFORMACION'!I37</f>
        <v>1</v>
      </c>
      <c r="G17" s="55">
        <f t="shared" si="0"/>
        <v>1</v>
      </c>
      <c r="H17" s="58" t="str">
        <f t="shared" si="1"/>
        <v>SATISFACTORIO</v>
      </c>
    </row>
    <row r="18" spans="1:8" ht="20.25" customHeight="1" thickBot="1" x14ac:dyDescent="0.3">
      <c r="A18" s="33" t="s">
        <v>122</v>
      </c>
      <c r="B18" s="44">
        <f>+'PACIENTE-USUARIO-CLIENTE'!I142</f>
        <v>0.72916666666666674</v>
      </c>
      <c r="C18" s="43">
        <f>+'APRENDIZAJE Y CRECIMIENTO'!I111</f>
        <v>0.48749999999999999</v>
      </c>
      <c r="D18" s="43">
        <f>+'TALENTO HUMANO'!I82</f>
        <v>0.57499999999999996</v>
      </c>
      <c r="E18" s="46" t="s">
        <v>129</v>
      </c>
      <c r="F18" s="43">
        <f>+'GERENCIA DE LA INFORMACION'!I39</f>
        <v>0.9</v>
      </c>
      <c r="G18" s="51">
        <f t="shared" si="0"/>
        <v>0.67291666666666672</v>
      </c>
      <c r="H18" s="58" t="str">
        <f t="shared" si="1"/>
        <v>ADECUADO</v>
      </c>
    </row>
    <row r="19" spans="1:8" ht="20.25" customHeight="1" thickBot="1" x14ac:dyDescent="0.3">
      <c r="A19" s="34" t="s">
        <v>42</v>
      </c>
      <c r="B19" s="52">
        <f>+'PACIENTE-USUARIO-CLIENTE'!I149</f>
        <v>1</v>
      </c>
      <c r="C19" s="53">
        <f>+'APRENDIZAJE Y CRECIMIENTO'!I45</f>
        <v>0.8833333333333333</v>
      </c>
      <c r="D19" s="53">
        <f>+'TALENTO HUMANO'!I101</f>
        <v>0.93333333333333324</v>
      </c>
      <c r="E19" s="49" t="s">
        <v>129</v>
      </c>
      <c r="F19" s="53">
        <f>+'GERENCIA DE LA INFORMACION'!I41</f>
        <v>1</v>
      </c>
      <c r="G19" s="55">
        <f t="shared" si="0"/>
        <v>0.95416666666666661</v>
      </c>
      <c r="H19" s="58" t="str">
        <f t="shared" si="1"/>
        <v>SATISFACTORIO</v>
      </c>
    </row>
    <row r="20" spans="1:8" ht="20.25" customHeight="1" thickBot="1" x14ac:dyDescent="0.3">
      <c r="A20" s="33" t="s">
        <v>123</v>
      </c>
      <c r="B20" s="44">
        <f>+'PACIENTE-USUARIO-CLIENTE'!I157</f>
        <v>1</v>
      </c>
      <c r="C20" s="43">
        <f>+'APRENDIZAJE Y CRECIMIENTO'!I113</f>
        <v>0.73750000000000004</v>
      </c>
      <c r="D20" s="43">
        <f>+'TALENTO HUMANO'!I80</f>
        <v>1</v>
      </c>
      <c r="E20" s="46" t="s">
        <v>129</v>
      </c>
      <c r="F20" s="43">
        <f>+'GERENCIA DE LA INFORMACION'!I119</f>
        <v>0.6</v>
      </c>
      <c r="G20" s="51">
        <f>+AVERAGE(B20:F20)</f>
        <v>0.83437499999999998</v>
      </c>
      <c r="H20" s="58" t="str">
        <f t="shared" si="1"/>
        <v>SATISFACTORIO</v>
      </c>
    </row>
    <row r="21" spans="1:8" ht="20.25" customHeight="1" thickBot="1" x14ac:dyDescent="0.3">
      <c r="A21" s="34" t="s">
        <v>49</v>
      </c>
      <c r="B21" s="52">
        <f>+'PACIENTE-USUARIO-CLIENTE'!I165</f>
        <v>0.9</v>
      </c>
      <c r="C21" s="53">
        <f>+'APRENDIZAJE Y CRECIMIENTO'!I16</f>
        <v>1</v>
      </c>
      <c r="D21" s="53">
        <f>+'TALENTO HUMANO'!I78</f>
        <v>1</v>
      </c>
      <c r="E21" s="49" t="s">
        <v>129</v>
      </c>
      <c r="F21" s="53">
        <f>+'GERENCIA DE LA INFORMACION'!I43</f>
        <v>0.95</v>
      </c>
      <c r="G21" s="55">
        <f t="shared" si="0"/>
        <v>0.96249999999999991</v>
      </c>
      <c r="H21" s="58" t="str">
        <f t="shared" si="1"/>
        <v>SATISFACTORIO</v>
      </c>
    </row>
    <row r="22" spans="1:8" ht="20.25" customHeight="1" thickBot="1" x14ac:dyDescent="0.3">
      <c r="A22" s="33" t="s">
        <v>124</v>
      </c>
      <c r="B22" s="44">
        <f>+'PACIENTE-USUARIO-CLIENTE'!I166</f>
        <v>0.74545454545454537</v>
      </c>
      <c r="C22" s="43">
        <f>+'APRENDIZAJE Y CRECIMIENTO'!I105</f>
        <v>0.51249999999999996</v>
      </c>
      <c r="D22" s="43">
        <f>+'TALENTO HUMANO'!I27</f>
        <v>0.75</v>
      </c>
      <c r="E22" s="46" t="s">
        <v>129</v>
      </c>
      <c r="F22" s="43">
        <f>+'GERENCIA DE LA INFORMACION'!I52</f>
        <v>0.83333333333333337</v>
      </c>
      <c r="G22" s="51">
        <f t="shared" si="0"/>
        <v>0.7103219696969697</v>
      </c>
      <c r="H22" s="58" t="str">
        <f t="shared" si="1"/>
        <v>ADECUADO</v>
      </c>
    </row>
    <row r="23" spans="1:8" ht="20.25" customHeight="1" thickBot="1" x14ac:dyDescent="0.3">
      <c r="A23" s="34" t="s">
        <v>198</v>
      </c>
      <c r="B23" s="52">
        <f>+'PACIENTE-USUARIO-CLIENTE'!I177</f>
        <v>0.96250000000000002</v>
      </c>
      <c r="C23" s="53">
        <f>+'APRENDIZAJE Y CRECIMIENTO'!I78</f>
        <v>1</v>
      </c>
      <c r="D23" s="53">
        <f>+'TALENTO HUMANO'!I29</f>
        <v>0.95714285714285718</v>
      </c>
      <c r="E23" s="49" t="s">
        <v>129</v>
      </c>
      <c r="F23" s="53">
        <f>+'GERENCIA DE LA INFORMACION'!I48</f>
        <v>1</v>
      </c>
      <c r="G23" s="55">
        <f t="shared" si="0"/>
        <v>0.9799107142857143</v>
      </c>
      <c r="H23" s="58" t="str">
        <f t="shared" si="1"/>
        <v>SATISFACTORIO</v>
      </c>
    </row>
    <row r="24" spans="1:8" ht="20.25" customHeight="1" thickBot="1" x14ac:dyDescent="0.3">
      <c r="A24" s="33" t="s">
        <v>73</v>
      </c>
      <c r="B24" s="44">
        <f>+'PACIENTE-USUARIO-CLIENTE'!I259</f>
        <v>0.85</v>
      </c>
      <c r="C24" s="43">
        <f>+'APRENDIZAJE Y CRECIMIENTO'!I32</f>
        <v>0.81666666666666676</v>
      </c>
      <c r="D24" s="43">
        <f>+'TALENTO HUMANO'!I99</f>
        <v>0.85</v>
      </c>
      <c r="E24" s="46" t="s">
        <v>129</v>
      </c>
      <c r="F24" s="43">
        <f>+'GERENCIA DE LA INFORMACION'!I50</f>
        <v>0.9</v>
      </c>
      <c r="G24" s="51">
        <f>+AVERAGE(B24:F24)</f>
        <v>0.85416666666666663</v>
      </c>
      <c r="H24" s="58" t="str">
        <f t="shared" si="1"/>
        <v>SATISFACTORIO</v>
      </c>
    </row>
    <row r="25" spans="1:8" ht="20.25" customHeight="1" thickBot="1" x14ac:dyDescent="0.3">
      <c r="A25" s="34" t="s">
        <v>51</v>
      </c>
      <c r="B25" s="52">
        <f>+'PACIENTE-USUARIO-CLIENTE'!I185</f>
        <v>0.89</v>
      </c>
      <c r="C25" s="53">
        <f>+'APRENDIZAJE Y CRECIMIENTO'!I121</f>
        <v>0.66666666666666663</v>
      </c>
      <c r="D25" s="53">
        <f>+'TALENTO HUMANO'!I92</f>
        <v>0.91249999999999998</v>
      </c>
      <c r="E25" s="49" t="s">
        <v>129</v>
      </c>
      <c r="F25" s="53">
        <f>+'GERENCIA DE LA INFORMACION'!I125</f>
        <v>1</v>
      </c>
      <c r="G25" s="55">
        <f t="shared" si="0"/>
        <v>0.86729166666666668</v>
      </c>
      <c r="H25" s="58" t="str">
        <f t="shared" si="1"/>
        <v>SATISFACTORIO</v>
      </c>
    </row>
    <row r="26" spans="1:8" ht="20.25" customHeight="1" thickBot="1" x14ac:dyDescent="0.3">
      <c r="A26" s="33" t="s">
        <v>52</v>
      </c>
      <c r="B26" s="44">
        <f>+'PACIENTE-USUARIO-CLIENTE'!I190</f>
        <v>0.95714285714285718</v>
      </c>
      <c r="C26" s="43">
        <f>+'APRENDIZAJE Y CRECIMIENTO'!I115</f>
        <v>0.85</v>
      </c>
      <c r="D26" s="43">
        <f>+'TALENTO HUMANO'!I64</f>
        <v>1</v>
      </c>
      <c r="E26" s="43">
        <f>+'FINANCIERA Y GERENCIAL'!I55</f>
        <v>1</v>
      </c>
      <c r="F26" s="43">
        <f>+'GERENCIA DE LA INFORMACION'!I57</f>
        <v>1</v>
      </c>
      <c r="G26" s="51">
        <f t="shared" si="0"/>
        <v>0.96142857142857141</v>
      </c>
      <c r="H26" s="58" t="str">
        <f t="shared" si="1"/>
        <v>SATISFACTORIO</v>
      </c>
    </row>
    <row r="27" spans="1:8" ht="20.25" customHeight="1" thickBot="1" x14ac:dyDescent="0.3">
      <c r="A27" s="34" t="s">
        <v>59</v>
      </c>
      <c r="B27" s="52">
        <f>+'PACIENTE-USUARIO-CLIENTE'!I199</f>
        <v>1</v>
      </c>
      <c r="C27" s="53">
        <f>+'APRENDIZAJE Y CRECIMIENTO'!I59</f>
        <v>0.69166666666666676</v>
      </c>
      <c r="D27" s="53">
        <f>+'TALENTO HUMANO'!I67</f>
        <v>0.7</v>
      </c>
      <c r="E27" s="53">
        <f>+'FINANCIERA Y GERENCIAL'!I9</f>
        <v>1</v>
      </c>
      <c r="F27" s="53">
        <f>+'GERENCIA DE LA INFORMACION'!I60</f>
        <v>0.6</v>
      </c>
      <c r="G27" s="50">
        <f t="shared" ref="G27:G40" si="2">+AVERAGE(B27:F27)</f>
        <v>0.79833333333333334</v>
      </c>
      <c r="H27" s="58" t="str">
        <f>+IF(G27&lt;=59%,"INSUFICIENTE",IF(G27&gt;=60%,IF(G27&lt;=79.9%,"ADECUADO",IF(G27&gt;=80%,"SATISFACTORIO"))))</f>
        <v>ADECUADO</v>
      </c>
    </row>
    <row r="28" spans="1:8" ht="20.25" customHeight="1" thickBot="1" x14ac:dyDescent="0.3">
      <c r="A28" s="33" t="s">
        <v>60</v>
      </c>
      <c r="B28" s="44">
        <f>+'PACIENTE-USUARIO-CLIENTE'!I206</f>
        <v>1</v>
      </c>
      <c r="C28" s="43">
        <f>+'APRENDIZAJE Y CRECIMIENTO'!I96</f>
        <v>0.48333333333333334</v>
      </c>
      <c r="D28" s="43">
        <f>+'TALENTO HUMANO'!I96</f>
        <v>1</v>
      </c>
      <c r="E28" s="43" t="s">
        <v>129</v>
      </c>
      <c r="F28" s="43">
        <f>+'GERENCIA DE LA INFORMACION'!I62</f>
        <v>0.79999999999999993</v>
      </c>
      <c r="G28" s="51">
        <f t="shared" si="2"/>
        <v>0.8208333333333333</v>
      </c>
      <c r="H28" s="58" t="str">
        <f t="shared" si="1"/>
        <v>SATISFACTORIO</v>
      </c>
    </row>
    <row r="29" spans="1:8" ht="20.25" customHeight="1" thickBot="1" x14ac:dyDescent="0.3">
      <c r="A29" s="34" t="s">
        <v>94</v>
      </c>
      <c r="B29" s="52">
        <f>+'PACIENTE-USUARIO-CLIENTE'!I225</f>
        <v>0.96250000000000002</v>
      </c>
      <c r="C29" s="53">
        <f>+'APRENDIZAJE Y CRECIMIENTO'!I22</f>
        <v>0.85</v>
      </c>
      <c r="D29" s="53">
        <f>+'TALENTO HUMANO'!I40</f>
        <v>1</v>
      </c>
      <c r="E29" s="54" t="s">
        <v>129</v>
      </c>
      <c r="F29" s="53">
        <f>+'GERENCIA DE LA INFORMACION'!I78</f>
        <v>1</v>
      </c>
      <c r="G29" s="55">
        <f t="shared" si="2"/>
        <v>0.953125</v>
      </c>
      <c r="H29" s="58" t="str">
        <f t="shared" si="1"/>
        <v>SATISFACTORIO</v>
      </c>
    </row>
    <row r="30" spans="1:8" ht="20.25" customHeight="1" thickBot="1" x14ac:dyDescent="0.3">
      <c r="A30" s="33" t="s">
        <v>62</v>
      </c>
      <c r="B30" s="44">
        <f>+'PACIENTE-USUARIO-CLIENTE'!I253</f>
        <v>0.95</v>
      </c>
      <c r="C30" s="43">
        <f>+'APRENDIZAJE Y CRECIMIENTO'!I62</f>
        <v>0.51249999999999996</v>
      </c>
      <c r="D30" s="43">
        <f>+'TALENTO HUMANO'!I76</f>
        <v>1</v>
      </c>
      <c r="E30" s="43">
        <f>+'FINANCIERA Y GERENCIAL'!I57</f>
        <v>0.9</v>
      </c>
      <c r="F30" s="43">
        <f>+'GERENCIA DE LA INFORMACION'!I71</f>
        <v>0.9</v>
      </c>
      <c r="G30" s="51">
        <f t="shared" si="2"/>
        <v>0.85250000000000004</v>
      </c>
      <c r="H30" s="58" t="str">
        <f>+IF(G30&lt;=59%,"INSUFICIENTE",IF(G30&gt;=60%,IF(G30&lt;=79.9%,"ADECUADO",IF(G30&gt;=80%,"SATISFACTORIO"))))</f>
        <v>SATISFACTORIO</v>
      </c>
    </row>
    <row r="31" spans="1:8" ht="20.25" customHeight="1" thickBot="1" x14ac:dyDescent="0.3">
      <c r="A31" s="34" t="s">
        <v>63</v>
      </c>
      <c r="B31" s="52">
        <f>+'PACIENTE-USUARIO-CLIENTE'!I254</f>
        <v>0.98333333333333339</v>
      </c>
      <c r="C31" s="53">
        <f>+'APRENDIZAJE Y CRECIMIENTO'!I107</f>
        <v>0.51249999999999996</v>
      </c>
      <c r="D31" s="53">
        <f>+'TALENTO HUMANO'!I73</f>
        <v>0.875</v>
      </c>
      <c r="E31" s="53">
        <f>+'FINANCIERA Y GERENCIAL'!I12</f>
        <v>0.89166666666666661</v>
      </c>
      <c r="F31" s="53">
        <f>+'GERENCIA DE LA INFORMACION'!I65</f>
        <v>0.9</v>
      </c>
      <c r="G31" s="55">
        <f t="shared" si="2"/>
        <v>0.83250000000000013</v>
      </c>
      <c r="H31" s="58" t="str">
        <f t="shared" si="1"/>
        <v>SATISFACTORIO</v>
      </c>
    </row>
    <row r="32" spans="1:8" ht="20.25" customHeight="1" thickBot="1" x14ac:dyDescent="0.3">
      <c r="A32" s="33" t="s">
        <v>65</v>
      </c>
      <c r="B32" s="44">
        <f>+'PACIENTE-USUARIO-CLIENTE'!I233</f>
        <v>0.57499999999999996</v>
      </c>
      <c r="C32" s="43">
        <f>+'APRENDIZAJE Y CRECIMIENTO'!I42</f>
        <v>1</v>
      </c>
      <c r="D32" s="43" t="s">
        <v>129</v>
      </c>
      <c r="E32" s="43">
        <f>+'FINANCIERA Y GERENCIAL'!I30</f>
        <v>0.84000000000000008</v>
      </c>
      <c r="F32" s="43">
        <f>+'GERENCIA DE LA INFORMACION'!I97</f>
        <v>1</v>
      </c>
      <c r="G32" s="51">
        <f t="shared" si="2"/>
        <v>0.85375000000000001</v>
      </c>
      <c r="H32" s="58" t="str">
        <f t="shared" si="1"/>
        <v>SATISFACTORIO</v>
      </c>
    </row>
    <row r="33" spans="1:8" ht="20.25" customHeight="1" thickBot="1" x14ac:dyDescent="0.3">
      <c r="A33" s="34" t="s">
        <v>125</v>
      </c>
      <c r="B33" s="52">
        <f>+'PACIENTE-USUARIO-CLIENTE'!I235</f>
        <v>0.9642857142857143</v>
      </c>
      <c r="C33" s="53">
        <f>+'APRENDIZAJE Y CRECIMIENTO'!I13</f>
        <v>1</v>
      </c>
      <c r="D33" s="53">
        <f>+'TALENTO HUMANO'!I38</f>
        <v>1</v>
      </c>
      <c r="E33" s="54" t="s">
        <v>129</v>
      </c>
      <c r="F33" s="53">
        <f>+'GERENCIA DE LA INFORMACION'!I69</f>
        <v>1</v>
      </c>
      <c r="G33" s="55">
        <f t="shared" si="2"/>
        <v>0.9910714285714286</v>
      </c>
      <c r="H33" s="58" t="str">
        <f t="shared" si="1"/>
        <v>SATISFACTORIO</v>
      </c>
    </row>
    <row r="34" spans="1:8" ht="20.25" customHeight="1" thickBot="1" x14ac:dyDescent="0.3">
      <c r="A34" s="33" t="s">
        <v>74</v>
      </c>
      <c r="B34" s="44" t="s">
        <v>129</v>
      </c>
      <c r="C34" s="43">
        <f>+'APRENDIZAJE Y CRECIMIENTO'!I80</f>
        <v>0.88500000000000001</v>
      </c>
      <c r="D34" s="43">
        <f>+'TALENTO HUMANO'!I55</f>
        <v>0.7944444444444444</v>
      </c>
      <c r="E34" s="43" t="s">
        <v>129</v>
      </c>
      <c r="F34" s="43">
        <f>+'GERENCIA DE LA INFORMACION'!I67</f>
        <v>1</v>
      </c>
      <c r="G34" s="51">
        <f t="shared" si="2"/>
        <v>0.89314814814814814</v>
      </c>
      <c r="H34" s="58" t="str">
        <f t="shared" si="1"/>
        <v>SATISFACTORIO</v>
      </c>
    </row>
    <row r="35" spans="1:8" ht="20.25" customHeight="1" thickBot="1" x14ac:dyDescent="0.3">
      <c r="A35" s="34" t="s">
        <v>75</v>
      </c>
      <c r="B35" s="56" t="s">
        <v>129</v>
      </c>
      <c r="C35" s="53">
        <f>+'APRENDIZAJE Y CRECIMIENTO'!I48</f>
        <v>0.92500000000000004</v>
      </c>
      <c r="D35" s="53">
        <f>+'TALENTO HUMANO'!I45</f>
        <v>0.91249999999999998</v>
      </c>
      <c r="E35" s="54" t="s">
        <v>129</v>
      </c>
      <c r="F35" s="53">
        <f>+'GERENCIA DE LA INFORMACION'!I55</f>
        <v>1</v>
      </c>
      <c r="G35" s="55">
        <f t="shared" si="2"/>
        <v>0.9458333333333333</v>
      </c>
      <c r="H35" s="58" t="str">
        <f t="shared" si="1"/>
        <v>SATISFACTORIO</v>
      </c>
    </row>
    <row r="36" spans="1:8" ht="20.25" customHeight="1" thickBot="1" x14ac:dyDescent="0.3">
      <c r="A36" s="33" t="s">
        <v>126</v>
      </c>
      <c r="B36" s="44" t="s">
        <v>129</v>
      </c>
      <c r="C36" s="43">
        <f>+'APRENDIZAJE Y CRECIMIENTO'!I30</f>
        <v>0.78749999999999998</v>
      </c>
      <c r="D36" s="43">
        <f>+'TALENTO HUMANO'!I43</f>
        <v>0.6</v>
      </c>
      <c r="E36" s="43" t="s">
        <v>129</v>
      </c>
      <c r="F36" s="43">
        <f>+'GERENCIA DE LA INFORMACION'!I73</f>
        <v>0.96</v>
      </c>
      <c r="G36" s="51">
        <f t="shared" si="2"/>
        <v>0.78250000000000008</v>
      </c>
      <c r="H36" s="58" t="str">
        <f>+IF(G36&lt;=59%,"INSUFICIENTE",IF(G36&gt;=60%,IF(G36&lt;=79.9%,"ADECUADO",IF(G36&gt;=80%,"SATISFACTORIO"))))</f>
        <v>ADECUADO</v>
      </c>
    </row>
    <row r="37" spans="1:8" ht="20.25" customHeight="1" thickBot="1" x14ac:dyDescent="0.3">
      <c r="A37" s="34" t="s">
        <v>79</v>
      </c>
      <c r="B37" s="56" t="s">
        <v>129</v>
      </c>
      <c r="C37" s="53">
        <f>+'APRENDIZAJE Y CRECIMIENTO'!I35</f>
        <v>0.58750000000000002</v>
      </c>
      <c r="D37" s="53" t="s">
        <v>129</v>
      </c>
      <c r="E37" s="53">
        <f>+'FINANCIERA Y GERENCIAL'!I18</f>
        <v>1</v>
      </c>
      <c r="F37" s="53">
        <f>+'GERENCIA DE LA INFORMACION'!I95</f>
        <v>0.85</v>
      </c>
      <c r="G37" s="55">
        <f t="shared" si="2"/>
        <v>0.8125</v>
      </c>
      <c r="H37" s="58" t="str">
        <f t="shared" si="1"/>
        <v>SATISFACTORIO</v>
      </c>
    </row>
    <row r="38" spans="1:8" ht="20.25" customHeight="1" thickBot="1" x14ac:dyDescent="0.3">
      <c r="A38" s="33" t="s">
        <v>78</v>
      </c>
      <c r="B38" s="44" t="s">
        <v>129</v>
      </c>
      <c r="C38" s="43">
        <f>+'APRENDIZAJE Y CRECIMIENTO'!I71</f>
        <v>0.95</v>
      </c>
      <c r="D38" s="43" t="s">
        <v>129</v>
      </c>
      <c r="E38" s="43">
        <f>+'FINANCIERA Y GERENCIAL'!I25</f>
        <v>0.92500000000000004</v>
      </c>
      <c r="F38" s="43">
        <f>+'GERENCIA DE LA INFORMACION'!I103</f>
        <v>0.85</v>
      </c>
      <c r="G38" s="51">
        <f t="shared" si="2"/>
        <v>0.90833333333333333</v>
      </c>
      <c r="H38" s="58" t="str">
        <f t="shared" si="1"/>
        <v>SATISFACTORIO</v>
      </c>
    </row>
    <row r="39" spans="1:8" ht="20.25" customHeight="1" thickBot="1" x14ac:dyDescent="0.3">
      <c r="A39" s="34" t="s">
        <v>127</v>
      </c>
      <c r="B39" s="56" t="s">
        <v>129</v>
      </c>
      <c r="C39" s="53">
        <f>+'APRENDIZAJE Y CRECIMIENTO'!I100</f>
        <v>0.65</v>
      </c>
      <c r="D39" s="53">
        <f>+'TALENTO HUMANO'!I71</f>
        <v>0.9</v>
      </c>
      <c r="E39" s="53">
        <f>+'FINANCIERA Y GERENCIAL'!I29</f>
        <v>1</v>
      </c>
      <c r="F39" s="53">
        <f>+'GERENCIA DE LA INFORMACION'!I86</f>
        <v>0.68124999999999991</v>
      </c>
      <c r="G39" s="55">
        <f t="shared" si="2"/>
        <v>0.80781249999999993</v>
      </c>
      <c r="H39" s="58" t="str">
        <f t="shared" si="1"/>
        <v>SATISFACTORIO</v>
      </c>
    </row>
    <row r="40" spans="1:8" ht="20.25" customHeight="1" thickBot="1" x14ac:dyDescent="0.3">
      <c r="A40" s="33" t="s">
        <v>80</v>
      </c>
      <c r="B40" s="44" t="s">
        <v>129</v>
      </c>
      <c r="C40" s="43">
        <f>+'APRENDIZAJE Y CRECIMIENTO'!I85</f>
        <v>0.82</v>
      </c>
      <c r="D40" s="43">
        <f>+'TALENTO HUMANO'!I68</f>
        <v>1</v>
      </c>
      <c r="E40" s="43" t="s">
        <v>129</v>
      </c>
      <c r="F40" s="43">
        <f>+'GERENCIA DE LA INFORMACION'!I105</f>
        <v>0.83333333333333337</v>
      </c>
      <c r="G40" s="51">
        <f t="shared" si="2"/>
        <v>0.88444444444444448</v>
      </c>
      <c r="H40" s="58" t="str">
        <f t="shared" si="1"/>
        <v>SATISFACTORIO</v>
      </c>
    </row>
    <row r="41" spans="1:8" ht="20.25" customHeight="1" thickBot="1" x14ac:dyDescent="0.3">
      <c r="A41" s="34" t="s">
        <v>165</v>
      </c>
      <c r="B41" s="239">
        <f>+'PACIENTE-USUARIO-CLIENTE'!I242</f>
        <v>0.9</v>
      </c>
      <c r="C41" s="53">
        <f>+'APRENDIZAJE Y CRECIMIENTO'!I67</f>
        <v>0.75</v>
      </c>
      <c r="D41" s="53">
        <f>+'TALENTO HUMANO'!I86</f>
        <v>1</v>
      </c>
      <c r="E41" s="54" t="s">
        <v>129</v>
      </c>
      <c r="F41" s="53">
        <f>+'GERENCIA DE LA INFORMACION'!I99</f>
        <v>1</v>
      </c>
      <c r="G41" s="55">
        <f t="shared" ref="G41:G47" si="3">+AVERAGE(B41:F41)</f>
        <v>0.91249999999999998</v>
      </c>
      <c r="H41" s="58" t="str">
        <f t="shared" si="1"/>
        <v>SATISFACTORIO</v>
      </c>
    </row>
    <row r="42" spans="1:8" ht="20.25" customHeight="1" thickBot="1" x14ac:dyDescent="0.3">
      <c r="A42" s="33" t="s">
        <v>103</v>
      </c>
      <c r="B42" s="44" t="s">
        <v>129</v>
      </c>
      <c r="C42" s="43">
        <f>+'APRENDIZAJE Y CRECIMIENTO'!I25</f>
        <v>0.65</v>
      </c>
      <c r="D42" s="43" t="s">
        <v>200</v>
      </c>
      <c r="E42" s="43">
        <f>+'FINANCIERA Y GERENCIAL'!I35</f>
        <v>0.89</v>
      </c>
      <c r="F42" s="43">
        <f>+'GERENCIA DE LA INFORMACION'!I80</f>
        <v>0.73333333333333339</v>
      </c>
      <c r="G42" s="51">
        <f t="shared" si="3"/>
        <v>0.75777777777777777</v>
      </c>
      <c r="H42" s="58" t="str">
        <f t="shared" si="1"/>
        <v>ADECUADO</v>
      </c>
    </row>
    <row r="43" spans="1:8" ht="15.75" thickBot="1" x14ac:dyDescent="0.3">
      <c r="A43" s="41" t="s">
        <v>131</v>
      </c>
      <c r="B43" s="56" t="s">
        <v>200</v>
      </c>
      <c r="C43" s="53">
        <f>+'APRENDIZAJE Y CRECIMIENTO'!I28</f>
        <v>0.53749999999999998</v>
      </c>
      <c r="D43" s="53">
        <f>+'TALENTO HUMANO'!I42</f>
        <v>1</v>
      </c>
      <c r="E43" s="53">
        <f>+'FINANCIERA Y GERENCIAL'!I40</f>
        <v>1</v>
      </c>
      <c r="F43" s="53">
        <f>+'GERENCIA DE LA INFORMACION'!I83</f>
        <v>0.79999999999999993</v>
      </c>
      <c r="G43" s="55">
        <f t="shared" si="3"/>
        <v>0.83437499999999998</v>
      </c>
      <c r="H43" s="58" t="str">
        <f t="shared" si="1"/>
        <v>SATISFACTORIO</v>
      </c>
    </row>
    <row r="44" spans="1:8" ht="15.75" thickBot="1" x14ac:dyDescent="0.3">
      <c r="A44" s="42" t="s">
        <v>132</v>
      </c>
      <c r="B44" s="43" t="s">
        <v>129</v>
      </c>
      <c r="C44" s="43">
        <f>+'APRENDIZAJE Y CRECIMIENTO'!I109</f>
        <v>0.6</v>
      </c>
      <c r="D44" s="43" t="s">
        <v>129</v>
      </c>
      <c r="E44" s="43">
        <f>+'FINANCIERA Y GERENCIAL'!I45</f>
        <v>0.8666666666666667</v>
      </c>
      <c r="F44" s="43">
        <f>+'GERENCIA DE LA INFORMACION'!I108</f>
        <v>0.68333333333333324</v>
      </c>
      <c r="G44" s="51">
        <f t="shared" si="3"/>
        <v>0.71666666666666667</v>
      </c>
      <c r="H44" s="58" t="str">
        <f t="shared" si="1"/>
        <v>ADECUADO</v>
      </c>
    </row>
    <row r="45" spans="1:8" ht="15.75" thickBot="1" x14ac:dyDescent="0.3">
      <c r="A45" s="41" t="s">
        <v>142</v>
      </c>
      <c r="B45" s="57" t="s">
        <v>129</v>
      </c>
      <c r="C45" s="53">
        <f>+'APRENDIZAJE Y CRECIMIENTO'!I99</f>
        <v>0.75</v>
      </c>
      <c r="D45" s="53" t="s">
        <v>129</v>
      </c>
      <c r="E45" s="53">
        <f>+'FINANCIERA Y GERENCIAL'!I58</f>
        <v>0.75</v>
      </c>
      <c r="F45" s="53">
        <f>+'GERENCIA DE LA INFORMACION'!I114</f>
        <v>0.75</v>
      </c>
      <c r="G45" s="55">
        <f t="shared" si="3"/>
        <v>0.75</v>
      </c>
      <c r="H45" s="58" t="str">
        <f t="shared" si="1"/>
        <v>ADECUADO</v>
      </c>
    </row>
    <row r="46" spans="1:8" ht="16.5" customHeight="1" thickBot="1" x14ac:dyDescent="0.3">
      <c r="A46" s="42" t="s">
        <v>139</v>
      </c>
      <c r="B46" s="43">
        <f>+'PACIENTE-USUARIO-CLIENTE'!I246</f>
        <v>0.61428571428571421</v>
      </c>
      <c r="C46" s="43">
        <f>+'APRENDIZAJE Y CRECIMIENTO'!I102</f>
        <v>0.68333333333333324</v>
      </c>
      <c r="D46" s="43">
        <f>+'TALENTO HUMANO'!I97</f>
        <v>0.2</v>
      </c>
      <c r="E46" s="43" t="s">
        <v>129</v>
      </c>
      <c r="F46" s="43">
        <f>+'GERENCIA DE LA INFORMACION'!I117</f>
        <v>0.44999999999999996</v>
      </c>
      <c r="G46" s="51">
        <f t="shared" si="3"/>
        <v>0.48690476190476184</v>
      </c>
      <c r="H46" s="58" t="str">
        <f t="shared" si="1"/>
        <v>INSUFICIENTE</v>
      </c>
    </row>
    <row r="47" spans="1:8" ht="15.75" thickBot="1" x14ac:dyDescent="0.3">
      <c r="A47" s="42" t="s">
        <v>203</v>
      </c>
      <c r="B47" s="43">
        <f>+'PACIENTE-USUARIO-CLIENTE'!I257</f>
        <v>0.995</v>
      </c>
      <c r="C47" s="43">
        <f>+'APRENDIZAJE Y CRECIMIENTO'!I119</f>
        <v>0.75</v>
      </c>
      <c r="D47" s="43">
        <f>+'TALENTO HUMANO'!I88</f>
        <v>1</v>
      </c>
      <c r="E47" s="43">
        <f>+'FINANCIERA Y GERENCIAL'!I60</f>
        <v>0.60833333333333339</v>
      </c>
      <c r="F47" s="43">
        <f>+'GERENCIA DE LA INFORMACION'!I122</f>
        <v>0.93333333333333324</v>
      </c>
      <c r="G47" s="51">
        <f t="shared" si="3"/>
        <v>0.85733333333333339</v>
      </c>
      <c r="H47" s="58" t="str">
        <f t="shared" si="1"/>
        <v>SATISFACTORIO</v>
      </c>
    </row>
    <row r="49" spans="1:4" ht="15.75" thickBot="1" x14ac:dyDescent="0.3"/>
    <row r="50" spans="1:4" ht="45" x14ac:dyDescent="0.25">
      <c r="A50" s="60" t="s">
        <v>118</v>
      </c>
      <c r="B50" s="60" t="s">
        <v>24</v>
      </c>
      <c r="C50" s="60" t="s">
        <v>134</v>
      </c>
      <c r="D50" s="60" t="s">
        <v>135</v>
      </c>
    </row>
    <row r="51" spans="1:4" x14ac:dyDescent="0.25">
      <c r="A51" s="61" t="s">
        <v>15</v>
      </c>
      <c r="B51" s="62">
        <f>+AVERAGE(B4:B47)</f>
        <v>0.87686576260439886</v>
      </c>
      <c r="C51" s="59" t="str">
        <f>+IF(B51&lt;=59%,"INSUFICIENTE",IF(B51&gt;=60%,IF(B51&lt;=79%,"ADECUADO",IF(B51&gt;=80%,"SATISFACTORIO"))))</f>
        <v>SATISFACTORIO</v>
      </c>
      <c r="D51" s="553">
        <f>+AVERAGE(B51:B55)</f>
        <v>0.83687533418424565</v>
      </c>
    </row>
    <row r="52" spans="1:4" x14ac:dyDescent="0.25">
      <c r="A52" s="61" t="s">
        <v>67</v>
      </c>
      <c r="B52" s="62">
        <f>+AVERAGE(C4:C47)</f>
        <v>0.76100378787878808</v>
      </c>
      <c r="C52" s="59" t="str">
        <f>+IF(B52&lt;=59%,"INSUFICIENTE",IF(B52&gt;=60%,IF(B52&lt;=79%,"ADECUADO",IF(B52&gt;=80%,"SATISFACTORIO"))))</f>
        <v>ADECUADO</v>
      </c>
      <c r="D52" s="554"/>
    </row>
    <row r="53" spans="1:4" x14ac:dyDescent="0.25">
      <c r="A53" s="63" t="s">
        <v>119</v>
      </c>
      <c r="B53" s="62">
        <f>+AVERAGE(D4:D47)</f>
        <v>0.76934001670843777</v>
      </c>
      <c r="C53" s="59" t="str">
        <f>+IF(B53&lt;=59%,"INSUFICIENTE",IF(B53&gt;=60%,IF(B53&lt;=79.9%,"ADECUADO",IF(B53&gt;=80%,"SATISFACTORIO"))))</f>
        <v>ADECUADO</v>
      </c>
      <c r="D53" s="554"/>
    </row>
    <row r="54" spans="1:4" x14ac:dyDescent="0.25">
      <c r="A54" s="61" t="s">
        <v>97</v>
      </c>
      <c r="B54" s="62">
        <f>+AVERAGE(E4:E47)</f>
        <v>0.89782051282051278</v>
      </c>
      <c r="C54" s="59" t="str">
        <f>+IF(B54&lt;=59%,"INSUFICIENTE",IF(B54&gt;=60%,IF(B54&lt;=79.9%,"ADECUADO",IF(B54&gt;=80%,"SATISFACTORIO"))))</f>
        <v>SATISFACTORIO</v>
      </c>
      <c r="D54" s="554"/>
    </row>
    <row r="55" spans="1:4" x14ac:dyDescent="0.25">
      <c r="A55" s="61" t="s">
        <v>104</v>
      </c>
      <c r="B55" s="62">
        <f>+AVERAGE(F4:F47)</f>
        <v>0.87934659090909084</v>
      </c>
      <c r="C55" s="59" t="str">
        <f>+IF(B55&lt;=59%,"INSUFICIENTE",IF(B55&gt;=60%,IF(B55&lt;=79%,"ADECUADO",IF(B55&gt;=80%,"SATISFACTORIO"))))</f>
        <v>SATISFACTORIO</v>
      </c>
      <c r="D55" s="555"/>
    </row>
    <row r="56" spans="1:4" x14ac:dyDescent="0.25">
      <c r="D56" s="59" t="str">
        <f>+IF(D51&lt;=59%,"INSUFICIENTE",IF(D51&gt;=60%,IF(D51&lt;=79.9%,"ADECUADO",IF(D51&gt;=80%,"SATISFACTORIO"))))</f>
        <v>SATISFACTORIO</v>
      </c>
    </row>
  </sheetData>
  <autoFilter ref="A3:H47"/>
  <mergeCells count="4">
    <mergeCell ref="A2:A3"/>
    <mergeCell ref="B2:H2"/>
    <mergeCell ref="A1:H1"/>
    <mergeCell ref="D51:D55"/>
  </mergeCells>
  <conditionalFormatting sqref="H4:H47">
    <cfRule type="cellIs" dxfId="11" priority="13" stopIfTrue="1" operator="equal">
      <formula>"INSUFICIENTE"</formula>
    </cfRule>
    <cfRule type="cellIs" dxfId="10" priority="14" stopIfTrue="1" operator="equal">
      <formula>"ADECUADO"</formula>
    </cfRule>
    <cfRule type="cellIs" dxfId="9" priority="15" stopIfTrue="1" operator="equal">
      <formula>"SATISFACTORIO"</formula>
    </cfRule>
  </conditionalFormatting>
  <conditionalFormatting sqref="C51:C55">
    <cfRule type="cellIs" dxfId="8" priority="10" stopIfTrue="1" operator="equal">
      <formula>"INSUFICIENTE"</formula>
    </cfRule>
    <cfRule type="cellIs" dxfId="7" priority="11" stopIfTrue="1" operator="equal">
      <formula>"ADECUADO"</formula>
    </cfRule>
    <cfRule type="cellIs" dxfId="6" priority="12" stopIfTrue="1" operator="equal">
      <formula>"SATISFACTORIO"</formula>
    </cfRule>
  </conditionalFormatting>
  <conditionalFormatting sqref="D56">
    <cfRule type="cellIs" dxfId="5" priority="7" stopIfTrue="1" operator="equal">
      <formula>"INSUFICIENTE"</formula>
    </cfRule>
    <cfRule type="cellIs" dxfId="4" priority="8" stopIfTrue="1" operator="equal">
      <formula>"ADECUADO"</formula>
    </cfRule>
    <cfRule type="cellIs" dxfId="3" priority="9" stopIfTrue="1" operator="equal">
      <formula>"SATISFACTORIO"</formula>
    </cfRule>
  </conditionalFormatting>
  <conditionalFormatting sqref="H46">
    <cfRule type="cellIs" dxfId="2" priority="4" stopIfTrue="1" operator="equal">
      <formula>"INSUFICIENTE"</formula>
    </cfRule>
    <cfRule type="cellIs" dxfId="1" priority="5" stopIfTrue="1" operator="equal">
      <formula>"ADECUADO"</formula>
    </cfRule>
    <cfRule type="cellIs" dxfId="0" priority="6" stopIfTrue="1" operator="equal">
      <formula>"SATISFACTORIO"</formula>
    </cfRule>
  </conditionalFormatting>
  <pageMargins left="0.70866141732283472" right="0.70866141732283472" top="0.74803149606299213" bottom="0.74803149606299213" header="0.31496062992125984" footer="0.31496062992125984"/>
  <pageSetup scale="75" orientation="landscape"/>
  <ignoredErrors>
    <ignoredError sqref="G5 G8 G9 G10 G12 G13 G15 G17 G19 G21 G22 G23 G25 G27 G28 G29 G33 G34:G35 G36 G40 G42 G24 G11 G16 G18 G26 G31 G30 G32 G38 G37 G39 G41 G44 G43 C51 C52 B56:C56 C55 B9 B11:B15 B17:B1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PACIENTE-USUARIO-CLIENTE</vt:lpstr>
      <vt:lpstr>APRENDIZAJE Y CRECIMIENTO</vt:lpstr>
      <vt:lpstr>TALENTO HUMANO</vt:lpstr>
      <vt:lpstr>FINANCIERA Y GERENCIAL</vt:lpstr>
      <vt:lpstr>GERENCIA DE LA INFORMACION</vt:lpstr>
      <vt:lpstr>MATRIZ DE SEMAFORIZACION</vt:lpstr>
      <vt:lpstr>Hoja1</vt:lpstr>
      <vt:lpstr>'APRENDIZAJE Y CRECIMIENTO'!Títulos_a_imprimir</vt:lpstr>
      <vt:lpstr>'FINANCIERA Y GERENCIAL'!Títulos_a_imprimir</vt:lpstr>
      <vt:lpstr>'GERENCIA DE LA INFORMACION'!Títulos_a_imprimir</vt:lpstr>
      <vt:lpstr>'MATRIZ DE SEMAFORIZACION'!Títulos_a_imprimir</vt:lpstr>
      <vt:lpstr>'PACIENTE-USUARIO-CLIENTE'!Títulos_a_imprimir</vt:lpstr>
      <vt:lpstr>'TALENTO HUMANO'!Títulos_a_imprimir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Galindez</dc:creator>
  <cp:lastModifiedBy>Planeacion</cp:lastModifiedBy>
  <cp:lastPrinted>2014-08-05T14:11:36Z</cp:lastPrinted>
  <dcterms:created xsi:type="dcterms:W3CDTF">2013-12-19T14:57:21Z</dcterms:created>
  <dcterms:modified xsi:type="dcterms:W3CDTF">2015-05-12T23:11:45Z</dcterms:modified>
</cp:coreProperties>
</file>