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drawings/drawing6.xml" ContentType="application/vnd.openxmlformats-officedocument.drawing+xml"/>
  <Override PartName="/xl/embeddings/oleObject12.bin" ContentType="application/vnd.openxmlformats-officedocument.oleObject"/>
  <Override PartName="/xl/drawings/drawing7.xml" ContentType="application/vnd.openxmlformats-officedocument.drawing+xml"/>
  <Override PartName="/xl/embeddings/oleObject13.bin" ContentType="application/vnd.openxmlformats-officedocument.oleObject"/>
  <Override PartName="/xl/drawings/drawing8.xml" ContentType="application/vnd.openxmlformats-officedocument.drawing+xml"/>
  <Override PartName="/xl/embeddings/oleObject14.bin" ContentType="application/vnd.openxmlformats-officedocument.oleObject"/>
  <Override PartName="/xl/drawings/drawing9.xml" ContentType="application/vnd.openxmlformats-officedocument.drawing+xml"/>
  <Override PartName="/xl/embeddings/oleObject15.bin" ContentType="application/vnd.openxmlformats-officedocument.oleObject"/>
  <Override PartName="/xl/drawings/drawing10.xml" ContentType="application/vnd.openxmlformats-officedocument.drawing+xml"/>
  <Override PartName="/xl/embeddings/oleObject16.bin" ContentType="application/vnd.openxmlformats-officedocument.oleObject"/>
  <Override PartName="/xl/drawings/drawing11.xml" ContentType="application/vnd.openxmlformats-officedocument.drawing+xml"/>
  <Override PartName="/xl/embeddings/oleObject17.bin" ContentType="application/vnd.openxmlformats-officedocument.oleObject"/>
  <Override PartName="/xl/drawings/drawing12.xml" ContentType="application/vnd.openxmlformats-officedocument.drawing+xml"/>
  <Override PartName="/xl/embeddings/oleObject18.bin" ContentType="application/vnd.openxmlformats-officedocument.oleObject"/>
  <Override PartName="/xl/drawings/drawing13.xml" ContentType="application/vnd.openxmlformats-officedocument.drawing+xml"/>
  <Override PartName="/xl/embeddings/oleObject19.bin" ContentType="application/vnd.openxmlformats-officedocument.oleObject"/>
  <Override PartName="/xl/drawings/drawing14.xml" ContentType="application/vnd.openxmlformats-officedocument.drawing+xml"/>
  <Override PartName="/xl/embeddings/oleObject20.bin" ContentType="application/vnd.openxmlformats-officedocument.oleObject"/>
  <Override PartName="/xl/embeddings/oleObject21.bin" ContentType="application/vnd.openxmlformats-officedocument.oleObject"/>
  <Override PartName="/xl/drawings/drawing15.xml" ContentType="application/vnd.openxmlformats-officedocument.drawing+xml"/>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drawings/drawing16.xml" ContentType="application/vnd.openxmlformats-officedocument.drawing+xml"/>
  <Override PartName="/xl/embeddings/oleObject25.bin" ContentType="application/vnd.openxmlformats-officedocument.oleObject"/>
  <Override PartName="/xl/drawings/drawing17.xml" ContentType="application/vnd.openxmlformats-officedocument.drawing+xml"/>
  <Override PartName="/xl/embeddings/oleObject26.bin" ContentType="application/vnd.openxmlformats-officedocument.oleObject"/>
  <Override PartName="/xl/drawings/drawing18.xml" ContentType="application/vnd.openxmlformats-officedocument.drawing+xml"/>
  <Override PartName="/xl/embeddings/oleObject27.bin" ContentType="application/vnd.openxmlformats-officedocument.oleObject"/>
  <Override PartName="/xl/drawings/drawing19.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900" windowWidth="12240" windowHeight="6780" tabRatio="715" firstSheet="16" activeTab="18"/>
  </bookViews>
  <sheets>
    <sheet name="GENERALIDADES" sheetId="41" r:id="rId1"/>
    <sheet name="DERECHO DE LOS PACIENTES" sheetId="31" r:id="rId2"/>
    <sheet name="SEGURIDAD DEL PACIENTE" sheetId="30" r:id="rId3"/>
    <sheet name="ACCESO" sheetId="29" r:id="rId4"/>
    <sheet name="REGISTROS E INGRESOS " sheetId="28" r:id="rId5"/>
    <sheet name="EVALUACION DE NECESIDADES AL IN" sheetId="27" r:id="rId6"/>
    <sheet name="PLANEACION DE LA ATENCION" sheetId="21" r:id="rId7"/>
    <sheet name="EJECUCION DEL TRATAMIENTO" sheetId="22" r:id="rId8"/>
    <sheet name="EVALUACION DE LA ATENCION" sheetId="23" r:id="rId9"/>
    <sheet name="SALIDA Y SEGUIMIENTO" sheetId="34" r:id="rId10"/>
    <sheet name="REFERENCIA Y CONTRAREFERENCIA " sheetId="32" r:id="rId11"/>
    <sheet name="DIRECCIONAMIENTO" sheetId="33" r:id="rId12"/>
    <sheet name="ESTANDARES DE GERENCIA" sheetId="16" r:id="rId13"/>
    <sheet name="GERENCIA DE TALENTO HUMANO" sheetId="18" r:id="rId14"/>
    <sheet name="AMBIENTE FISICO" sheetId="20" r:id="rId15"/>
    <sheet name="GESTIÓN DE LA TECNOLOGIA" sheetId="40" r:id="rId16"/>
    <sheet name="GERENCIA DE LA INFORMACIÓN" sheetId="37" r:id="rId17"/>
    <sheet name="MEJORAMIENTO DE LA CALIDAD" sheetId="39" r:id="rId18"/>
    <sheet name="pantilla seguimiento" sheetId="35" r:id="rId19"/>
  </sheets>
  <definedNames>
    <definedName name="_xlnm._FilterDatabase" localSheetId="1" hidden="1">'DERECHO DE LOS PACIENTES'!$AD$1:$AD$30</definedName>
    <definedName name="_xlnm.Print_Area" localSheetId="1">'DERECHO DE LOS PACIENTES'!$A$1:$CV$31</definedName>
    <definedName name="_xlnm.Print_Area" localSheetId="7">'EJECUCION DEL TRATAMIENTO'!$A$1:$CJ$47</definedName>
    <definedName name="_xlnm.Print_Area" localSheetId="12">'ESTANDARES DE GERENCIA'!$A$1:$AE$40</definedName>
    <definedName name="_xlnm.Print_Area" localSheetId="6">'PLANEACION DE LA ATENCION'!$A$1:$CJ$78</definedName>
    <definedName name="_xlnm.Print_Area" localSheetId="10">'REFERENCIA Y CONTRAREFERENCIA '!$A$1:$AU$36</definedName>
    <definedName name="_xlnm.Print_Area" localSheetId="9">'SALIDA Y SEGUIMIENTO'!#REF!</definedName>
    <definedName name="_xlnm.Print_Area" localSheetId="2">'SEGURIDAD DEL PACIENTE'!$B$1:$CI$54</definedName>
    <definedName name="_xlnm.Print_Titles" localSheetId="1">'DERECHO DE LOS PACIENTES'!$1:$13</definedName>
  </definedNames>
  <calcPr calcId="144525"/>
</workbook>
</file>

<file path=xl/calcChain.xml><?xml version="1.0" encoding="utf-8"?>
<calcChain xmlns="http://schemas.openxmlformats.org/spreadsheetml/2006/main">
  <c r="P39" i="23" l="1"/>
  <c r="O28" i="23" l="1"/>
  <c r="P28" i="23"/>
  <c r="P29" i="23"/>
  <c r="P30" i="23"/>
  <c r="O31" i="23"/>
  <c r="P31" i="23"/>
  <c r="U10" i="35" l="1"/>
  <c r="U9" i="35"/>
  <c r="P11" i="35"/>
  <c r="I9" i="35"/>
  <c r="O10" i="35"/>
  <c r="O9" i="35"/>
  <c r="O7" i="35"/>
  <c r="N11" i="35"/>
  <c r="L11" i="35"/>
  <c r="H11" i="35"/>
  <c r="S10" i="35"/>
  <c r="S9" i="35"/>
  <c r="S8" i="35"/>
  <c r="S7" i="35"/>
  <c r="Q10" i="35"/>
  <c r="Q9" i="35"/>
  <c r="Q8" i="35"/>
  <c r="Q7" i="35"/>
  <c r="M10" i="35"/>
  <c r="M9" i="35"/>
  <c r="M8" i="35"/>
  <c r="M7" i="35"/>
  <c r="K10" i="35"/>
  <c r="K9" i="35"/>
  <c r="K8" i="35"/>
  <c r="K7" i="35"/>
  <c r="G10" i="35"/>
  <c r="G9" i="35"/>
  <c r="G8" i="35"/>
  <c r="G7" i="35"/>
  <c r="E10" i="35"/>
  <c r="E9" i="35"/>
  <c r="E8" i="35"/>
  <c r="E7" i="35"/>
  <c r="P31" i="30" l="1"/>
  <c r="T26" i="16" l="1"/>
  <c r="M26" i="16"/>
  <c r="M16" i="20" l="1"/>
  <c r="M20" i="18"/>
  <c r="G86" i="41" l="1"/>
  <c r="E86" i="41"/>
  <c r="M26" i="37" l="1"/>
  <c r="T18" i="37"/>
  <c r="M18" i="37"/>
  <c r="T17" i="32" l="1"/>
  <c r="M17" i="32"/>
  <c r="S44" i="21"/>
  <c r="L44" i="21"/>
  <c r="S38" i="21"/>
  <c r="L38" i="21"/>
  <c r="L39" i="21"/>
  <c r="T12" i="16" l="1"/>
  <c r="M18" i="27"/>
  <c r="T15" i="27"/>
  <c r="T14" i="27"/>
  <c r="T13" i="27"/>
  <c r="T16" i="20" l="1"/>
  <c r="T15" i="20"/>
  <c r="T14" i="20"/>
  <c r="T23" i="40"/>
  <c r="T22" i="40"/>
  <c r="T19" i="40"/>
  <c r="T18" i="40"/>
  <c r="T17" i="40"/>
  <c r="T16" i="40"/>
  <c r="T15" i="40"/>
  <c r="T14" i="40"/>
  <c r="T20" i="37" l="1"/>
  <c r="T16" i="37"/>
  <c r="T15" i="37"/>
  <c r="T14" i="37"/>
  <c r="T13" i="37"/>
  <c r="T12" i="37"/>
  <c r="T19" i="23"/>
  <c r="T18" i="23"/>
  <c r="T17" i="23"/>
  <c r="U22" i="22" l="1"/>
  <c r="N22" i="22"/>
  <c r="U21" i="22"/>
  <c r="N21" i="22"/>
  <c r="U19" i="22"/>
  <c r="N19" i="22"/>
  <c r="U18" i="22"/>
  <c r="N18" i="22"/>
  <c r="U17" i="22" l="1"/>
  <c r="U16" i="22"/>
  <c r="T18" i="39" l="1"/>
  <c r="T17" i="39"/>
  <c r="T16" i="39"/>
  <c r="T15" i="39"/>
  <c r="T14" i="39"/>
  <c r="T20" i="18"/>
  <c r="T19" i="18"/>
  <c r="T18" i="18"/>
  <c r="T17" i="18"/>
  <c r="T16" i="18"/>
  <c r="T15" i="18"/>
  <c r="T14" i="18"/>
  <c r="T13" i="18"/>
  <c r="T27" i="16"/>
  <c r="T24" i="16"/>
  <c r="T23" i="16"/>
  <c r="T22" i="16"/>
  <c r="T21" i="16"/>
  <c r="T20" i="16"/>
  <c r="T19" i="16"/>
  <c r="T18" i="16"/>
  <c r="T17" i="16"/>
  <c r="T16" i="16" l="1"/>
  <c r="T15" i="16" l="1"/>
  <c r="T14" i="16"/>
  <c r="T13" i="16" l="1"/>
  <c r="T28" i="33"/>
  <c r="T27" i="33"/>
  <c r="T23" i="33"/>
  <c r="T22" i="33"/>
  <c r="T21" i="33"/>
  <c r="T20" i="33"/>
  <c r="T18" i="33"/>
  <c r="T17" i="33"/>
  <c r="T16" i="33"/>
  <c r="T14" i="33"/>
  <c r="T15" i="33"/>
  <c r="T13" i="33"/>
  <c r="T18" i="32" l="1"/>
  <c r="T16" i="32"/>
  <c r="T15" i="32"/>
  <c r="T14" i="32"/>
  <c r="T13" i="32"/>
  <c r="U10" i="34" l="1"/>
  <c r="L31" i="21" l="1"/>
  <c r="S31" i="21" l="1"/>
  <c r="S32" i="21"/>
  <c r="S33" i="21"/>
  <c r="L26" i="21"/>
  <c r="L16" i="21"/>
  <c r="S30" i="21"/>
  <c r="S34" i="21"/>
  <c r="L32" i="21"/>
  <c r="L33" i="21"/>
  <c r="L34" i="21"/>
  <c r="L35" i="21"/>
  <c r="L37" i="21"/>
  <c r="L40" i="21"/>
  <c r="L41" i="21"/>
  <c r="L42" i="21"/>
  <c r="L43" i="21"/>
  <c r="S27" i="21"/>
  <c r="S28" i="21"/>
  <c r="S29" i="21"/>
  <c r="S35" i="21"/>
  <c r="S37" i="21"/>
  <c r="S39" i="21"/>
  <c r="S40" i="21"/>
  <c r="S41" i="21"/>
  <c r="S42" i="21"/>
  <c r="S43" i="21"/>
  <c r="S26" i="21"/>
  <c r="S22" i="21" l="1"/>
  <c r="S23" i="21"/>
  <c r="S24" i="21"/>
  <c r="S25" i="21"/>
  <c r="L22" i="21"/>
  <c r="L23" i="21"/>
  <c r="L24" i="21"/>
  <c r="L25" i="21"/>
  <c r="L30" i="21"/>
  <c r="S21" i="21"/>
  <c r="S20" i="21"/>
  <c r="S16" i="21"/>
  <c r="S17" i="21"/>
  <c r="T19" i="28"/>
  <c r="T18" i="28"/>
  <c r="T15" i="28"/>
  <c r="L21" i="21" l="1"/>
  <c r="L20" i="21"/>
  <c r="M27" i="33" l="1"/>
  <c r="M26" i="33"/>
  <c r="M25" i="33"/>
  <c r="M24" i="33"/>
  <c r="M23" i="33"/>
  <c r="M22" i="33"/>
  <c r="M21" i="33"/>
  <c r="M20" i="33"/>
  <c r="M19" i="33"/>
  <c r="M18" i="33"/>
  <c r="M17" i="33"/>
  <c r="M16" i="33"/>
  <c r="M15" i="33"/>
  <c r="M13" i="33"/>
  <c r="M29" i="33" l="1"/>
  <c r="X14" i="31"/>
  <c r="X17" i="31"/>
  <c r="M17" i="31"/>
  <c r="M20" i="30" l="1"/>
  <c r="M21" i="31" l="1"/>
  <c r="M23" i="31"/>
  <c r="N10" i="34" l="1"/>
  <c r="M40" i="29" l="1"/>
  <c r="M39" i="29"/>
  <c r="M38" i="29"/>
  <c r="M35" i="29"/>
  <c r="M20" i="29"/>
  <c r="M21" i="29"/>
  <c r="M22" i="29"/>
  <c r="M23" i="29"/>
  <c r="M24" i="29"/>
  <c r="M25" i="29"/>
  <c r="M26" i="29"/>
  <c r="M27" i="29"/>
  <c r="M28" i="29"/>
  <c r="M29" i="29"/>
  <c r="M30" i="29"/>
  <c r="M31" i="29"/>
  <c r="M32" i="29"/>
  <c r="M33" i="29"/>
  <c r="M34" i="29"/>
  <c r="M19" i="29"/>
  <c r="M18" i="29"/>
  <c r="M17" i="29"/>
  <c r="M16" i="29"/>
  <c r="M19" i="18"/>
  <c r="M18" i="18"/>
  <c r="M17" i="18"/>
  <c r="M16" i="18"/>
  <c r="M15" i="18"/>
  <c r="M14" i="18"/>
  <c r="M13" i="18"/>
  <c r="M30" i="18" l="1"/>
  <c r="M41" i="29"/>
  <c r="M19" i="28"/>
  <c r="M18" i="28"/>
  <c r="M15" i="28"/>
  <c r="M20" i="28" s="1"/>
  <c r="M14" i="31"/>
  <c r="M25" i="37" l="1"/>
  <c r="M27" i="37"/>
  <c r="M28" i="37"/>
  <c r="M29" i="37"/>
  <c r="M20" i="37"/>
  <c r="M21" i="37"/>
  <c r="M22" i="37"/>
  <c r="M23" i="37"/>
  <c r="M24" i="37"/>
  <c r="M14" i="37"/>
  <c r="M15" i="37"/>
  <c r="M16" i="37"/>
  <c r="M13" i="37"/>
  <c r="M12" i="37"/>
  <c r="M21" i="40"/>
  <c r="M22" i="40"/>
  <c r="M23" i="40"/>
  <c r="M16" i="40"/>
  <c r="M17" i="40"/>
  <c r="M18" i="40"/>
  <c r="M19" i="40"/>
  <c r="M20" i="40"/>
  <c r="M15" i="40"/>
  <c r="M14" i="40"/>
  <c r="M15" i="20"/>
  <c r="M14" i="20"/>
  <c r="M15" i="32"/>
  <c r="M16" i="32"/>
  <c r="M18" i="32"/>
  <c r="M19" i="32"/>
  <c r="M20" i="32"/>
  <c r="M14" i="32"/>
  <c r="M13" i="32"/>
  <c r="M19" i="23"/>
  <c r="M20" i="23"/>
  <c r="M18" i="23"/>
  <c r="M17" i="23"/>
  <c r="N17" i="22"/>
  <c r="N16" i="22"/>
  <c r="M32" i="21"/>
  <c r="M22" i="21"/>
  <c r="M23" i="21"/>
  <c r="M24" i="21"/>
  <c r="M25" i="21"/>
  <c r="M15" i="27"/>
  <c r="M13" i="27"/>
  <c r="M18" i="30"/>
  <c r="M16" i="30"/>
  <c r="M13" i="30"/>
  <c r="M27" i="16"/>
  <c r="M25" i="16"/>
  <c r="M24" i="16"/>
  <c r="M23" i="16"/>
  <c r="M22" i="16"/>
  <c r="M21" i="16"/>
  <c r="M20" i="16"/>
  <c r="M19" i="16"/>
  <c r="M18" i="16"/>
  <c r="M17" i="16"/>
  <c r="M16" i="16"/>
  <c r="M15" i="16"/>
  <c r="M14" i="16"/>
  <c r="M13" i="16"/>
  <c r="M12" i="16"/>
  <c r="M21" i="32" l="1"/>
  <c r="M30" i="37"/>
  <c r="M28" i="16"/>
  <c r="M18" i="39"/>
  <c r="M17" i="39"/>
  <c r="M16" i="39"/>
  <c r="M15" i="39"/>
  <c r="M14" i="39"/>
  <c r="M19" i="39" l="1"/>
  <c r="P37" i="40"/>
  <c r="O37" i="40"/>
  <c r="O34" i="40"/>
  <c r="P30" i="40"/>
  <c r="P36" i="40" s="1"/>
  <c r="O30" i="40"/>
  <c r="P29" i="40"/>
  <c r="P35" i="40" s="1"/>
  <c r="P28" i="40"/>
  <c r="P34" i="40" s="1"/>
  <c r="P27" i="40"/>
  <c r="O27" i="40"/>
  <c r="P30" i="39" l="1"/>
  <c r="P25" i="39"/>
  <c r="P29" i="39" s="1"/>
  <c r="P24" i="39"/>
  <c r="P28" i="39" s="1"/>
  <c r="P23" i="39"/>
  <c r="P27" i="39" s="1"/>
  <c r="P22" i="39"/>
  <c r="P41" i="37"/>
  <c r="P36" i="37"/>
  <c r="P40" i="37" s="1"/>
  <c r="P35" i="37"/>
  <c r="P39" i="37" s="1"/>
  <c r="P34" i="37"/>
  <c r="P38" i="37" s="1"/>
  <c r="P33" i="37"/>
  <c r="P58" i="21" l="1"/>
  <c r="P51" i="21"/>
  <c r="P57" i="21" s="1"/>
  <c r="P50" i="21"/>
  <c r="P56" i="21" s="1"/>
  <c r="P49" i="21"/>
  <c r="P55" i="21" s="1"/>
  <c r="P48" i="21"/>
  <c r="Q25" i="34" l="1"/>
  <c r="P25" i="34"/>
  <c r="Q22" i="34"/>
  <c r="P22" i="34"/>
  <c r="Q18" i="34"/>
  <c r="Q24" i="34" s="1"/>
  <c r="P18" i="34"/>
  <c r="P24" i="34" s="1"/>
  <c r="Q17" i="34"/>
  <c r="Q23" i="34" s="1"/>
  <c r="P17" i="34"/>
  <c r="O28" i="27" l="1"/>
  <c r="P23" i="27"/>
  <c r="O23" i="27"/>
  <c r="O27" i="27" s="1"/>
  <c r="P22" i="27"/>
  <c r="P38" i="16" l="1"/>
  <c r="P33" i="16"/>
  <c r="P37" i="16" s="1"/>
  <c r="O37" i="16"/>
  <c r="P32" i="16"/>
  <c r="P36" i="16" s="1"/>
  <c r="O32" i="16"/>
  <c r="P31" i="16"/>
  <c r="P35" i="16" s="1"/>
  <c r="P30" i="16"/>
  <c r="O23" i="23" l="1"/>
  <c r="P26" i="23"/>
  <c r="O26" i="23"/>
  <c r="P25" i="23"/>
  <c r="P24" i="23"/>
  <c r="P23" i="23"/>
  <c r="P32" i="22" l="1"/>
  <c r="Q32" i="22"/>
  <c r="Q33" i="22"/>
  <c r="Q34" i="22"/>
  <c r="P35" i="22"/>
  <c r="Q35" i="22"/>
  <c r="D38" i="28"/>
  <c r="D37" i="28"/>
  <c r="D31" i="28"/>
  <c r="D36" i="28" s="1"/>
  <c r="D30" i="28"/>
  <c r="D35" i="28" s="1"/>
  <c r="D29" i="28"/>
  <c r="E43" i="31" l="1"/>
  <c r="D41" i="31"/>
  <c r="E37" i="31"/>
  <c r="E42" i="31" s="1"/>
  <c r="E36" i="31"/>
  <c r="E41" i="31" s="1"/>
  <c r="O50" i="29" l="1"/>
  <c r="O48" i="29"/>
  <c r="P51" i="29"/>
  <c r="O51" i="29"/>
  <c r="P48" i="29"/>
  <c r="P46" i="29"/>
  <c r="P50" i="29" s="1"/>
  <c r="P45" i="29"/>
  <c r="P49" i="29" s="1"/>
  <c r="O8" i="35" l="1"/>
  <c r="I10" i="35"/>
  <c r="I8" i="35"/>
  <c r="I7" i="35"/>
  <c r="D11" i="35" l="1"/>
  <c r="T12" i="35" l="1"/>
  <c r="T9" i="35"/>
  <c r="T8" i="35"/>
  <c r="U8" i="35" s="1"/>
  <c r="T7" i="35"/>
  <c r="U7" i="35" s="1"/>
  <c r="U11" i="35" s="1"/>
  <c r="R11" i="35"/>
  <c r="F11" i="35"/>
  <c r="P41" i="18" l="1"/>
  <c r="O40" i="18"/>
  <c r="P36" i="18"/>
  <c r="P40" i="18" s="1"/>
  <c r="P35" i="18"/>
  <c r="P39" i="18" s="1"/>
  <c r="P34" i="18"/>
  <c r="P38" i="18" s="1"/>
  <c r="P33" i="18"/>
  <c r="Q42" i="33" l="1"/>
  <c r="Q35" i="33"/>
  <c r="Q41" i="33" s="1"/>
  <c r="Q34" i="33"/>
  <c r="Q40" i="33" s="1"/>
  <c r="P34" i="33"/>
  <c r="Q33" i="33"/>
  <c r="Q39" i="33" s="1"/>
  <c r="Q32" i="33"/>
  <c r="P41" i="20" l="1"/>
  <c r="O38" i="20"/>
  <c r="P34" i="20"/>
  <c r="P40" i="20" s="1"/>
  <c r="P33" i="20"/>
  <c r="P39" i="20" s="1"/>
  <c r="P32" i="20"/>
  <c r="P38" i="20" s="1"/>
  <c r="P31" i="20"/>
  <c r="O31" i="20"/>
</calcChain>
</file>

<file path=xl/comments1.xml><?xml version="1.0" encoding="utf-8"?>
<comments xmlns="http://schemas.openxmlformats.org/spreadsheetml/2006/main">
  <authors>
    <author>OLIVA</author>
  </authors>
  <commentList>
    <comment ref="F12" authorId="0">
      <text>
        <r>
          <rPr>
            <b/>
            <sz val="8"/>
            <color indexed="81"/>
            <rFont val="Tahoma"/>
            <family val="2"/>
          </rPr>
          <t>Este número corresponde al total</t>
        </r>
        <r>
          <rPr>
            <b/>
            <sz val="9"/>
            <color indexed="81"/>
            <rFont val="Tahoma"/>
            <family val="2"/>
          </rPr>
          <t xml:space="preserve"> </t>
        </r>
        <r>
          <rPr>
            <b/>
            <sz val="8"/>
            <color indexed="81"/>
            <rFont val="Tahoma"/>
            <family val="2"/>
          </rPr>
          <t xml:space="preserve">de acciones de mejoramiento programadas en el grupo de estandares para vigencia 2020
</t>
        </r>
      </text>
    </comment>
    <comment ref="H12" authorId="0">
      <text>
        <r>
          <rPr>
            <b/>
            <sz val="8"/>
            <color indexed="81"/>
            <rFont val="Tahoma"/>
            <family val="2"/>
          </rPr>
          <t xml:space="preserve">Este número corresponde al total de acciones de mejoramiento programadas en el grupo de estandares para vigencia 2020
</t>
        </r>
      </text>
    </comment>
    <comment ref="J12" authorId="0">
      <text>
        <r>
          <rPr>
            <b/>
            <sz val="8"/>
            <color indexed="81"/>
            <rFont val="Tahoma"/>
            <family val="2"/>
          </rPr>
          <t>Este número corresponde al total de acciones de mejoramiento programadas en el grupo de estandares para vigencia 2020</t>
        </r>
      </text>
    </comment>
    <comment ref="L12" authorId="0">
      <text>
        <r>
          <rPr>
            <b/>
            <sz val="8"/>
            <color indexed="81"/>
            <rFont val="Tahoma"/>
            <family val="2"/>
          </rPr>
          <t>Este número corresponde al total de acciones de mejoramiento programadas en el grupo de estandares para vigencia 2017</t>
        </r>
      </text>
    </comment>
    <comment ref="N12" authorId="0">
      <text>
        <r>
          <rPr>
            <b/>
            <sz val="8"/>
            <color indexed="81"/>
            <rFont val="Tahoma"/>
            <family val="2"/>
          </rPr>
          <t>Este número corresponde al total de acciones de mejoramiento programadas en el grupo de estandares para vigencia 2020</t>
        </r>
      </text>
    </comment>
    <comment ref="P12" authorId="0">
      <text>
        <r>
          <rPr>
            <b/>
            <sz val="8"/>
            <color indexed="81"/>
            <rFont val="Tahoma"/>
            <family val="2"/>
          </rPr>
          <t>Este número corresponde al total de acciones de mejoramiento programadas en el grupo de estandares para vigencia 2020</t>
        </r>
      </text>
    </comment>
    <comment ref="R12" authorId="0">
      <text>
        <r>
          <rPr>
            <b/>
            <sz val="8"/>
            <color indexed="81"/>
            <rFont val="Tahoma"/>
            <family val="2"/>
          </rPr>
          <t>Este número corresponde al total de acciones de mejoramiento programadas en el grupo de estandares para vigencia 2020</t>
        </r>
      </text>
    </comment>
  </commentList>
</comments>
</file>

<file path=xl/sharedStrings.xml><?xml version="1.0" encoding="utf-8"?>
<sst xmlns="http://schemas.openxmlformats.org/spreadsheetml/2006/main" count="3267" uniqueCount="1491">
  <si>
    <t>HOSPITAL SAN VICENTE DE ARAUCA</t>
  </si>
  <si>
    <t>COMPLETO</t>
  </si>
  <si>
    <t>EN DESARROLLO</t>
  </si>
  <si>
    <t>ESTANDAR/ CALIDAD ESPERADA</t>
  </si>
  <si>
    <t xml:space="preserve">OPORTUNIDAD DE MEJORA </t>
  </si>
  <si>
    <t xml:space="preserve">EVIDENCIAS </t>
  </si>
  <si>
    <t xml:space="preserve">FORTALEZAS </t>
  </si>
  <si>
    <t>Estándar 3. Código: (AsDP3)
La organización cuenta con un código de ética y un código de buen gobierno articulados con el direccionamiento estratégico. Se evalúa su cumplimiento y se actualiza cuando es necesario. Criterios:
• El código de ética contempla el respeto por los derechos y los deberes de los usuarios.
• El código de buen gobierno incluye mecanismos para presentar posibles conflictos de intereses.
• Los comités de ética evalúan situaciones especiales de la atención ética de los pacientes (trasplantes, muerte cerebral, estado terminal, entre otros).</t>
  </si>
  <si>
    <t>EVIDENCIAS</t>
  </si>
  <si>
    <t>FORTALEZAS</t>
  </si>
  <si>
    <t>OPORTUNIDAD DE MEJORA</t>
  </si>
  <si>
    <t xml:space="preserve">EVIDENCIA </t>
  </si>
  <si>
    <t>FORTALEZA</t>
  </si>
  <si>
    <t>EVIDENCIA</t>
  </si>
  <si>
    <t>SISTEMA INTEGRADO DE GESTIÓN</t>
  </si>
  <si>
    <t>PROCESO: MEJORAMIENTO CONTINUO
SUBPROCESO: GESTIÓN GARANTÍA DE CALIDAD</t>
  </si>
  <si>
    <t xml:space="preserve">OBSERVACIONES:
</t>
  </si>
  <si>
    <t>_______________________________________________________________________________________________________________________________________________________________</t>
  </si>
  <si>
    <t>Fecha: __________________________________________________________________</t>
  </si>
  <si>
    <t>______________________________________________________________________________________________________________________________________________________________</t>
  </si>
  <si>
    <t xml:space="preserve">
</t>
  </si>
  <si>
    <t>OBSERVACIONES</t>
  </si>
  <si>
    <t>OBSERVACONES</t>
  </si>
  <si>
    <t>RIESGO</t>
  </si>
  <si>
    <t>COSTO</t>
  </si>
  <si>
    <t>VOLUMEN</t>
  </si>
  <si>
    <t>total</t>
  </si>
  <si>
    <t>ACCIONES DE MEJORA</t>
  </si>
  <si>
    <t>TOTAL</t>
  </si>
  <si>
    <t>ENFOQUE</t>
  </si>
  <si>
    <t>IMPLEMENTACION</t>
  </si>
  <si>
    <t>RESULTADO</t>
  </si>
  <si>
    <t>PRIORIZACION</t>
  </si>
  <si>
    <t>PROCESO RESPONSABLE</t>
  </si>
  <si>
    <t>RESPONSABLE DE LA EJECUCION</t>
  </si>
  <si>
    <t>EJECUCION</t>
  </si>
  <si>
    <t xml:space="preserve">RESPONSABLE DE EJECUTAR   LA ACCION </t>
  </si>
  <si>
    <t>SEGUIMIENTO 1</t>
  </si>
  <si>
    <t>COMENTARIO</t>
  </si>
  <si>
    <t>SEGUIMIENTO 2</t>
  </si>
  <si>
    <t>% AVANCE</t>
  </si>
  <si>
    <t>RESPONSABLE SEGUIMIENTO</t>
  </si>
  <si>
    <t xml:space="preserve">ESTADO </t>
  </si>
  <si>
    <t>Riesgo para usuarios y/o colaboradores</t>
  </si>
  <si>
    <t>volumen La  NO  solución afecta  a  un  número de usuarios y/o colaboradores</t>
  </si>
  <si>
    <t>Barrera de mejoramiento</t>
  </si>
  <si>
    <t>accion de mejora</t>
  </si>
  <si>
    <t xml:space="preserve">Costo:NO intervenir  en la solución representa costos financieros y afecta la imagen </t>
  </si>
  <si>
    <t>Rondas de seguridad del paciente</t>
  </si>
  <si>
    <t>Estándar 12. Código: (AsAC5)
La organización programa la atención de acuerdo con los tiempos de los profesionales y, para respetar el tiempo de los usuarios, realiza la programación teniendo en cuenta el tiempo que se
requiera para la realización de cada uno de los procesos de atención; esto lo hace teniendo en cuenta la capacidad instalada, el análisis de demanda por servicios y los procesos de atención; esta programación se evalúa periódicamente para verificar su cumplimiento en el marco de criterios de
calidad. Se toman correctivos frente a las desviaciones encontradas.</t>
  </si>
  <si>
    <t>GIU</t>
  </si>
  <si>
    <t>ACCION DE MEJORA</t>
  </si>
  <si>
    <t>BARRERA DE MEJORAMIENTO</t>
  </si>
  <si>
    <t>BARRERA DE MEJORA</t>
  </si>
  <si>
    <t>ES</t>
  </si>
  <si>
    <t>EP</t>
  </si>
  <si>
    <t>EEM</t>
  </si>
  <si>
    <t>DI</t>
  </si>
  <si>
    <t>AC</t>
  </si>
  <si>
    <t>P</t>
  </si>
  <si>
    <t>C</t>
  </si>
  <si>
    <t>AM</t>
  </si>
  <si>
    <t>T</t>
  </si>
  <si>
    <t>PROMEDIO</t>
  </si>
  <si>
    <t xml:space="preserve">AM </t>
  </si>
  <si>
    <t>MEJORAMIENTO CONTINUO</t>
  </si>
  <si>
    <t>S1</t>
  </si>
  <si>
    <t>S2</t>
  </si>
  <si>
    <t>S3</t>
  </si>
  <si>
    <t>S4</t>
  </si>
  <si>
    <t xml:space="preserve">                                                                                                                                 3. Realizar medicion de la demanda insatisfecha y tomar las acciones pertinentes con el fin de mostrar la reduccion en la insatisfaccion.</t>
  </si>
  <si>
    <t xml:space="preserve">     Falta talento humano para la ejecucion de la accion</t>
  </si>
  <si>
    <t>a</t>
  </si>
  <si>
    <t>BARRERA</t>
  </si>
  <si>
    <t>1.6</t>
  </si>
  <si>
    <t>barrera</t>
  </si>
  <si>
    <t>Estándar 93. Código: (GER.6)
Existe un proceso por parte de la alta gerencia que garantice una serie de recursos para apoyar
todas las labores de monitorización y mejoramiento de la calidad. El soporte es demostrado a
través de:                              Criterios:
• Promover la interacción de la alta gerencia con grupos de trabajo en las unidades.
• Un sistema de entrenamiento, acompañamiento y retroalimentación.
• Apoyo al desarrollo de: Seguridad del paciente, humanización, gestión del riesgo y gestión de la tecnología.
• Identificación y remoción de barreras para el mejoramiento.
• Reconocimiento a la labor de las unidades funcionales de la organización.</t>
  </si>
  <si>
    <t>1. Documentar el procedimiento para garantizar los recursos para apoyar todas las labores de monitorizacion y mejormiento continuo</t>
  </si>
  <si>
    <t>APROBACIÓN PLAN DE MEJORAMIENTO</t>
  </si>
  <si>
    <t>TOTAL ACCIONES DE MEJORAMIENTO</t>
  </si>
  <si>
    <t xml:space="preserve">LIDER DE Gestión DE MEJORAMIENTO CONTINUO/GARANTIA DE LA CALIDAD </t>
  </si>
  <si>
    <t xml:space="preserve"> </t>
  </si>
  <si>
    <t xml:space="preserve"> DIRECTOR</t>
  </si>
  <si>
    <t>INDICADORES DE CUMPLIMIENTO</t>
  </si>
  <si>
    <t>ATRASADO</t>
  </si>
  <si>
    <t>NO INICIADO</t>
  </si>
  <si>
    <t>% CUMPLIMIENTO</t>
  </si>
  <si>
    <t>Subdireccion administrativa</t>
  </si>
  <si>
    <t>1. La alta gerencia elaborara un proceso parra garantizar los recursos para apoyar todas las labores de monitoriz&lt;acion y mejormiento continuo</t>
  </si>
  <si>
    <t>Estándar 89. Código: (GER. 2)
La alta dirección promueve, despliega y evalúa que, durante el proceso de atención, los colaboradores
de la organización desarrollan en el usuario y familia competencias sobre el autocuidado de su salud
mediante el entrenamiento en actividades de promoción de la salud y prevención de la enfermedad.</t>
  </si>
  <si>
    <t>Todos</t>
  </si>
  <si>
    <t xml:space="preserve">Dirección </t>
  </si>
  <si>
    <t>Actitud de mejorar</t>
  </si>
  <si>
    <t>Disminución de eventos adversos.</t>
  </si>
  <si>
    <t>Sensibilización a todos los usuarios y familia para que utilicen las medidas de seguridad en el trabajo , hogar sobre el autocuidado con actividades de promoción de la salud y prevención de la enfermedad.</t>
  </si>
  <si>
    <t>Capacitación a todos los funcionarios del  HSV en seguridad del trabajo y seguridaddel paciente.</t>
  </si>
  <si>
    <t>Contamos con el proceso de mejoramiento continuo.                 Plan de capacitaciones .  Plan de bienestar social.  Programa de seguridad.</t>
  </si>
  <si>
    <t>Contamos con los planes y programas.</t>
  </si>
  <si>
    <t>accion de mejoramiento</t>
  </si>
  <si>
    <r>
      <t xml:space="preserve">Estándar 8. Código: (AsAC1)
La organización garantiza el acceso de los usuarios, según las diferentes particularidades y características de los usuarios. Se evalúan las barreras del acceso y se desarrollan acciones de mejoramiento.                         </t>
    </r>
    <r>
      <rPr>
        <b/>
        <sz val="10"/>
        <rFont val="Arial"/>
        <family val="2"/>
      </rPr>
      <t>Criterios:</t>
    </r>
    <r>
      <rPr>
        <sz val="10"/>
        <rFont val="Arial"/>
        <family val="2"/>
      </rPr>
      <t xml:space="preserve">
1, Desde el acceso, se definen mecanismos de identificación redundante.
2, Desde el acceso, se hace identificación de riesgos de la atención de acuerdo con el tipo de usuario.
3,  Se hace un análisis de barreras de acceso a la organización (autorizaciones, administrativas, geográficas, entre otras) y también dentro
de la organización hacia los diferentes servicios.
4,  Se hacen mediciones de demanda insatisfecha y se toman acciones que demuestran su reducción</t>
    </r>
  </si>
  <si>
    <t>SARA MALDONADO</t>
  </si>
  <si>
    <t xml:space="preserve">Se cuenta con un programa  de seguridad del paciente el cual hace enfasis diariamente sobre la identificacion reduntante .                                                                                       En cuanto a la satisfaccion del usuario se cuenta con el recurso humano para realizar las encuentas de satisfaccion y su respectiva medicion. </t>
  </si>
  <si>
    <t>1, Realizar medicion de la demanda insatisfecha</t>
  </si>
  <si>
    <t xml:space="preserve">  3. Realizar retroalimentacion al equipo de salud.                    </t>
  </si>
  <si>
    <t xml:space="preserve">   2, levantar plane de mejora según    los hallazgos</t>
  </si>
  <si>
    <t>javier vargas</t>
  </si>
  <si>
    <t>mejoramiento continuo</t>
  </si>
  <si>
    <t>Lluis adolfo giraldo</t>
  </si>
  <si>
    <t>MARZO</t>
  </si>
  <si>
    <t>JUNIO</t>
  </si>
  <si>
    <t>DICIEMBRE</t>
  </si>
  <si>
    <t>de dicho profesional y la oportunidad de su atención.</t>
  </si>
  <si>
    <t>La organización programa la atención de acuerdo con los tiempos de los profesionales y, para respetar el tiempo de los usuarios, realiza la programación teniendo en cuenta el tiempo que se</t>
  </si>
  <si>
    <t>requiera para la realización de cada uno de los procesos de atención; esto lo ace teniendo en cuenta la capacidad instalada, el análisis de demanda por servicios y los procesos de atención; esta programación se evalúa periódicamente para verificar su cumplimiento en el marco de criterios de</t>
  </si>
  <si>
    <t>calidad. Se toman correctivos frente a las desviaciones encontradas.</t>
  </si>
  <si>
    <t xml:space="preserve">junio </t>
  </si>
  <si>
    <t>VERSION:07</t>
  </si>
  <si>
    <t>LIDER DEL GRUPO DE ESTANDAR</t>
  </si>
  <si>
    <t>total acciones</t>
  </si>
  <si>
    <t xml:space="preserve">LIDER: MEJORAMIENTO CONTINUO/GARANTIA DE LA CALIDAD </t>
  </si>
  <si>
    <t>LIDER DEL GRUPO</t>
  </si>
  <si>
    <t>LIDER  DEL ESTANDAR</t>
  </si>
  <si>
    <t>LIDER DEL ESTANDAR</t>
  </si>
  <si>
    <t xml:space="preserve">LIDER DEL ESTANDAR </t>
  </si>
  <si>
    <t xml:space="preserve"> LIDER DEL ESTANDAR</t>
  </si>
  <si>
    <t>TOTAL ACCIONES DE MEJORA</t>
  </si>
  <si>
    <t xml:space="preserve">TOTAL ACTIVIDADES </t>
  </si>
  <si>
    <t>INFORME DE SEGUIMIENTO AL PAMEC VIGENCIA:</t>
  </si>
  <si>
    <t>FECHA DE CORTE</t>
  </si>
  <si>
    <t>DILIGENCIAR LAS CASILLAS DE COLOR AMARILLO DE ACUERDO CON EL SEGUIMIENTO A LA FECHA DE CORTE</t>
  </si>
  <si>
    <t>NUMERO DE AUDITORIAS INTERNAS PROGRAMADAS</t>
  </si>
  <si>
    <t>NUMERO DE AUDITORIAS INTERNAS EJECUTADAS</t>
  </si>
  <si>
    <t>EFECTIVIDAD DE LA AUDITORIA PARA EL MEJORAMIENTO CONTINUO DE LA ATENCION EN SALUD</t>
  </si>
  <si>
    <t>ESTADO DE AVANCE</t>
  </si>
  <si>
    <t>CLIENTE ASISTENCIAL</t>
  </si>
  <si>
    <t>DIRECCIONAMIENTO</t>
  </si>
  <si>
    <t>GERENCIA</t>
  </si>
  <si>
    <t>TALENTO HUMANO</t>
  </si>
  <si>
    <t>AMBIENTE FISICO</t>
  </si>
  <si>
    <t>GESTION DE TECNOLOGIA</t>
  </si>
  <si>
    <t>GERENCIA DE INFORMACION</t>
  </si>
  <si>
    <t>MEJORAMIENTO DE LA CALIDAD</t>
  </si>
  <si>
    <t>PORCENTAJE DE EJECUCION</t>
  </si>
  <si>
    <t>EJECUCION PAMEC</t>
  </si>
  <si>
    <t>PROG</t>
  </si>
  <si>
    <t>EJECUT</t>
  </si>
  <si>
    <t>GERENCIA DE INFORMACIÓN</t>
  </si>
  <si>
    <t>INDICADOR</t>
  </si>
  <si>
    <t xml:space="preserve">CALIDAD OBSERVADA </t>
  </si>
  <si>
    <t>ESPERADA</t>
  </si>
  <si>
    <t>INDICADORES</t>
  </si>
  <si>
    <t>SARA EDDY MALDONADO</t>
  </si>
  <si>
    <r>
      <t>Estándars Evaluados: __</t>
    </r>
    <r>
      <rPr>
        <b/>
        <u/>
        <sz val="10"/>
        <rFont val="Arial"/>
        <family val="2"/>
      </rPr>
      <t>SEGURIDAD DEL PACIENTE</t>
    </r>
    <r>
      <rPr>
        <b/>
        <sz val="10"/>
        <rFont val="Arial"/>
        <family val="2"/>
      </rPr>
      <t>___</t>
    </r>
    <r>
      <rPr>
        <sz val="10"/>
        <rFont val="Arial"/>
        <family val="2"/>
      </rPr>
      <t>____________</t>
    </r>
  </si>
  <si>
    <r>
      <t>Líder del grupo: __</t>
    </r>
    <r>
      <rPr>
        <b/>
        <u/>
        <sz val="10"/>
        <rFont val="Arial"/>
        <family val="2"/>
      </rPr>
      <t>___LITZA DIAZ</t>
    </r>
    <r>
      <rPr>
        <sz val="10"/>
        <rFont val="Arial"/>
        <family val="2"/>
      </rPr>
      <t xml:space="preserve"> __________________________           Firma del Lider : _________________________________________________</t>
    </r>
  </si>
  <si>
    <r>
      <t>Estándars Evaluados: __</t>
    </r>
    <r>
      <rPr>
        <b/>
        <u/>
        <sz val="10"/>
        <rFont val="Arial"/>
        <family val="2"/>
      </rPr>
      <t>ACCESO</t>
    </r>
    <r>
      <rPr>
        <sz val="10"/>
        <rFont val="Arial"/>
        <family val="2"/>
      </rPr>
      <t>________________________________________________________________________</t>
    </r>
  </si>
  <si>
    <t>OBSERVACIONES:_</t>
  </si>
  <si>
    <r>
      <t>___</t>
    </r>
    <r>
      <rPr>
        <b/>
        <sz val="8"/>
        <rFont val="Verdana"/>
        <family val="2"/>
      </rPr>
      <t>_OBSERVACIONES:__</t>
    </r>
    <r>
      <rPr>
        <sz val="8"/>
        <rFont val="Verdana"/>
        <family val="2"/>
      </rPr>
      <t>________________________________________________________________________________________________________________________________________________________</t>
    </r>
  </si>
  <si>
    <r>
      <t xml:space="preserve">Estándar 1. Código: (AsDP1)                                                                                          La organización cuenta con una declaración de los derechos y deberes de los pacientes incorporada en el plan de direccionamiento estratégico de la organización, que aplica al proceso de atención al cliente. El personal ha sido entrenado en el contenido de la declaración de los pacientes y cuenta con herramientas para evaluar que estos comprenden y siguen sus directrices. Los pacientes que van a ser atendidos conocen y comprenden el contenido de la declaración de sus derechos y deberes.                </t>
    </r>
    <r>
      <rPr>
        <b/>
        <sz val="10"/>
        <rFont val="Arial"/>
        <family val="2"/>
      </rPr>
      <t>Criterios:</t>
    </r>
    <r>
      <rPr>
        <sz val="10"/>
        <rFont val="Arial"/>
        <family val="2"/>
      </rPr>
      <t xml:space="preserve">
• Los derechos de los pacientes les son informados y, si las condiciones de los pacientes no permiten la comprensión de su contenido (infantes, limitaciones mentales, etc.), la organización debe garantizar que estos sean informados y entendidos por un acompañante con capacidad de comprensión (incluye versión en idiomas extranjeros o dialectos que utilice el usuario cuando aplique).
• La organización garantiza que el proceso de atención a los pacientes se provee atendiendo al respeto que merece la condición de paciente e independiente de sexo, edad, valores, creencias, religión, grupo étnico, preferencias sexuales o condición médica.
• La organización garantiza estrategias que permitan la participación activa del paciente y familia en el proceso de atención.
• El comité de ética hospitalaria tiene entre sus funciones la promoción, la divulgación y la apropiación de los deberes y los derechos y estudia casos en que los mismos son vulnerados.
• La negativa por parte del usuario no puede ser barrera para una atención médica acorde con su patología.
• La organización respeta la voluntad y autonomía del usuario.</t>
    </r>
  </si>
  <si>
    <t xml:space="preserve">PROCESO RESPONSABLE </t>
  </si>
  <si>
    <r>
      <rPr>
        <b/>
        <sz val="10"/>
        <rFont val="Arial"/>
        <family val="2"/>
      </rPr>
      <t>OBSERVACIONES:_</t>
    </r>
    <r>
      <rPr>
        <sz val="10"/>
        <rFont val="Arial"/>
        <family val="2"/>
      </rPr>
      <t>____________________</t>
    </r>
  </si>
  <si>
    <r>
      <t>Estándars Evaluados: _</t>
    </r>
    <r>
      <rPr>
        <b/>
        <u/>
        <sz val="10"/>
        <rFont val="Arial"/>
        <family val="2"/>
      </rPr>
      <t>_REGISTROS E INGRESOS</t>
    </r>
    <r>
      <rPr>
        <sz val="10"/>
        <rFont val="Arial"/>
        <family val="2"/>
      </rPr>
      <t>_________________________________________</t>
    </r>
  </si>
  <si>
    <r>
      <t>Líder del grupo: Y</t>
    </r>
    <r>
      <rPr>
        <b/>
        <sz val="10"/>
        <rFont val="Arial"/>
        <family val="2"/>
      </rPr>
      <t xml:space="preserve">ORKIN JAIMES MORENO - Lider Giu____ </t>
    </r>
    <r>
      <rPr>
        <sz val="10"/>
        <rFont val="Arial"/>
        <family val="2"/>
      </rPr>
      <t xml:space="preserve">          Firma del Lider : _________________________________________________</t>
    </r>
  </si>
  <si>
    <r>
      <t xml:space="preserve">Estándar Evaluados: </t>
    </r>
    <r>
      <rPr>
        <b/>
        <u/>
        <sz val="10"/>
        <rFont val="Arial"/>
        <family val="2"/>
      </rPr>
      <t>EJECUCION DEL TRAMIENTO</t>
    </r>
    <r>
      <rPr>
        <u/>
        <sz val="10"/>
        <rFont val="Arial"/>
        <family val="2"/>
      </rPr>
      <t>_____</t>
    </r>
    <r>
      <rPr>
        <sz val="10"/>
        <rFont val="Arial"/>
        <family val="2"/>
      </rPr>
      <t>_____________________________________________________________________</t>
    </r>
  </si>
  <si>
    <r>
      <t xml:space="preserve">Estándars Evaluados: </t>
    </r>
    <r>
      <rPr>
        <b/>
        <u/>
        <sz val="10"/>
        <rFont val="Arial"/>
        <family val="2"/>
      </rPr>
      <t>EVALUACION DE LA ATENCION</t>
    </r>
    <r>
      <rPr>
        <u/>
        <sz val="10"/>
        <rFont val="Arial"/>
        <family val="2"/>
      </rPr>
      <t>___</t>
    </r>
    <r>
      <rPr>
        <sz val="10"/>
        <rFont val="Arial"/>
        <family val="2"/>
      </rPr>
      <t>_______________________________________________________________________</t>
    </r>
  </si>
  <si>
    <t xml:space="preserve">PROCESO GESTION DE LA CALIDAD </t>
  </si>
  <si>
    <t xml:space="preserve">LIDER DE GESTIÓN  DE MEJORAMIENTO CONTINUO/GARANTIA DE LA CALIDAD </t>
  </si>
  <si>
    <r>
      <t>Estándars Evaluados: __</t>
    </r>
    <r>
      <rPr>
        <b/>
        <u/>
        <sz val="10"/>
        <rFont val="Arial"/>
        <family val="2"/>
      </rPr>
      <t>EVALUACION DE NECESIDADES AL INGRESO</t>
    </r>
    <r>
      <rPr>
        <u/>
        <sz val="10"/>
        <rFont val="Arial"/>
        <family val="2"/>
      </rPr>
      <t>________________</t>
    </r>
  </si>
  <si>
    <t>OBSERVACIONES:__________________________________________________________________________________________________________</t>
  </si>
  <si>
    <t xml:space="preserve">EP </t>
  </si>
  <si>
    <t xml:space="preserve">3. Capacitar al paciente y su familia. capacitar medicos y enfermeras                                     </t>
  </si>
  <si>
    <t>TOTAL ACCIONES</t>
  </si>
  <si>
    <t xml:space="preserve">INDICADOR DE MEJORAMIENTO </t>
  </si>
  <si>
    <t>Estándar Evaluados:__SALIDA Y SEGUIMIENTO____</t>
  </si>
  <si>
    <t>DIRECTOR</t>
  </si>
  <si>
    <t>Estándars Evaluados: _______PLANEACION DE LA ATENCION___________________________________________________________________</t>
  </si>
  <si>
    <t>SEGUIMIENTO 3</t>
  </si>
  <si>
    <t xml:space="preserve">BARRERA DE MEJORAMIENTO </t>
  </si>
  <si>
    <t>RESPONSABLE DE EJECUTAR LA ACCION</t>
  </si>
  <si>
    <t xml:space="preserve">ENERO </t>
  </si>
  <si>
    <t xml:space="preserve">FEBRERO </t>
  </si>
  <si>
    <t xml:space="preserve">ABRIL </t>
  </si>
  <si>
    <t xml:space="preserve">MAYO </t>
  </si>
  <si>
    <t>JULIO</t>
  </si>
  <si>
    <t>SEPTIEMBRE</t>
  </si>
  <si>
    <t>OCTUBRE</t>
  </si>
  <si>
    <t>NOVIEMBRE</t>
  </si>
  <si>
    <t>AGOSTO</t>
  </si>
  <si>
    <t>ENERO</t>
  </si>
  <si>
    <t>FEBRERO</t>
  </si>
  <si>
    <t>ABRIL</t>
  </si>
  <si>
    <t>MAYO</t>
  </si>
  <si>
    <t>NOVIEMRE</t>
  </si>
  <si>
    <r>
      <t xml:space="preserve">Estándar 5. Código: (AsSP1)
La organización tiene formulada implementada y evaluada la política de Seguridad de pacientes y garantiza su despliegue en toda la organización mediante                                                                             </t>
    </r>
    <r>
      <rPr>
        <b/>
        <sz val="10"/>
        <rFont val="Arial"/>
        <family val="2"/>
      </rPr>
      <t>Criterios:</t>
    </r>
    <r>
      <rPr>
        <sz val="10"/>
        <rFont val="Arial"/>
        <family val="2"/>
      </rPr>
      <t xml:space="preserve">
• Una estructura funcional para la seguridad del paciente.
• La implementación de estrategias para el fortalecimiento de la cultura justa de la seguridad que incentiva el reporte voluntario de eventos,la identificación de riesgos asistenciales y la definición de barreras de seguridad orientadas a su mitigación.
• Monitorización de eventos adversos.
• Evidencias de tendencias hacia la mejora y el desempeño superior.             . Inclusion de estrategias de informacion sobre eventos adversos a los pacientes y sus familiares.</t>
    </r>
  </si>
  <si>
    <r>
      <t xml:space="preserve">Estándar 6. Código: (AsSP2)
La política de seguridad de pacientes se despliega en la generación y la medición de la cultura de seguridad (que incluye la medición del clima de seguridad), la implementación de un programa de Seguridad (que defina las herramientas) y la conformación del comité de seguridad de pacientes.
Incluye:                                                                      </t>
    </r>
    <r>
      <rPr>
        <b/>
        <sz val="10"/>
        <rFont val="Arial"/>
        <family val="2"/>
      </rPr>
      <t>Criterios:</t>
    </r>
    <r>
      <rPr>
        <sz val="10"/>
        <rFont val="Arial"/>
        <family val="2"/>
      </rPr>
      <t xml:space="preserve">
• • La estandarización de un sistema de búsqueda de factores de riesgos,
fallas y eventos adversos.
• La investigación, el análisis, la gestión y la toma de decisiones que evite
los eventos adversos prevenibles y, en caso de presentarse, mitigar sus
consecuencias.
• La organización identifica si la actual atención es consecuencia de un
evento adverso, independientemente de donde se haya prestado la
atención precedente.
• A partir de los resultados de la evaluación de la cultura de seguridad
se definen acciones para el mejoramiento de los factores críticos que
inciden en la transformación del clima de seguridad.</t>
    </r>
  </si>
  <si>
    <t xml:space="preserve">Estándar 8. Código: (AsSP4)
La organización tiene definido, implementado y en operación el plan de prevención y control de
infecciones.                                                                                                                                       Criterios:
• El plan de prevención y control de infecciones está incorporado en el
plan de direccionamiento estratégico de la organización.
• El plan de prevención y control de infecciones cuenta con metas
precisas que son medidas en el tiempo.
• Implementación de protocolos para la higiene de manos basados
en la evidencia.
• Capacitación inicial y refuerzo periódico en los protocolos de
higiene de manos a todo el personal de la institución y personal
en formación.
• Evaluaciones periódicas del cumplimiento de los protocolos de
higiene de manos, mediante observación directa.
• Información de los resultados alcanzados en la evaluación del
cumplimiento del protocolo a todo el personal implicado.
• Utilización de los resultados para implementar mejoras en el
proceso, cuando sea necesario.
• Están identificadas las responsabilidades para la prevención de
infecciones.
• El personal de la organización recibe inducción, reinducción y
entrenamiento en la prevención y el control de infecciones.
</t>
  </si>
  <si>
    <t xml:space="preserve">Estándar 9. Código: (AsAC1)
La organización garantiza el acceso de los usuarios, según las diferentes particularidades y
características de los usuarios. Se evalúan las barreras del acceso y se desarrollan acciones de
mejoramiento.                                                                                                                               Criterios:
• Desde el acceso, se definen mecanismos de identificación redundante.
• Desde el acceso, se hace identificación de riesgos de la atención de
acuerdo con el tipo de usuario.
• Se hace un análisis de barreras de acceso a la organización
(autorizaciones, administrativas, geográficas, entre otras) y también
dentro de la organización hacia los diferentes servicios.
• Se hacen mediciones de demanda insatisfecha y se toman acciones
que demuestran su reducción
</t>
  </si>
  <si>
    <t>Estándar 10. Código: (AsAC2) En caso de organizaciones integradas en red, se identifica un rango de proveedores o puntos de atención en salud y de rutas de acceso. Se evalúan las barreras del acceso y se desarrollan acciones de mejoramiento.</t>
  </si>
  <si>
    <t>Estándar 11. Código: (AsAC3) Está estandarizado el ciclo de atención del usuario desde que llega a la organización hasta su egreso, en sus diferentes momentos de contacto administrativo y asistencial; es conocido por todo el personal asistencial y administrativo de la organización; se verifica el conocimiento y se implementan acciones frente a las desviaciones.</t>
  </si>
  <si>
    <t xml:space="preserve">Estándar 12. Código: (AsAC4) Cuando un usuario solicita citas, la organización garantiza el derecho del usuario a solicitar la atención con el profesional de la salud de su preferencia que se encuentre entre las opciones ofertadas por la institución prestadora. Cuenta con un sistema que permite verificar la disponibilidad de dicho profesional y la oportunidad de su atención.                                                                                                                            Criterios: • En su defecto, le ofrecerá al solicitante otras opciones de profesionales disponibles, acordes con las necesidades
del usuario. 
</t>
  </si>
  <si>
    <t>Estándar 13. Código: (AsAC5)
La organización programa la atención de acuerdo con los tiempos de los profesionales y, para
respetar el tiempo de los usuarios, realiza la programación teniendo en cuenta el tiempo que se
requiera para la realización de cada uno de los procesos de atención; esto lo hace teniendo en
cuenta la capacidad instalada, el análisis de demanda por servicios y los procesos de atención; esta
programación se evalúa periódicamente para verificar su cumplimiento en el marco de criterios de
calidad. Se toman correctivos frente a las desviaciones encontradas.</t>
  </si>
  <si>
    <t>Estándar 14. Código: (AsAC6) 5 4 3 2 1 La organización define los indicadores y estándares de oportunidad para los servicios ambulatorios y de respuesta hospitalaria con los que cuenta y se encuentran dentro de o supera los umbrales definidos en el Sistema de Información para la Calidad.                      Criterios:
En caso de no atención a los usuarios, por cualquier motivo, la
organización cuenta con un sistema de investigación, análisis e
información sobre las causas de desatención.
La organización tiene definidos los siguientes indicadores y
estándares para el acceso:
• Oportunidad para los determinados servicios ambulatorios con los que
cuenta.
• Tiempos de espera en los diferentes momentos del acceso a los
servicios administrativos y asistenciales, incluida la toma de muestras
de laboratorio y la realización de exámenes de apoyo (laboratorio e
imagenología).
• Tiempos para la realización de interconsultas.
• Listas de espera para las patologías que lo ameritan.
• Demanda insatisfecha
• Se toman correctivos frente a las desviaciones encontradas</t>
  </si>
  <si>
    <t xml:space="preserve">Estándar 15. Código: (AsAC7)
La organización garantiza la información al usuario sobre los servicios que presta. En los casos en los
cuales el usuario no tiene derecho, la información debe ser explícita en relación con la forma para
acceder a la prestación de tales servicios no cubiertos.
</t>
  </si>
  <si>
    <t>Estándar 16. Código: (AsAC8)
Se tiene estandarizada la asignación de citas y autorización de las mismas a los usuarios que
requieran de sus servicios.                                                                                  Criterios:
• El sistema de asignación de citas podrá estar basado en diversas
modalidades conocidas en el sistema de salud (call centers, servicios
telefónicos o presenciales propios en la respectiva sede, internet, etc.).
La organización realiza mediciones para la mejora de la efectividad de
estos medios.
• El sistema cuenta con las bases de datos actualizadas de los usuarios
con derecho a recibir servicios en la (las) entidad(es) prestadora(s),
cuando aplique.
• Quien asigna la cita conoce la información de: disponibilidad de
servicios, horarios de atención, profesionales, especialidades y
localización geográfica de los prestadores en los cuales los solicitantes
tienen derecho de atención.
• Al momento de asignar la cita al usuario, se le informa fecha, hora,
dirección y profesional asignado, así como la forma para cancelarla. Se
deja constancia de esta información en el sitio donde se asigna la cita.
• La organización tiene implementada una estrategia para disminuir el
riesgo de inasistencia.
• La organización garantiza que se entrega con anterioridad a la atención
al usuario la información requerida para su atención.
• La organización tiene estandarizado el flujo de información que indique
el procedimiento a seguir a los usuarios con solicitud de exámenes de
laboratorio clínico e imágenes diagnósticas o de aquellos servicios que
no requieran cita previa para su realización.</t>
  </si>
  <si>
    <t>Estándar 22. Código: (AsEV3)
La organización garantiza que está en capacidad de identificar, desde el momento mismo del
ingreso, si el paciente requiere técnicas especiales de aislamiento de acuerdo con su patología.                                                                                                                Criterios:
• Este aislamiento debe mantener la dignidad del paciente y no puede
ser obstáculo para un proceso de atención de acuerdo con lo necesario
para su enfermedad.
• La organización, una vez identificada la necesidad del aislamiento,
diseña el plan de tratamiento, ejecuta el tratamiento y evalúa su
resultado de acuerdo con la decisión adoptada.
• La organización prevé mecanismos para prevenir riesgos de
diseminación de infecciones.
• La organización realiza monitoreo permanente de la adherencia a las
técnicas especiales de aislamiento por parte de los colaboradores,
difunde sus resultados y estimula el mejoramiento continuo.
• Existen técnicas e instrucciones para que familiares y visitantes cumplan
con las técnicas de aislamiento.
• Todas las personas que tengan contacto directo con pacientes
en condiciones de aislamiento deben recibir capacitación y /o
entrenamiento para minimizar los riesgos a los usuarios; esto
incluye equipo de salud, personal en práctica formativa, docentes e
investigadores, entre otros.</t>
  </si>
  <si>
    <t xml:space="preserve">Estándar 25. Código: (AsPL3)
En las organizaciones que prestan servicios odontológicos se cuenta con mecanismos que permitan
involucrar al usuario como corresponsable de su cuidado oral y que contribuya al éxito del
tratamiento odontológico.                                                                                                    </t>
  </si>
  <si>
    <t>Estándar 26. Código: (AsPL4)
En las organizaciones que prestan servicios odontológicos se aseguran los mecanismos que permitan
corroborar el historial médico del paciente y las atenciones y los medicamentos que está recibiendo,
para establecer de manera conjunta o concertada con el equipo de salud un plan de tratamiento
seguro</t>
  </si>
  <si>
    <t>Estándar 27. Código: (AsPL5)
El proceso de planeación de la atención y cuidado para cada paciente en imagenología incluye
implementación, práctica y seguimiento de los exámenes y los procedimientos para la consecución
de los resultados a los usuarios y/o a los clínicos.                                                   Criterios:
• Se garantizan mecanismos para la comunicación oportuna de los
resultados.
• Existen mecanismos para garantizar la correlación entre los resultados
de exámenes y procedimientos y las decisiones de carácter clínico.
• Existen mecanismos de alarma para resultados críticos.</t>
  </si>
  <si>
    <t>Estándar 28. Código: (AsPL6)
El proceso de planeación de la atención y cuidado para cada paciente en laboratorio clínico incluye
implementación, práctica y seguimiento de los exámenes y los procedimientos para la consecución
de los resultados a los usuarios y/o a los clínicos                                                 Criterios:
• En laboratorio clínico, se garantiza que los procesos para la toma
de muestras están basados en evidencia y son revisados y ajustados
periódicamente con base en nueva evidencia.
• Se garantizan mecanismos para la comunicación oportuna de los
resultados.                                                                                                                                 • Existen mecanismos para garantizar la correlación entre los resultados
de exámenes y los procedimientos y las decisiones clínicas.
• Existen mecanismos de alarma para resultados críticos.</t>
  </si>
  <si>
    <t>Estándar 31. Código: (AsPL9)
La organización garantiza que el paciente y su familia son informados acerca de las condiciones
relacionadas con su enfermedad o estado de salud y es entrenado para desarrollar competencias
en el autocuidado de su salud durante el proceso de atención.
Criterios:
• Sobre la base de una evaluación de las necesidades para la prevención
de enfermedades y la promoción de la salud, se informa al paciente
acerca de los esfuerzos conjuntos para el manejo de su enfermedad
y, junto con el usuario, se presenta un plan para las actividades
correspondientes.
• La organización asegura que las intervenciones de información y
desarrollo de competencias son documentadas, ejecutadas y evaluadas,
incluida la evaluación de los resultados obtenidos en relación con los
resultados esperados.
• La organización asegura que los datos sobre las necesidades y el
plan sobre promoción de la salud y prevención de las enfermedades
se transmiten a todas las organizaciones encargadas de la salud del
usuario y, cuando sea pertinente, a las entidades de carácter nacional
o territorial del Estado para la conformación de las bases de datos
clínicos de calidad o epidemiológicos.
• La organización asegura que en los registros clínicos del paciente
se consigna la información del usuario sobre la prevención de
enfermedades y promoción de la salud.
• La organización asegura que los usuarios, los familiares, el personal
y los visitantes tienen acceso a la información sobre estrategias de
prevención de enfermedades y actividades de promoción de la salud.
• Existe un registro de acciones extramurales que dan respuesta a los
criterios del estándar.
• Se toman correctivos frente a las desviaciones encontradas.</t>
  </si>
  <si>
    <t>Estándar 35. Código: (AsPL13)
La organización tiene definida una metodología para la investigación diagnóstica que busque
optimizar el tratamiento; lo anterior se acompaña de análisis y valoraciones diagnósticas que sirvan
como líneas de base para observar la respuesta del paciente a los tratamientos prescritos, si su
patología o condición clínica lo ameritan.                                                                   Criterios:
• La información de la planeación y la investigación diagnóstica se discute
entre los miembros del equipo de salud y se comunica oportunamente
al usuario y su familia. La constancia de la información brindada debe
quedar escrita en la historia clínica.
• Hay un proceso definido para referencia de las órdenes de
necesidades diagnósticas, bien sea dentro de la organización u otra
diferente, e incluye:
• Una serie de reglas que condicionan cómo son solicitados los exámenes                                                                                                                                      de diagnóstico, cómo son tomadas, identificadas, almacenadas,
transportadas las muestras y cómo se notifican los resultados.
• Las órdenes de exámenes de diagnóstico van acompañadas de
información clínica relevante.
• Se instruye al usuario sobre la preparación para la toma de los
exámenes.
• Con el fin de garantizar la seguridad en la atención, los resultados están
acompañados de una interpretación, en letra legible, con firma, sello,
código del responsable y fecha de resultados.
• Se provee información a los usuarios y familiares sobre los resultados
de los exámenes o procedimientos diagnósticos. Se presta especial
atención sobre la información brindada a los familiares cuando se
trate de pacientes menores de edad, discapacitados o en estado de
inconciencia.
• La organización garantiza un proceso en el que se identifica y designa
el personal autorizado para la solicitud de exámenes de diagnóstico.
• Se toman correctivos frente a las desviaciones encontradas.</t>
  </si>
  <si>
    <t>Estándar 39. Código: (AsPL17)
El laboratorio cuenta con un programa de control de calidad interno y externo reconocido y probado.                                                                                      Criterios:
• Se lleva registro de las acciones de control de calidad y de las acciones
correctivas establecidas por la organización, las cuales son conocidas y
analizadas.
• Se lleva un registro actualizado de las calibraciones que se hacen para
cada prueba cuantitativa en el laboratorio, indicando fecha y resultados
de los controles obtenidos.
• El laboratorio tiene un sistema para comparar los resultados del
control de calidad externo de las pruebas de proficiencia contra
estándares válidos de desempeño, para todas las pruebas que realiza
en el laboratorio.
• El laboratorio debe verificar periódicamente la validez del intervalo de
análisis de los métodos usados.
• Debe llevar un registro de las fechas y los resultados obtenidos.
• En la sección de Microbiología, el laboratorio debe llevar registros
del control de los medios de cultivo, coloraciones y antibiogramas
mediante organismos ATCC
• En la sección de hematología, el laboratorio debe procesar mínimo
tres niveles de controles de calidad, de manera diaria, y debe llevar un
registro correspondiente. En la sección de coagulaciones, el número de
niveles de control debe ser mínimo dos.
• Se deben llevar los registros contemplados en los criterios señalados.
• En la sección de Inmunología, el laboratorio debe realizar verificaciones
del procedimiento mediante el procesamiento de controles (positivos y
negativos) cada vez que se realicen las pruebas.                                                     El laboratorio debe llevar un registro de las acciones tomadas cuando
los resultados del control de calidad externo no cumplan con los límites
aceptables. Química, dos niveles; inmunoensayos, mínimo tres niveles.
• Se toman correctivos frente a las desviaciones encontradas.</t>
  </si>
  <si>
    <t xml:space="preserve">Estándar 49. Código: (AsEVA3)
La organización cuenta con una definición interna de lo que constituye ser un consultador crónico
de un determinado servicio, y tiene procesos establecidos para cuantificar y generar acciones
encaminadas a evaluar y controlar tal situación.
Criterios:
• La organización garantiza que el personal asistencial conoce la
definición y el proceso referidos en el estándar.
• El personal que interviene en el proceso lo aplica, acorde con lo
definido por la organización.
• La evaluación de la adecuación de la utilización del servicio se hace
con base en criterios explícitos y priorizando la seguridad del paciente.
</t>
  </si>
  <si>
    <t xml:space="preserve">Estándar 50. Código: (AsEVA4)
La organización que presta servicios de odontología garantiza que se desarrollen en forma sistemática
y permanente mecanismos de evaluación de la efectividad y la continuidad del proceso de atención
al paciente en salud oral, teniendo en cuenta entre otros los siguientes criterios:
Criterios:
• Portafolio de servicios de la institución.
• Detección de necesidades y expectativas del usuario y su familia.
• Mecanismos para medir la adherencia al plan de tratamiento.
• Indicadores de efectividad y oportunidad.
</t>
  </si>
  <si>
    <t>Estándar 51. Código: (AsSAL1)
La organización cuenta con un proceso estandarizado para el egreso de los pacientes, que garantiza
al usuario y su familia la adecuada finalización de la atención y su posterior seguimiento. Incluye:                                                                                                                                          Criterios:
• Estrategias para identificar las necesidades y planear un continuo de
cuidados al paciente después del egreso.
• Cuenta con estándares establecidos de tiempo para los procesos
relacionados con el egreso del paciente, incluida la facturación de los
servicios.
• Para los casos en que la condición clínica, física y/o mental lo amerite,
el egreso será dado en compañía de un adulto responsable, previa
valoración por el médico tratante.
• Comunicación de toda la información relevante a la empresa promotora
de salud, administradora, o las que se asimilen, para la autorización y
planificación de la integralidad y continuidad del seguimiento.
• Planes documentados y de referencia para el seguimiento y tratamiento
que incluyen: lugar, fecha y razones de referencia y personas que debe
contactar, si aplica.
• Reporte de los resultados del cuidado y tratamiento, si aplica. Este
criterio no aplica para los servicios ambulatorios.
• Existe para cada paciente que egresa de la organización un documento
que contiene el reporte final de su estadía y los requerimientos futuros
necesarios. Este criterio no aplica para los servicios ambulatorios.
• Información de los trámites que los usuarios deben realizar en caso de
necesitar un proceso de remisión o solicitud de cita con otro prestador.
Este proceso podrá estar en cabeza del profesional tratante o en otro
personal de la organización que ha sido oficialmente delegado para
realizar dicha labor. Lo anterior no implica la existencia de un servicio
o unidad funcional.
• Plan de cuidado escrito que incluye la explicación acorde con el nivel
de conocimiento y comprensión del paciente y su familia acerca de
los cuidados que debe seguir una vez egrese, incluyendo información
de los medicamentos y su administración, uso de equipos médicos,
alimentación y rehabilitación y signos y síntomas de alerta temprana
de posibles complicaciones, si aplica.
• El profesional tratante debe proveer información básica al usuario y su
familia como resultado de su atención. Especial importancia se le da a
los cuidados y el autocuidado en casa (dietas especiales, seguimiento
farmacológico, ejercicios, rehabilitación, etc.).
• Se toman correctivos frente a las desviaciones encontradas.</t>
  </si>
  <si>
    <t>Estándar 53. Código: (AsREF1)
En caso de que sea necesario referir a los usuarios entre servicios o entre instituciones, se deberán
garantizar los siguientes procesos:
1.La organización cuenta con guías y criterios explícitos de qué tipo de casos se remiten, cuándo se
remiten, por qué se remiten y a dónde se remiten, entre otros.                                                                                                                                                 2.La organización garantiza que todas las remisiones cuentan con la información clínica relevante del
paciente.
3. Brinda información clara y completa al usuario y su familia sobre el proceso de remisión y los
procedimientos administrativos a seguir para obtener el servicio donde se refiere al usuario.
4.La organización garantiza que los profesionales que remiten a sus usuarios cuenten con
retroalimentación del resultado de la atención y que dicha información quede incorporada en los
registros médicos del paciente.
5.Se evalúa la pertinencia clínica y la eficiencia de los trámites administrativos de las remisiones. Se
toman correctivos de las desviaciones encontradas</t>
  </si>
  <si>
    <t>Estándar 57. Código: (AsREF5)
En los servicios de habilitación y rehabilitación se cuenta con un mecanismo al egreso del proceso
de atención al usuario para informar al paciente sobre los trámites que se deben realizar en caso
de necesitar remisión o cita con otro prestador.</t>
  </si>
  <si>
    <t xml:space="preserve">Estándar 58. Código: (AsREF6)
La organización cuenta con estándares establecidos de tiempo para los procesos relacionados con el
egreso del paciente, incluida la facturación de los servicios. Se garantiza la monitorización periódica
del cumplimiento de estos estándares y diseño, la aplicación y la evaluación de los mecanismos
correctivos, cuando se observe un patrón de comportamiento deficiente frente al estándar
establecido.
</t>
  </si>
  <si>
    <t>Estándar 77. Código: (DIR 2)
La organización construye a partir del direccionamiento estratégico su plan estratégico. Su
formulación está estandarizada, al igual que su divulgación, seguimiento y evaluación.                                                                                       Criterios:
• Los objetivos contenidos en el plan estratégico son priorizados,
ejecutados y evaluados.
• La organización garantiza la formulación participativa del plan
estratégico, a partir del cual se formulan los planes operativos, en coherencia con el marco estratégico de la organización.
• Los planes estratégicos y operativos son aprobados en la instancia que
corresponda.
• Se han asignado y aprobado recursos financieros, físicos y talento
humano al plan estratégico para su implementación.
• Existe un sistema de difusión, seguimiento y monitoreo de los
resultados del plan estratégico.
• La junta directiva evalúa el cumplimiento del plan estratégico.</t>
  </si>
  <si>
    <t xml:space="preserve">Estándar 79. Código: (DIR 4)
La alta dirección promueve desarrolla y evalúa el resultado de acciones orientadas a la atención
centrada en el usuario y su familia, el mejoramiento continuo, la humanización de la atención,
el enfoque y la gestión del riesgo, la seguridad del paciente y los colaboradores, la gestión de la
tecnología en salud, la transformación cultural y la responsabilidad social.
</t>
  </si>
  <si>
    <t>Estándar 80. Código: (DIR.5)
La política de atención humanizada y el respeto hacia el paciente, su privacidad y dignidad
es promovida, desplegada y evaluada por la alta dirección en todos los colaboradores de la
organización, independientemente del tipo de vinculación. Se toman correctivos frente a las
desviaciones encontradas.</t>
  </si>
  <si>
    <t>Estándar 84. Código: (DIR9)
La organización garantiza la orientación al personal, la cual está alineada con el direccionamiento
estratégico de la organización.                                                                                                                                                                                                        Criterios:
• Desarrollo de: Seguridad del paciente, humanización, gestión del
riesgo y gestión de la tecnología.
• Inducción y reinducción.
• Evaluación de la aplicación del direccionamiento estratégico en el
desempeño del colaborador.
• Se toman correctivos frente a las desviaciones encontradas</t>
  </si>
  <si>
    <t xml:space="preserve">Estándar 85. Código: (DIR10)
Existen procesos y procedimientos de asesoría y educación continuada a la junta directiva.
Criterios:
• Todos los integrantes de la junta directiva reciben a su ingreso
orientación de la organización y sus funciones y de los procesos de
direccionamiento en salud, así como sobre cómo realizar reuniones
exitosas. Esta orientación está soportada con educación continuada en
el tiempo.
• La educación continuada debe estar en el contexto de la filosofía, las
políticas y los procesos inherentes a la atención de los clientes y sus
familias.
• Está definido cuándo y cómo los directores de las unidades funcionales
asesoran a la junta.
• Se toman correctivos frente a las desviaciones encontradas.
</t>
  </si>
  <si>
    <r>
      <t>Estándar 86. Código: (DIR11)
En las instituciones con sedes integradas en red, existe un proceso de direccionamiento estratégico
central para la red, único, compartido entre todos, el cual incluye la descripción clara de cuál es
el papel de cada uno de los prestadores de la red en la consecución de los logros comunes. Lo
anterior no es óbice para que cada uno de los prestadores posea un plan estratégico de trabajo
fundamentado en los objetivos y metas del direccionamiento estratégico de la red, mencionado
anteriormente.</t>
    </r>
    <r>
      <rPr>
        <b/>
        <sz val="10"/>
        <rFont val="Arial"/>
        <family val="2"/>
      </rPr>
      <t>Criterios:</t>
    </r>
    <r>
      <rPr>
        <sz val="10"/>
        <rFont val="Arial"/>
        <family val="2"/>
      </rPr>
      <t xml:space="preserve">
• El direccionamiento estratégico, en sus objetivos y estrategias, establece
cómo se generan la sinergia y la coordinación en torno al usuario entre
las diferentes sedes. La gerencia de la red cuenta con mecanismos para
demostrar los resultados de dicha sinergia.
• El sistema de información debe proveer los datos para la evaluación de
estos mecanismos.
• El presente estándar no exime a cada uno de los diferentes prestadores
que hacen parte de la red de cumplir con los demás estándares y
secciones descritos en este manual.
• La planeación y el gerenciamiento del estándar, si bien deben ser
centralizados en cabeza de una red, no implica que las instituciones
que la conforman no hagan parte de la planeación, la monitorización y
la mejora de dichos procesos, de acuerdo con las directrices emanadas
de la gerencia de la red.
• El estándar debe ser cumplido sin importar si las instalaciones físicas
de los diferentes prestadores son propiedad o no de la organización
que gerencia la red</t>
    </r>
  </si>
  <si>
    <t>Estándar 87. Código: (DIR12)
Existe un proceso para establecer los parámetros de la relación docencia-servicio, alineados con el
direccionamiento estratégico de la organización. Esto incluye:                                                                                                                                         Criterios:
• Personal clínico docente con formación en pedagogía.
• Experiencia docente.
• Políticas de formación y educación continuada.
• Políticas de investigación.
• Plan de desarrollo docente.
• Definición clara de roles.</t>
  </si>
  <si>
    <r>
      <t>Estándar 88. Código: (DIRMCC1)
La gestión de las oportunidades de mejora consideradas en el proceso organizacional de
mejoramiento continuo, que apliquen al grupo de estándares, se desarrolla teniendo en cuenta:</t>
    </r>
    <r>
      <rPr>
        <b/>
        <sz val="10"/>
        <rFont val="Arial"/>
        <family val="2"/>
      </rPr>
      <t>Criterios:</t>
    </r>
    <r>
      <rPr>
        <sz val="10"/>
        <rFont val="Arial"/>
        <family val="2"/>
      </rPr>
      <t xml:space="preserve">
• El enfoque organizacional del mejoramiento continuo.
• La implementación de oportunidades de mejora priorizadas y la
remoción de barreras de mejoramiento, por parte de los equipos de
autoevaluación, los equipos de mejora y los demás colaboradores de
la organización.
• La articulación de oportunidades de mejora que tengan relación entre
los diferentes procesos y grupos de estándares.
• El seguimiento a los resultados del mejoramiento, la verificación del
cierre de ciclo y el mantenimiento y el aseguramiento de la calidad.
• La comunicación de los resultados.</t>
    </r>
  </si>
  <si>
    <t>Estándar 89. Código: (GER1)
Los procesos de la organización identifican y responden a las necesidades y expectativas de sus
clientes y proveedores, internos y externos, de acuerdo con los objetivos de las unidades funcionales
y evalúa la efectividad de su respuesta a los procesos.
Criterios:
• Una metodología para identificar y actualizar periódicamente las
necesidades y las expectativas de sus clientes y proveedores teniendo
en cuenta el alcance y delimitación de cada proceso.
• Un grupo o equipo para planear y dar respuesta a las necesidades
y evaluar la efectividad de las respuestas.
• La descripción del proceso de atención al cliente.</t>
  </si>
  <si>
    <t>Estándar 91. Código: (GER.3)
Existen políticas organizacionales para definir tipo, suficiencia, cobertura, complejidad y Amplitud
de los servicios que se han de proveer.</t>
  </si>
  <si>
    <t>Estándar 93. Código: (GER. 5)
La alta gerencia promueve la comparación sistemática con referentes internos, nacionales e
internacionales e incluye:Criterios:
• Un proceso planificado para el referenciación en el que se priorizan las
prácticas que son objeto de la misma.
• Una metodología para identificar los mejores referentes internos y
externos (parámetros de referencia, indicadores, metas, etc.).
• Procesos de gestión clínica: adherencia a guías de práctica clínica,
diligenciamiento de historia clínica y pertinencia diagnóstica, entre
otros.
• Evaluación de resultados ajustados por riesgo.
• Eventos adversos.
• Seguridad del paciente, humanización, gestión del riesgo y gestión de
la tecnología.
• Se implementan acciones de mejora a partir de los procesos de
referenciación realizado.</t>
  </si>
  <si>
    <t>Estándar 99. Código: (GER.11)
Existe un proceso para la asignación y gestión de recursos financieros, físicos, tecnológicos y el
talento humano, de acuerdo con la planeación de la organización, de cada proceso y de cada unidad
funcional. Lo anterior se logra a través de:
Criterios:
• Revisión de prioridades en el plan estratégico.
• Evaluación de la calidad provista a los clientes durante el proceso de
atención.
• Evaluación de los recursos disponibles.
• Balance oferta-demanda.
• Análisis de los presupuestos.
• Evaluación de costos.</t>
  </si>
  <si>
    <t>Estándar 100. Código: (GER.12) Existe un proceso implementado y evaluado para la protección y el control de los recursos, articulado con la gestión del riesgo. Se logra mediante: Criterios: • Monitorización del presupuesto de la organización, el presupuesto de los planes estratégicos y el plan operativo • Monitorización y gestión de la cartera. • Análisis sistemático y gestión sobre resultados de indicadores financieros. • Evaluación del impacto del plan estratégico y de los planes operativos. • Análisis de la productividad. • Análisis de costos. • Gestión de inventarios. • Gestión de seguros. • Fomento de la cultura del buen uso de los recursos. • Aplicación del código de ética en el uso de los recursos. • Auditoría y mejoramiento de procesos. • Seguimiento de contingencias cubiertas por accidentes de trabajo, enfermedad profesional y accidentes de tránsito, entre otros, • Auditoría y seguimiento del pago de incapacidades</t>
  </si>
  <si>
    <r>
      <t>Estándar 101. Código: (GER.13)
Cuando la organización decida delegar a un tercero la prestación de algún servicio, debe garantizar
que:</t>
    </r>
    <r>
      <rPr>
        <b/>
        <sz val="10"/>
        <rFont val="Arial"/>
        <family val="2"/>
      </rPr>
      <t>Criterios</t>
    </r>
    <r>
      <rPr>
        <sz val="10"/>
        <rFont val="Arial"/>
        <family val="2"/>
      </rPr>
      <t>:
• Previamente a la contratación de un tercero, la organización tiene
definidos los requisitos, acuerdos de los servicios, procesos para la
resolución de conflictos y los mecanismos de evaluación de la calidad
de la prestación. El tercero conoce previamente los criterios con los
cuales va a ser evaluado.
• El tercero contratado se articula y alinea con la filosofía de acreditación
e integra en los servicios prestados administrativos y asistenciales
los estándares aplicables según corresponda, en coordinación con la
organización.
• La organización realiza sistemáticamente evaluaciones a los terceros
y, de acuerdo con los resultados, el tercero genera un plan de
mejoramiento al cual la organización le hace seguimiento en el tiempo.
• Se cuentan con mecanismos participativos de mejoramiento de la
calidad de los servicios prestados por el tercero.</t>
    </r>
  </si>
  <si>
    <t>Estándar 102. Código: (GER.14)
La organización planea, desarrolla y evalúa la relación docencia-servicio, prácticas formativas y la
investigación
Criterios:
• Considera requisitos y normatividad vigente, especialmente la
relacionada con acreditación educativa.
• Identificación de recursos para la práctica formativa.
• Desarrollo de investigaciones acorde con su complejidad y vocación
institucional que generen conocimiento.
• Actividades específicas para el seguimiento de la relación docenciaservicio y al personal en prácticas formativas.
• Balance y costo-beneficio de la relación docencia-servicio y de la
investigación.
• Balance y adecuación de la infraestructura para la prestación de
servicios y el desarrollo de actividades de personal en práctica
formativa.</t>
  </si>
  <si>
    <t>Estándar 103. Código: (GERMCC1) La gestión de las oportunidades de mejora consideradas en el proceso organizacional de mejoramiento continuo, que apliquen al grupo de estándares, se desarrolla teniendo en cuenta: Criterios: • El enfoque organizacional del mejoramiento continuo. • La implementación de oportunidades de mejora priorizadas y la remoción de barreras de mejoramiento, por parte de los equipos de autoevaluación, los equipos de mejora y los demás colaboradores de la organización. • La articulación de oportunidades de mejora que tengan relación entre los diferentes procesos y grupos de estándares. • El seguimiento a los resultados del mejoramiento, la verificación del cierre de ciclo, el mantenimiento y el aseguramiento de la calidad. • La comunicación de los resultados.</t>
  </si>
  <si>
    <t>}</t>
  </si>
  <si>
    <r>
      <t>Estándar 109. Código: (TH6):
Existe un mecanismo diseñado, implementado y monitoreado sistemáticamente para verificar
antecedentes, credenciales y se determinan las prerrogativas de los colaboradores de la organización,
el cual incluye:</t>
    </r>
    <r>
      <rPr>
        <b/>
        <sz val="10"/>
        <rFont val="Arial"/>
        <family val="2"/>
      </rPr>
      <t>Criterios</t>
    </r>
    <r>
      <rPr>
        <sz val="10"/>
        <rFont val="Arial"/>
        <family val="2"/>
      </rPr>
      <t>:
• Priorización de los colaboradores relacionados con el proceso de
atención y aquellos que participen en las actividades de prácticas
formativas, docencia e investigación.
• Se corroboran fuentes de información sobre antecedentes y
credenciales.
En relación con los registros de los colaboradores se garantiza:
• Confidencialidad y seguridad.
• Control en el acceso a los registros.
• Consentimiento de los colaboradores para acceder a sus registros. Este
consentimiento no aplica para la ejecución de actividades cotidianas
de la gerencia del talento humano propias de la organización.</t>
    </r>
  </si>
  <si>
    <r>
      <t>Estándar 112. Código: (TH9)
La organización cuenta con estrategias que garantizan el cumplimiento de la responsabilidad
encomendada a los colaboradores. Las estrategias se relacionan con:</t>
    </r>
    <r>
      <rPr>
        <b/>
        <sz val="10"/>
        <rFont val="Arial"/>
        <family val="2"/>
      </rPr>
      <t>Criterios</t>
    </r>
    <r>
      <rPr>
        <sz val="10"/>
        <rFont val="Arial"/>
        <family val="2"/>
      </rPr>
      <t>:
• El entrenamiento o certificación periódica de los colaboradores de la
organización en aspectos o temas definidos como prioritarios tales
como:
• Cumplimiento de las responsabilidades a su cargo.
• Pasos o fases del proceso de atención.
• Derechos y deberes de los pacientes en el proceso de atención.
• Seguridad del paciente.
• Humanización del servicio.
• Habilidades comunicativas.
• Enfoque de riesgo.Gestión de tecnologías.
• Protocolos y guías de atención.
• Investigación científica.
• Entrenamiento de estudiantes, si aplica</t>
    </r>
  </si>
  <si>
    <r>
      <t xml:space="preserve">Estándar 105. Código: (TH2) Existe un proceso para la planeación del talento humano. El proceso descrito considera aspectos tales como: </t>
    </r>
    <r>
      <rPr>
        <b/>
        <sz val="10"/>
        <rFont val="Arial"/>
        <family val="2"/>
      </rPr>
      <t>Criterios</t>
    </r>
    <r>
      <rPr>
        <sz val="10"/>
        <rFont val="Arial"/>
        <family val="2"/>
      </rPr>
      <t>: • Legislación. • Cambios en el direccionamiento estratégico. • Mejoramiento de Seguridad del paciente, humanización, gestión del riesgo y gestión de la tecnología. Cambios en la estructura organizacional. • Cambios en la planta física.                                   Cambios en la complejidad de los servicios.
• Disponibilidad de recursos.
• Tecnología disponible.
• Suficiencia del talento humano en relación con el portafolio y la
demanda de servicios.
• Relación docencia-servicio.
• Relación de la oferta y la demanda de servicios con la docencia-servicio.
• La planeación del talento humano en la organización está basada en
las necesidades de los clientes, sus derechos y deberes, el Código de
Ética y el código del buen gobierno y el diseño del proceso de atención.
• Evaluación de necesidades de contratación con terceros</t>
    </r>
  </si>
  <si>
    <r>
      <t xml:space="preserve">Estándar 106. Código: (TH3)
La asignación del talento humano (número y el tipo de profesionales, auxiliares o tecnólogos
necesarios) responde a la planeación y a las fases del proceso de atención y tiene en cuenta:
</t>
    </r>
    <r>
      <rPr>
        <b/>
        <sz val="10"/>
        <rFont val="Arial"/>
        <family val="2"/>
      </rPr>
      <t>Criterios:</t>
    </r>
    <r>
      <rPr>
        <sz val="10"/>
        <rFont val="Arial"/>
        <family val="2"/>
      </rPr>
      <t xml:space="preserve">
• Requisitos y perfil del cargo.
• Identificación de los patrones de carga laboral del empleo.
• Distribución de turnos, descansos, evaluación de la fatiga y riesgos
laborales.
• Cambios en la oferta y / o demanda de servicio.
• Reubicación y promoción del personal en el evento en que una
situación así lo requiera.
• Supervisión de personal en entrenamiento, si aplica.
• Asignación de reemplazos en casos de inducción, reinducción,
capacitación, calamidades, vacaciones y permisos, entre otros.
• Los procesos mencionados en el estándar deben incluir aquellos
aspectos directamente relacionados con los procesos inherentes a la
atención al cliente durante cada paso o fase de su atención</t>
    </r>
  </si>
  <si>
    <r>
      <t xml:space="preserve">Estándar 107. Código: (TH4) La institución tiene definido el programa de inducción de personal (nuevos colaboradores contratados, trabajadores de empresas subcontratadas, personal en formación o entrenamiento) e incluye entre otros: </t>
    </r>
    <r>
      <rPr>
        <b/>
        <sz val="10"/>
        <rFont val="Arial"/>
        <family val="2"/>
      </rPr>
      <t>Criterios:</t>
    </r>
    <r>
      <rPr>
        <sz val="10"/>
        <rFont val="Arial"/>
        <family val="2"/>
      </rPr>
      <t xml:space="preserve"> • Contenidos de la inducción: orientación a los servicios que presta la institución, estructura organizativa, control de la infección e higiene de manos, seguridad del paciente, confidencialidad de la información del paciente, actuación en caso de emergencias. • Inducción específica para cada área, servicio o departamento, que incluyen la explicación de los sistemas de trabajo propios • Asignación de funciones: (La asignación de funciones del personal de salud en formación o en entrenamiento limita sus responsabilidades en función de su nivel de formación y experiencia) • Evaluación de conocimientos, habilidades y actitudes periódicamente para colaboradores antiguos y nuevos en la organización.</t>
    </r>
  </si>
  <si>
    <r>
      <t xml:space="preserve">Estándar 108. Código: (TH5) Existe un proceso para garantizar que el talento humano de la institución, profesional y no profesional, tenga la competencia para las actividades a desarrollar. Estas competencias también aplican para los servicios contratados con terceros y es responsabilidad de la organización contratante la verificación documentada de dichas competencias. Las competencias están definidas con base en las expectativas del puesto de trabajo e incluyen: </t>
    </r>
    <r>
      <rPr>
        <b/>
        <sz val="10"/>
        <rFont val="Arial"/>
        <family val="2"/>
      </rPr>
      <t>Criterios:</t>
    </r>
    <r>
      <rPr>
        <sz val="10"/>
        <rFont val="Arial"/>
        <family val="2"/>
      </rPr>
      <t xml:space="preserve"> • Educación. • Licenciamiento o certificación, si aplica. • Experiencia requerida. • Habilidades. • Relaciones interpersonales. • Las competencias deben incluir: Seguridad del paciente, humanización, gestión del riesgo y gestión de la tecnología y el mejoramiento de la calidad. • El talento humano relacionado con docencia e investigación tiene las competencias para las prácticas formativas asignadas.</t>
    </r>
  </si>
  <si>
    <t>Estándar 118. Código: (TH15)
Se cuenta con procesos planeados, implementados y evaluados para la supervisión, asesoría,
prerrogativas, autorizaciones y acompañamiento al personal en prácticas formativas durante los
procesos de contacto directo con el paciente, si aplica.</t>
  </si>
  <si>
    <t>Estándar 119. Código: (TH16)
Se tiene establecido el número de personas en prácticas formativas por usuario, teniendo en cuenta
el respeto por los derechos del paciente, su privacidad, dignidad y seguridad.</t>
  </si>
  <si>
    <t>Estándar 120. Código: (THMCC1)
La organización garantiza procesos consistentes con el direccionamiento estratégico, para identificar
y responder a las necesidades relacionadas con el talento humano, generadas por los procesos de
atención y por los clientes externos e internos de la institución, y para evaluar la efectividad de la
respuesta. Lo anterior incluye:
Criterios:
• El enfoque organizacional del mejoramiento continuo.
• La implementación de oportunidades de mejora priorizadas y la
remoción de barreras de mejoramiento.
• La articulación de oportunidades de mejora que tengan relación entre
los diferentes procesos y grupos de estándares.
• El seguimiento a los resultados del mejoramiento, la verificaron del
cierre de ciclo y el aseguramiento de la calidad.
• La comunicación de los resultados.</t>
  </si>
  <si>
    <r>
      <t xml:space="preserve">Estándar 121. Código: (GAF1)
La organización garantiza procesos consistentes con el direccionamiento estratégico, para identificar
y responder a las necesidades relacionadas con el ambiente físico, generadas por los procesos de
atención y por los clientes externos e internos de la institución, y para evaluar la efectividad de la
respuesta. Lo anterior incluye:                                                                                             </t>
    </r>
    <r>
      <rPr>
        <b/>
        <sz val="10"/>
        <rFont val="Arial"/>
        <family val="2"/>
      </rPr>
      <t>Criterios:</t>
    </r>
    <r>
      <rPr>
        <sz val="10"/>
        <rFont val="Arial"/>
        <family val="2"/>
      </rPr>
      <t xml:space="preserve">
• Procesos consistentes con los valores, la misión y la visión de la
organización.
• Enfoque de riesgo.
• Mejoramiento de la seguridad industrial.
• Preparación, evaluación y mejoramiento de la capacidad de respuesta
ante emergencias y desastres internos y externos.
• La existencia de un plan de readecuación del ambiente físico según
necesidades y considerando el balance entre oferta y demanda.
• La organización tiene diseñado, difundido e implementado un plan
que garantiza la protección a los usuarios y a los colaboradores.
• Programas de prevención dirigidos a los usuarios y los funcionarios
para riesgos biológicos, químicos, de radiación, mecánicos, etc.
• Condiciones para la humanización del ambiente físico.</t>
    </r>
  </si>
  <si>
    <r>
      <t xml:space="preserve">Estándar 122. Código: (GAF2)
La organización garantiza el manejo seguro del ambiente físico.
</t>
    </r>
    <r>
      <rPr>
        <b/>
        <sz val="10"/>
        <rFont val="Arial"/>
        <family val="2"/>
      </rPr>
      <t>Criterios:</t>
    </r>
    <r>
      <rPr>
        <sz val="10"/>
        <rFont val="Arial"/>
        <family val="2"/>
      </rPr>
      <t xml:space="preserve">
• La organización cuenta con una estrategia para promover la cultura
institucional para el buen manejo del ambiente físico.
• Se cuenta con programas de capacitación y entrenamiento en el
manejo del ambiente físico para colaboradores y usuarios.
• La organización tiene establecido un mecanismo para identificar e
investigar los incidentes y accidentes relacionados con el manejo
inseguro del ambiente físico. Derivado de lo anterior, se generan
estrategias para prevenir su recurrencia.
• La organización cuenta con protocolos de limpieza y desinfección
que son revisados y ajustados periódicamente. Estos protocolos son
conocidos por el personal que lo aplica y por todos aquellos que la
organización considere pertinente. El entendimiento y la aplicación de
estos protocolos son evaluados de manera periódica.
• Protocolos para casos de reúso.
• Proceso de esterilización seguro.
• Directrices para el uso seguro de ropa hospitalaria y evaluación de su
cumplimiento.
• Manejo seguro del servicio de alimentación.
• Condiciones del espacio físico para aislamiento.
• El cumplimiento de legislación en materia de seguridad hospitalaria</t>
    </r>
  </si>
  <si>
    <r>
      <t>Estándar 123. Código: (GAF3)
La organización garantiza procesos para identificar, evaluar y mejorar la gestión ambiental. Incluye:</t>
    </r>
    <r>
      <rPr>
        <b/>
        <sz val="10"/>
        <rFont val="Arial"/>
        <family val="2"/>
      </rPr>
      <t>Criterios:</t>
    </r>
    <r>
      <rPr>
        <sz val="10"/>
        <rFont val="Arial"/>
        <family val="2"/>
      </rPr>
      <t xml:space="preserve">
• Política de gestión ambiental responsable.
• Fomento de una cultura ecológica.
• Uso racional de los recursos ambientales (servicios públicos, otros).
• Reciclaje.
• Riesgos de contaminación ambiental.
• Aportes de la organización a la conservación del ambiente.
• Evaluación del impacto ambiental a partir de la gestión de la
organización.</t>
    </r>
  </si>
  <si>
    <r>
      <t>Estándars Evaluados: _</t>
    </r>
    <r>
      <rPr>
        <u/>
        <sz val="10"/>
        <rFont val="Arial"/>
        <family val="2"/>
      </rPr>
      <t>_</t>
    </r>
    <r>
      <rPr>
        <b/>
        <u/>
        <sz val="10"/>
        <rFont val="Arial"/>
        <family val="2"/>
      </rPr>
      <t>GERENCIA DE LA INFORMACIÓN</t>
    </r>
  </si>
  <si>
    <r>
      <t xml:space="preserve">Estándar 142. Código: (GI1)
Existen procesos para identificar, responder a las necesidades y evaluar la efectividad de información
de los usuarios y sus familias, los colaboradores, y todos los procesos de la organización. Esto incluye
las necesidades:
</t>
    </r>
    <r>
      <rPr>
        <b/>
        <sz val="10"/>
        <rFont val="Arial"/>
        <family val="2"/>
      </rPr>
      <t>Criterios:</t>
    </r>
    <r>
      <rPr>
        <sz val="10"/>
        <rFont val="Arial"/>
        <family val="2"/>
      </rPr>
      <t xml:space="preserve">
• Identificadas en los procesos de atención.
• Relacionadas con el direccionamiento y la planeación de la organización.
• De asignación de recursos.
• De docencia-servicio.
• Investigación.
• Salud pública.
• Promoción y prevención.
• Del paciente y su familia durante su atención.
• Mejoramiento de la calidad.</t>
    </r>
  </si>
  <si>
    <t>Estándar 145. Código: (GI4)
La adopción de tecnologías de la información y comunicaciones tendrá en cuenta:
Criterios:
• Los costos asociados.
• El entrenamiento al personal.
• Los aspectos éticos.
• La relación existente entre tecnología y personal (número de equipos,
cobertura, etc.).</t>
  </si>
  <si>
    <r>
      <t xml:space="preserve">Estándar 149. Código: (GI8)
Existe un mecanismo formal para consolidar e integrar la información asistencial y administrativa. La
información asistencial es aquella generada de los procesos de atención a los pacientes y su familia.  </t>
    </r>
    <r>
      <rPr>
        <b/>
        <sz val="10"/>
        <rFont val="Arial"/>
        <family val="2"/>
      </rPr>
      <t>Criterios</t>
    </r>
    <r>
      <rPr>
        <sz val="10"/>
        <rFont val="Arial"/>
        <family val="2"/>
      </rPr>
      <t>:
• Este proceso soporta la toma de decisiones relacionadas con la
organización.
• La información consolidada está disponible para la comparación con
respecto a mejores prácticas.
• Existen indicadores a los que se hace seguimiento sistemático.
• Los indicadores clínicos y operativos son divulgados, conocidos y
utilizados por el personal directamente responsable.</t>
    </r>
  </si>
  <si>
    <r>
      <t xml:space="preserve">Estándar 153. Código: (GI12)
La toma de decisiones en todos los procesos de la organización se fundamenta en la información
recolectada, analizada, validada y procesada a partir de la gerencia de la información             </t>
    </r>
    <r>
      <rPr>
        <b/>
        <sz val="10"/>
        <rFont val="Arial"/>
        <family val="2"/>
      </rPr>
      <t>.Criterios:</t>
    </r>
    <r>
      <rPr>
        <sz val="10"/>
        <rFont val="Arial"/>
        <family val="2"/>
      </rPr>
      <t xml:space="preserve">
• Se cuenta con mecanismos para validar la información.
• La información es comparada con referentes internacionales y se hacen
los ajustes necesarios (riesgo, gravedad, complejidad, etc.).
• Se articula información clínica y administrativa.
• Se presentan resultados con base en indicadores y tendencias.
• Los procesos de mejoramiento institucional están soportados en información
validada que articula mejoramiento asistencial y mejoramiento administrativo.</t>
    </r>
  </si>
  <si>
    <t>Estándar 154. Código: (GI13)
Existen procesos diseñados, implementados y evaluados de educación y comunicación orientados a
desplegar información a clientes internos y externos.</t>
  </si>
  <si>
    <r>
      <t>Estandar evaluado:_</t>
    </r>
    <r>
      <rPr>
        <b/>
        <u/>
        <sz val="10"/>
        <rFont val="Arial"/>
        <family val="2"/>
      </rPr>
      <t>MEJORAMIENTO DE LA CALIDAD</t>
    </r>
    <r>
      <rPr>
        <b/>
        <sz val="10"/>
        <rFont val="Arial"/>
        <family val="2"/>
      </rPr>
      <t>________________________________________  Fecha:  ENERO / DICIEMBRE 2020</t>
    </r>
  </si>
  <si>
    <t>Estándar 157. Código: (MCC2)
La organización implementa las oportunidades de mejoramiento continuo identificadas en el
proceso de planeación, las cuales:
y en el tiempo asignado en un cronograma de trabajo.
• Identifican las potenciales barreras para implementar las acciones de
mejora, con el fin de tomar los correctivos necesarios.
• Son llevadas a cabo por colaboradores y/o equipos de mejoramiento
con las competencias necesarias para su desarrollo.
Criterios:
• Son priorizadas empleando una metodología estandarizada que
considere, por lo menos, las de mayor impacto en cuanto a enfoque al
usuario y orientación al riesgo.
• Cuentan con el soporte, los recursos y los elementos necesarios para
su implementación.
• Se operativizan en acciones de mejora, las cuales se realizan completas</t>
  </si>
  <si>
    <t>Estándar 159. Código: (MCC4):
Los resultados del mejoramiento de la calidad son comunicados y se consideran:
Criterios:
• Comunicación al equipo de salud, a los proveedores, a las EPS, al
paciente y su familia, a la comunidad y a otras entidades, según aplique.
• Información sobre las estrategias adoptadas para el logro de los
resultados y sobre los resultados como tal.
• Los canales apropiados para la divulgación, socialización e
internalización de los resultados a través de la gestión del conocimiento.
• Estrategias para difundir y/o publicar, a través de medios internos o
externos, los resultados del mejoramiento.</t>
  </si>
  <si>
    <t>Fecha:  ENERO/DICIEMBRE 2020</t>
  </si>
  <si>
    <t>Estandar evaluado:_AMBIENTE FISICO________________________________________  Fecha:  ENERO / DICIEMBRE 2020</t>
  </si>
  <si>
    <r>
      <t>Estándars Evaluados: _</t>
    </r>
    <r>
      <rPr>
        <b/>
        <sz val="10"/>
        <rFont val="Arial"/>
        <family val="2"/>
      </rPr>
      <t>GERENCIA DE TALENTO HUMANO</t>
    </r>
    <r>
      <rPr>
        <sz val="10"/>
        <rFont val="Arial"/>
        <family val="2"/>
      </rPr>
      <t>__________</t>
    </r>
  </si>
  <si>
    <t>Fecha: _ENERO- DICIEMBRE 2020</t>
  </si>
  <si>
    <r>
      <t>Estándars Evaluados: _</t>
    </r>
    <r>
      <rPr>
        <u/>
        <sz val="10"/>
        <rFont val="Arial"/>
        <family val="2"/>
      </rPr>
      <t>_GERENCIA</t>
    </r>
    <r>
      <rPr>
        <b/>
        <u/>
        <sz val="10"/>
        <rFont val="Arial"/>
        <family val="2"/>
      </rPr>
      <t xml:space="preserve"> </t>
    </r>
  </si>
  <si>
    <r>
      <t>Estándars Evaluados: _</t>
    </r>
    <r>
      <rPr>
        <u/>
        <sz val="10"/>
        <rFont val="Arial"/>
        <family val="2"/>
      </rPr>
      <t>_</t>
    </r>
    <r>
      <rPr>
        <b/>
        <u/>
        <sz val="10"/>
        <rFont val="Arial"/>
        <family val="2"/>
      </rPr>
      <t>DIRECCIONAMIENTO</t>
    </r>
    <r>
      <rPr>
        <sz val="10"/>
        <rFont val="Arial"/>
        <family val="2"/>
      </rPr>
      <t>______</t>
    </r>
  </si>
  <si>
    <t>FECHA ENERO - DICIEMBRE 2020}</t>
  </si>
  <si>
    <t>Fecha: ENERO /DICIEMBRE 2020</t>
  </si>
  <si>
    <t>Fecha: ENERO - DICIEMBRE 2020</t>
  </si>
  <si>
    <r>
      <t xml:space="preserve">Estándar 41. Código: (AsEJ1)
Existe un plan de cuidado y tratamiento que incorpore de manera integral el análisis de riesgo y las
necesidades del paciente y su familia mediante la adecuada articulación del equipo interdisciplinario
requerido para tal fin.                                                                                                  </t>
    </r>
    <r>
      <rPr>
        <b/>
        <sz val="10"/>
        <rFont val="Arial"/>
        <family val="2"/>
      </rPr>
      <t>Criterios</t>
    </r>
    <r>
      <rPr>
        <sz val="10"/>
        <rFont val="Arial"/>
        <family val="2"/>
      </rPr>
      <t>:
• La organización garantiza que el tratamiento es ejecutado por un
equipo interdisciplinario de salud entrenado y con capacidad técnica
y científica para cumplir con dicha función en un equipo de trabajo;
La organiza la suficiencia de personal para ejecutar el tratamiento de
acuerdo con la complejidad ofrecida.
• Se realizan interconsultas en forma oportuna y se evalúa la efectividad
de las mismas.
• La organización promueve y evalúa el trabajo en equipo y la interacción
de responsables de tratamiento.
• Se realiza valoración nutricional.
• Se tienen en cuenta todos los riesgos principales de los pacientes.
• La organización garantiza que el profesional tratante provee información
básica al usuario y su familia como resultado de su atención.
• Se toman correctivos frente a las desviaciones encontradas.</t>
    </r>
  </si>
  <si>
    <r>
      <t xml:space="preserve">Estándar 45. Código: (AsEJ5)                                                                                                                                                                                     La organización tiene procesos estandarizados para garantizar que durante la ejecución del
tratamiento el usuario tiene el derecho, si así lo solicita o requiere, a una segunda opinión calificada
de su condición médica. Este derecho debe ser informado a través de cualquier mecanismo con que
cuente la organización, incluido el mismo profesional tratante.                                                                                                                      </t>
    </r>
    <r>
      <rPr>
        <b/>
        <sz val="10"/>
        <color indexed="8"/>
        <rFont val="Arial"/>
        <family val="2"/>
      </rPr>
      <t>Criterios:</t>
    </r>
    <r>
      <rPr>
        <sz val="10"/>
        <color indexed="8"/>
        <rFont val="Arial"/>
        <family val="2"/>
      </rPr>
      <t xml:space="preserve">
• El profesional tratante debe estar informado de este derecho.
• La organización debe respetar este derecho y en ningún caso puede
rechazar o limitar el acceso al usuario si este decide volver a consultar.
• La organización cuenta con mecanismos para analizar en forma
interdisciplinaria, cuando la condición lo amerite, casos complejos o
complicados y ofrecer alternativas de manejo.
• La ejecución del tratamiento aborda estrategias de humanización de
la atención.</t>
    </r>
  </si>
  <si>
    <r>
      <t xml:space="preserve">Estándar 46. Código: (AsEJ6) La organización cuenta con estrategias estandarizadas de educación en salud a los usuarios, las cuales responden a las necesidades de la población objeto. </t>
    </r>
    <r>
      <rPr>
        <b/>
        <sz val="10"/>
        <rFont val="Arial"/>
        <family val="2"/>
      </rPr>
      <t>Criterios</t>
    </r>
    <r>
      <rPr>
        <sz val="10"/>
        <rFont val="Arial"/>
        <family val="2"/>
      </rPr>
      <t>: • Los parámetros que se utilicen para definir las necesidades de educación en salud deben estar contempladas en el contenido de las guías de atención. • El proceso cuenta con metas y objetivos claramente definidos, con un sistema de evaluación (incluyendo indicadores de satisfacción del usuario) y un sistema proactivo de mercadeo o información a los potenciales usuarios. • Los programas se apoyan con materiales educativos que faciliten el cumplimiento del objetivo. • Cuando existen grupos específicos de educación diferentes al equipo de salud tratante, debe existir un mecanismo definido de retroalimentación al grupo asistencial tratante. De todo lo anterior debe quedar constancia en la historia clínica del paciente. • La educación al usuario incluye su participación en la seguridad durante el proceso de la atención.</t>
    </r>
  </si>
  <si>
    <r>
      <t xml:space="preserve">Fecha: </t>
    </r>
    <r>
      <rPr>
        <sz val="10"/>
        <rFont val="Arial"/>
        <family val="2"/>
      </rPr>
      <t>ENERO / DICIEMBRE 2020</t>
    </r>
  </si>
  <si>
    <r>
      <t xml:space="preserve">Estándar 24. Código: (AsPL2)
Existe un proceso de planeación de la atención, el cuidado y el tratamiento para cada paciente, el
cual incluye implementación, desarrollo y seguimiento del plan de tratamiento de acuerdo con el
tipo de servicio que presta.
En cualquier tipo de organización, esta planeación incluye:                                 </t>
    </r>
    <r>
      <rPr>
        <b/>
        <sz val="10"/>
        <rFont val="Arial"/>
        <family val="2"/>
      </rPr>
      <t xml:space="preserve">  Criterios:</t>
    </r>
    <r>
      <rPr>
        <sz val="10"/>
        <rFont val="Arial"/>
        <family val="2"/>
      </rPr>
      <t xml:space="preserve">
• Los procesos inherentes al cuidado y tratamiento están planeados
teniendo en cuenta las guías de práctica clínica basadas en la evidencia
que la organización ha desarrollado, adoptado o adaptado. Los
protocolos y los procedimientos definidos por el laboratorio clínico, los
servicios de imagenología y demás servicios de apoyo, se articulan con
los procesos de cuidado y tratamiento de la atención en salud.
• En cualquiera de las opciones mencionadas anteriormente, las guías
deben ser explícitas en contener:
• Cuáles son los objetivos de la guía.
• Identificación, clasificación e interpretación de la evidencia.
• Definición de mecanismos de consenso.
• Registro de los conflictos de interés de los miembros del grupo
de desarrollo.
• Formulación explícita de recomendaciones
• Cada cuánto se hará la actualización.
• Aplicabilidad.
• Cada cuánto y cómo se monitorizará la adherencia a la guía,
incluido el análisis de pares si es pertinente y necesario.
• Estos procesos son parte integral de la capacitación, inducción y
reinducción, de cada trabajador; hay evidencia del conocimiento de
estos procesos por parte de los empleados.
• La organización cuenta con guías de reacción inmediata y manejo de
eventos adversos, que potencialmente sean producto de los procesos
de atención.</t>
    </r>
  </si>
  <si>
    <r>
      <t xml:space="preserve">Estándar 30. Código: (AsPL8)
La organización planea, despliega y evalúa programas de promoción de la salud y prevención de
la enfermedad, acordes con los problemas más significativos de salud pública de la población que
atiende. Los resultados del seguimiento evidencian impacto en la población usuaria. Los programas
incluyen, cuando apliquen, mas no se restringen a:                                                  </t>
    </r>
    <r>
      <rPr>
        <b/>
        <sz val="10"/>
        <rFont val="Arial"/>
        <family val="2"/>
      </rPr>
      <t xml:space="preserve"> Criterios:</t>
    </r>
    <r>
      <rPr>
        <sz val="10"/>
        <rFont val="Arial"/>
        <family val="2"/>
      </rPr>
      <t xml:space="preserve">
• Salud sexual y reproductiva.
• Crecimiento y desarrollo.
• Programas nutricionales y alimentarios.
• Salud visual.
• Salud oral.
• Enfermedades crónicas y degenerativas.
• Salud mental.
• Enfermedades de transmisión por vectores.
• Prevención de enfermedades infecciosas (enfermedad diarreica aguda
e infecciones respiratorias, entre otras).</t>
    </r>
  </si>
  <si>
    <r>
      <t xml:space="preserve">Estándar 31. Código: (AsPL9) La organización garantiza que el paciente y su familia son informados acerca de las condiciones relacionadas con su enfermedad o estado de salud y es entrenado para desarrollar competencias en el autocuidado de su salud durante el proceso de atención.                                                                       </t>
    </r>
    <r>
      <rPr>
        <b/>
        <sz val="10"/>
        <rFont val="Arial"/>
        <family val="2"/>
      </rPr>
      <t>Criterios:</t>
    </r>
    <r>
      <rPr>
        <sz val="10"/>
        <rFont val="Arial"/>
        <family val="2"/>
      </rPr>
      <t xml:space="preserve">
• Sobre la base de una evaluación de las necesidades para la prevención
de enfermedades y la promoción de la salud, se informa al paciente
acerca de los esfuerzos conjuntos para el manejo de su enfermedad
y, junto con el usuario, se presenta un plan para las actividades
correspondientes.
• La organización asegura que las intervenciones de información y
desarrollo de competencias son documentadas, ejecutadas y evaluadas,
incluida la evaluación de los resultados obtenidos en relación con los
resultados esperados.
• La organización asegura que los datos sobre las necesidades y el
plan sobre promoción de la salud y prevención de las enfermedades
se transmiten a todas las organizaciones encargadas de la salud del
usuario y, cuando sea pertinente, a las entidades de carácter nacional
o territorial del Estado para la conformación de las bases de datos
clínicos de calidad o epidemiológicos.
• La organización asegura que en los registros clínicos del paciente
se consigna la información del usuario sobre la prevención de
enfermedades y promoción de la salud.
• La organización asegura que los usuarios, los familiares, el personal
y los visitantes tienen acceso a la información sobre estrategias de
prevención de enfermedades y actividades de promoción de la salud.
• Existe un registro de acciones extramurales que dan respuesta a los
criterios del estándar.
• Se toman correctivos frente a las desviaciones encontradas.</t>
    </r>
  </si>
  <si>
    <r>
      <t xml:space="preserve">Estándar 32. Código: (AsPL10)
La organización tiene claramente definido el proceso de consecución y verificación del entendimiento
del consentimiento informado.
Al momento de solicitar el consentimiento, se le provee al paciente la información acerca de los
riesgos y los beneficios de los procedimientos planeados y los riesgos del no tratamiento, de manera
que puedan tomar decisiones informadas.                                                                  </t>
    </r>
    <r>
      <rPr>
        <b/>
        <sz val="10"/>
        <color theme="1"/>
        <rFont val="Arial"/>
        <family val="2"/>
      </rPr>
      <t>Criterios:</t>
    </r>
    <r>
      <rPr>
        <sz val="10"/>
        <color theme="1"/>
        <rFont val="Arial"/>
        <family val="2"/>
      </rPr>
      <t xml:space="preserve">
• Se obtiene un consentimiento especial del paciente si este va a hacer
parte o se le solicita participar en un proyecto de investigación, en el
que se le explican el objetivo, los beneficios y los inconvenientes del
mismo. La negativa por parte del paciente no puede ser barrera para
una atención médica acorde con su patología, aunque debe primar la
autonomía del paciente.
• Se obtiene un registro firmado por el paciente cuando decide
conscientemente no someterse al procedimiento sugerido por el
equipo o profesional tratante.
• El consentimiento informado debe incluir, como mínimo, los beneficios,
los riesgos y las alternativas, de acuerdo con el procedimiento
específico.
• Los profesionales responsables del consentimiento informado reciben
capacitación y entrenamiento y son evaluados respecto a:
• Suficiencia del contenido de la información.
• Habilidades de comunicación y diálogo.
• En los casos de reintervenciones, se actualiza el consentimiento
informado.
• Se evalúa el diligenciamiento adecuado, oportuno y veraz del
consentimiento informado.
• Se capacita a los profesionales tratantes acerca de su responsabilidad
de comunicación adecuada en el consentimiento informado y de la
verificación de la comprensión por parte del paciente.
</t>
    </r>
  </si>
  <si>
    <r>
      <t xml:space="preserve">Estándar 33. Código: (AsPL11)
En el proceso de planeación de la atención, la organización debe tener una política de atención
humanizada como elemento fundamental de respeto hacia el usuario, su privacidad y dignidad:                                                                                                               </t>
    </r>
    <r>
      <rPr>
        <b/>
        <sz val="10"/>
        <color theme="1"/>
        <rFont val="Arial"/>
        <family val="2"/>
      </rPr>
      <t>Criterios:</t>
    </r>
    <r>
      <rPr>
        <sz val="10"/>
        <color theme="1"/>
        <rFont val="Arial"/>
        <family val="2"/>
      </rPr>
      <t xml:space="preserve">
• Los usuarios son examinados y tienen la oportunidad de preguntar sus
inquietudes en condiciones de privacidad.
• La privacidad es respetada mientras el usuario se baña, se desnuda o
mientras es atendido por un profesional o técnico. (Incluye personal
en formación).
• La privacidad debe ser visual y auditiva.
• Se estudia, previene e interviene toda forma de discriminación.
• La organización asegura que existe una política de confidencialidad
frente a la información del usuario y que su presencia en la organización
no será divulgada sin su consentimiento.
• En los servicios de apoyo diagnóstico y complementación terapéutica,
se debe garantizar que se mantiene la privacidad del paciente durante
la toma de muestras, realización del examen y entrega de resultados. A
los usuarios se les provee, en los casos que así ameriten, los elementos
físicos (vestidos, batas, frascos, tubos etc.) que garanticen la privacidad
y dignidad durante la toma de muestras o exámenes.
• Procedimientos para la definición de horarios de visita que consulten
las necesidades de los usuarios y sus preferencias, con prelación a
niños, adultos mayores, obstétricas y pacientes en condiciones críticas.
• Consideraciones en gustos y preferencias de los pacientes en su dieta,
forma de presentación de los alimentos, horarios, etc.
• Consideraciones especiales de acompañamiento al paciente
moribundo y apoyo para el bien morir.
• Desarrollo, a todo el personal, de habilidades para la comunicación y
el diálogo, incluida la consideración al transmitir información dolorosa
para el paciente y sus familiares.
• Procedimientos para el manejo respetuoso y considerado de la
información entregada a medios de comunicación sobre los pacientes.
• Humanización en los procesos de prescripción y administración de
medicamentos, realización de procedimientos y toma de muestras:
horarios articulados con el reposo de los pacientes, vías de
administración que consideren comodidad y nivel del dolor.
• Abordaje integral del manejo del dolor.
• Respeto a condiciones especiales de comunidades vulnerables.
• Respeto del cadáver y apoyo emocional a familiares.
• Políticas para reducir la contaminación visual y auditiva. Promover
condiciones de silencio.
• Inclusión de elementos de humanización en el ambiente físico de la
atención (comodidades, señalización, información, etc.).
• El abordaje respetuoso de tradiciones, creencias y valores de los
usuarios.
• Condiciones locativas y tecnológicas que promuevan atención oportuna,
reducción de esperas y filas, etc.
• Desarrollo de estrategias para promover la atención cortés y respetuosa a usuarios y familiares.
• Desarrollo de estrategias de cuidado con orientación lúdica,
especialmente en el caso de niños, adulto mayor y de contribución para
el uso adecuado del tiempo en hospitalizaciones prolongadas (lectura,
manualidades, etc.).
• El desarrollo de las actividades de este estándar se despliega a todo el
personal de la organización, incluidos terceros contratados.
• Gestión de riesgos relacionados con la falta de humanización en el
servicio.
• Se toman correctivos frente a las desviaciones encontradas.</t>
    </r>
  </si>
  <si>
    <r>
      <t xml:space="preserve">Estándar 34. Código: (AsPL12)
La organización garantiza que el plan de tratamiento contempla las necesidades de cuidados y
asesoría farmacológica para cada paciente; incluye:                                                                                                                                                                </t>
    </r>
    <r>
      <rPr>
        <b/>
        <sz val="10"/>
        <color theme="1"/>
        <rFont val="Arial"/>
        <family val="2"/>
      </rPr>
      <t>Criterios:</t>
    </r>
    <r>
      <rPr>
        <sz val="10"/>
        <color theme="1"/>
        <rFont val="Arial"/>
        <family val="2"/>
      </rPr>
      <t xml:space="preserve">
• Diseño del plan farmacológico de tratamiento.
• Aplicación de la política de uso racional de antibiótico.
• Participación del equipo interdisciplinario para la definición de
antibiótico si la situación lo requiere.
• Participación del servicio farmacéutico.
• Participación de infectología si la complejidad lo requiere.
• Reconciliación de medicamentos al ingreso.
• Fármacovigilancia.
• Señales de alarma y mecanismos para la separación de medicamentos
de aspecto o nombre similar, para evitar errores de administración.
• Revisión de todas las órdenes en esa dependencia antes de la entrega
de los medicamentos.
• Mecanismos para comunicar oportunamente al equipo de salud las
necesidades específicas de medicamentos del paciente (este criterio
no aplica para los servicios ambulatorios). Estos medicamentos hacen
referencia a aquellos que el paciente normalmente consume según
un esquema terapéutico por patologías o condiciones diferentes al
motivo actual de atención. El equipo de salud debe tener especial
cuidado en incorporar estos medicamentos en el plan de tratamiento y
consignarlos en su historia clínica.
• Mecanismos para proveer información al usuario o su familia sobre
los medicamentos que se van a utilizar. Se presta especial atención
durante la utilización de aquellos medicamentos cuyos efectos
colaterales o secundarios sean peligrosos o severos, para identificar
signos y síntomas tempranos de estos efectos.
• Mecanismo para estudiar, justificar, solicitar y dispensar medicamentos
no incluidos en el Plan Obligatorio de Salud.
• Se toman correctivos frente a las desviaciones encontradas.
</t>
    </r>
  </si>
  <si>
    <r>
      <t xml:space="preserve">Estándar 36. Código: (AsPL14)
El laboratorio clínico, cuando la organización realice la toma de muestras para ser referidas
a un laboratorio intrainstitucional o interinstitucional, debe contar con procesos basados en
buenas prácticas, que garanticen la seguridad, la conservación, la calidad, la confiabilidad y la
confidencialidad de las mismas, de acuerdo con la condición clínica del usuario.
</t>
    </r>
    <r>
      <rPr>
        <b/>
        <sz val="10"/>
        <rFont val="Arial"/>
        <family val="2"/>
      </rPr>
      <t>Criterios:</t>
    </r>
    <r>
      <rPr>
        <sz val="10"/>
        <rFont val="Arial"/>
        <family val="2"/>
      </rPr>
      <t xml:space="preserve">
• El personal que realiza la toma o que transporta las muestras
está capacitado y es sujeto de seguimiento de la adherencia a los
procedimientos establecidos.
• La organización tiene estandarizados y controla los tiempos y
condiciones de traslado.
• Se toman correctivos frente a las desviaciones encontradas</t>
    </r>
  </si>
  <si>
    <r>
      <t xml:space="preserve">Estándar 37. Código: (AsPL15)
La organización garantiza que en el laboratorio clínico, patología e imagenología se asignan y conocen
los responsables de los procesos y se cuenta con protocolos que definen criterios explícitos para:
</t>
    </r>
    <r>
      <rPr>
        <b/>
        <sz val="10"/>
        <rFont val="Arial"/>
        <family val="2"/>
      </rPr>
      <t>Criterios:</t>
    </r>
    <r>
      <rPr>
        <sz val="10"/>
        <rFont val="Arial"/>
        <family val="2"/>
      </rPr>
      <t xml:space="preserve">
• Competencias del personal responsable de la atención y mecanismos
para su evaluación.
• Marcación de elementos.
• Información clínica mínima que deben contener las solicitudes de
exámenes (inclusive aquellos que son de urgencias o se hacen en
horario nocturno) y los reportes.
• Registro de las órdenes que no cumplen con el criterio anterior; esta
información es compartida y analizada con los profesionales que
remiten o solicitan los exámenes, incluye un sistema de asesoría para
el correcto diligenciamiento de las órdenes.
• Verificación de la identidad del usuario que se coteja frente a la orden
médica y a la marcación de los insumos utilizados en los procedimientos.
• Control de tiempos de traslado de muestras.
• Medición de la oportunidad de los reportes.
• Aceptación o rechazo de muestras o imágenes. Si se aceptan muestras
comprometidas o imágenes dudosas, el reporte final debe indicar
la naturaleza del problema y precaución al interpretar el resultado.
Incluye:
• Análisis para identificar las causas que motivaron el daño de la
muestra o imagen.
• Información al usuario para la retoma de la muestra o imagen.
• Esta información debe formar parte del programa de Seguridad del
Paciente.
• Se toman correctivos frente a las desviaciones encontradas.</t>
    </r>
  </si>
  <si>
    <r>
      <t xml:space="preserve">Estándar 38. Código: (AsPL16)
La organización cuenta con mecanismos estandarizados de reporte y entrega de resultados de
ayudas diagnósticas (laboratorio clínico, patología, imágenes) que garanticen la confiabilidad y la
confidencialidad en el manejo de la información. Incluye:
</t>
    </r>
    <r>
      <rPr>
        <b/>
        <sz val="10"/>
        <rFont val="Arial"/>
        <family val="2"/>
      </rPr>
      <t>Criterios:</t>
    </r>
    <r>
      <rPr>
        <sz val="10"/>
        <rFont val="Arial"/>
        <family val="2"/>
      </rPr>
      <t xml:space="preserve">
• Tiempos de duración del procesamiento y entrega de resultados. Si
por alguna razón los resultados se van a demorar más de lo previsto,
se tiene un sistema para avisar al profesional y/o al usuario de dicha
demora. La explicación deberá estar acompañada de información
precisa de cuándo estará el resultado. Adicionalmente, se analizarán las
causas que ocasionaron la demora y se tomarán medidas al respecto.
• Para estos casos, generará un proceso de clasificación y ordenamiento
de los exámenes y los procedimientos solicitados, basados en criterios
de priorización, con el fin de evacuarlos por orden de prioridad.
• La entrega de todos los resultados de exámenes y procedimientos de
manera escrita. En los casos excepcionales, cuando la entrega se haga
telefónicamente al equipo de salud, se lleva un registro de quien dicta
y quien recibe. En ningún caso, el resultado puede ser entregado de
manera verbal al usuario.
• Proceso de almacenamiento y conservación del reporte original, aun
cuando los resultados escritos sean una trascripción o grabación y esta
no sea realizada por quien efectuó el análisis de los exámenes.
• Proceso sistemático y periódico de auditoría para identificar la
consistencia y la trazabilidad entre los diferentes registros.
• Se garantiza la entrega de todos los reportes al usuario o al médico
tratante según lo definido en el proceso, con pautas específicas para la
entrega de aquellos resultados que puedan influir en la integridad de
las personas (ej.: cáncer, VIH, abuso de cualquier tipo, procedimientos
parte de un proceso legal, etc.).
• Un proceso para evaluar la correlación entre la clínica y los resultados
de los exámenes realizados.
• La asesoría permanente a los profesionales que lo requieran para la
correcta interpretación de los resultados.
• Procedimientos para identificar y evaluar errores en la entrega de
resultados. En estos casos, se deberá generar una respuesta inmediata
a los interesados dejando constancia de dicha anomalía.
• El análisis de errores en cualquiera de las fases de la entrega de
resultados para tomar acciones correctivas.
• Se toman correctivos frente a las desviaciones encontradas.
• Esta información debe formar parte del programa de seguridad del
paciente.</t>
    </r>
  </si>
  <si>
    <r>
      <t xml:space="preserve">Estándar 40. Código: (AsPL18)
La organización cuenta con procesos estandarizado que garantizan la prevención y el control de
las infecciones durante el proceso de atención del usuario. Los procesos son basados en guías o
protocolos que incluyen:                                                                                          </t>
    </r>
    <r>
      <rPr>
        <b/>
        <sz val="10"/>
        <rFont val="Arial"/>
        <family val="2"/>
      </rPr>
      <t>Criterios</t>
    </r>
    <r>
      <rPr>
        <sz val="10"/>
        <rFont val="Arial"/>
        <family val="2"/>
      </rPr>
      <t xml:space="preserve">:
• Admisión y transporte intra e interinstitucional de los pacientes con
infección.
• Estandarización, implementación y seguimiento a la adherencia de
técnicas de aislamiento.
• Garantía del uso de técnicas asépticas para la preparación de
medicamentos intravenosos, quimioterapia o nutrición parenteral.
• Profilaxis antibiótica.
• Uso racional de antibióticos.
• Uso de perfil de resistencia antibacteriana.
• Protocolos de desinfección.
• Reportes de cultivos de superficie.
• Mecanismos de control y evaluación el cumplimiento de las medidas
de bioseguridad: lavado de manos, manejo de antisépticos y
desinfectantes manejo de la higiene hospitalaria, manejo de las
precauciones universales con sangre y fluidos corporales, etc.
• Acciones del comité de vigilancia epidemiológica.
• Acciones en el caso de brotes infecciosos.
• Ajuste de guías de práctica clínica con base en perfil de resistencia
bacteriana.
• Proceso de recolección, tabulación, análisis y reporte de las infecciones
nosocomiales y enfermedades transmisibles e infecciosas:
• Definición de infecciones asociadas al cuidado de la salud.
• Definición de mecanismos de reportes y protocolos de
investigación en casos de infección intrahospitalaria.
• Implementación, medición y gestión de indicadores de infección
de acuerdo con la complejidad y por servicio. Como mínimo, los
indicadores de acreditación de referencia, ejemplo: infección asociada
a catéter central, infección de sitio operatorio, endometritis postparto,
Tasa de incidencia de Neumonía asociada a Ventilador. Tasa de
incidencia de infección del tracto urinario asociada a catéter.
• Reporte de los resultados a la gerencia u otros grupos relevantes de la
organización.
• Sistema de ventilación para contaminantes, si aplica.
• Esterilización acorde con las necesidades de los servicios.                                                                                                                                                                      </t>
    </r>
  </si>
  <si>
    <t>ENERO/DICIEMBRE 2020</t>
  </si>
  <si>
    <t>Fecha: ____ENERO /DICIEMBRE 2020</t>
  </si>
  <si>
    <r>
      <t>Fecha: _</t>
    </r>
    <r>
      <rPr>
        <u/>
        <sz val="10"/>
        <rFont val="Arial"/>
        <family val="2"/>
      </rPr>
      <t>ENERO / DICIEMBRE 2020</t>
    </r>
  </si>
  <si>
    <t>TOTAL DE ACCIONES  PROGRAMADAS PARA LA VIGENCIA 2020</t>
  </si>
  <si>
    <r>
      <t xml:space="preserve">Integrantes: </t>
    </r>
    <r>
      <rPr>
        <b/>
        <u/>
        <sz val="10"/>
        <rFont val="Arial"/>
        <family val="2"/>
      </rPr>
      <t xml:space="preserve"> LITZA DIAZ, RUBIELA CONTRERAS, OLGA GUAPACHA </t>
    </r>
  </si>
  <si>
    <r>
      <t>Líder del grupo: DILIA SANDOVAL</t>
    </r>
    <r>
      <rPr>
        <sz val="10"/>
        <rFont val="Arial"/>
        <family val="2"/>
      </rPr>
      <t>_______________________           Firma del Lider : _________________________________________________</t>
    </r>
  </si>
  <si>
    <t>Integrantes:YORKIN JAIMES MORENO - BLANCA NORI MARÍN- ASTRID FARINA  ACOSTA-</t>
  </si>
  <si>
    <t>Integrantes: GLADYS CORINA-LINA LAVERDE-RUBIELA CONTRERAS</t>
  </si>
  <si>
    <t>Líder del grupo: GLADYS CORINA      Firma del Lider : _________________________________________________</t>
  </si>
  <si>
    <t>Líder del grupo:BRENDA CAROPRESSE-        Firma del Lider : _________________________________________________</t>
  </si>
  <si>
    <t>Integrantes: BRENDA CAROPRESSE-DIEGO CASTRO-ALIRA ROSAS-NARDA AVILA</t>
  </si>
  <si>
    <t>Líder del grupo: JEFE HOSPITALIZACIÓN           Firma del Lider : _________________________________________________</t>
  </si>
  <si>
    <r>
      <t xml:space="preserve">Integrantes: </t>
    </r>
    <r>
      <rPr>
        <b/>
        <u/>
        <sz val="10"/>
        <rFont val="Arial"/>
        <family val="2"/>
      </rPr>
      <t xml:space="preserve"> DEYMARI GARCIA-BRENDA CAROPRESE-DIEGO CASTRO-ALIRA ROSAS </t>
    </r>
    <r>
      <rPr>
        <u/>
        <sz val="10"/>
        <rFont val="Arial"/>
        <family val="2"/>
      </rPr>
      <t>_____________________________________________________________________________________________________________________________________________________</t>
    </r>
  </si>
  <si>
    <t>Líder del grupo: CESAR VALDERRAMA                                              Firma del Lider : ____________________________________________</t>
  </si>
  <si>
    <t>Líder del grupo:  KARIME GONZALEZ       Firma del Lider : ____________________________________________</t>
  </si>
  <si>
    <r>
      <t xml:space="preserve">Integrantes: KARIME GONZALEZ-NUBIA ESLAVA-CESAR VALDERRAMA-OFELIA ALVARADO                                        </t>
    </r>
    <r>
      <rPr>
        <b/>
        <sz val="10"/>
        <rFont val="Arial"/>
        <family val="2"/>
      </rPr>
      <t xml:space="preserve">: </t>
    </r>
  </si>
  <si>
    <t>Líder del grupo:CESAR VALDERRAMA                 : ______________________</t>
  </si>
  <si>
    <t>Integrantes: CESAR VALDERRAMA-SANDRA HENAO-JOSELIN RUBIO-</t>
  </si>
  <si>
    <r>
      <t>Lider del grupo: _CLAUDIA PEREZ</t>
    </r>
    <r>
      <rPr>
        <b/>
        <u/>
        <sz val="10"/>
        <rFont val="Arial"/>
        <family val="2"/>
      </rPr>
      <t xml:space="preserve">                                                         </t>
    </r>
    <r>
      <rPr>
        <b/>
        <sz val="10"/>
        <rFont val="Arial"/>
        <family val="2"/>
      </rPr>
      <t>_________________  firma: _______________________________________</t>
    </r>
  </si>
  <si>
    <t>Integrantes: CLAUDIA PEREZ-SANDRA HENAO-ZAHIR HERNANDEZ</t>
  </si>
  <si>
    <t>Líder del grupo:  JAIME VASQUEZ       Firma del Lider : ____________________________________________</t>
  </si>
  <si>
    <r>
      <t xml:space="preserve">Integrantes:JAIME VASQUEZ-BLANCA NORI MARÍN-GLADYZ CORINA-LINA LAVERDE-OLFIR RAMIREZ </t>
    </r>
    <r>
      <rPr>
        <b/>
        <sz val="10"/>
        <rFont val="Arial"/>
        <family val="2"/>
      </rPr>
      <t xml:space="preserve">: </t>
    </r>
  </si>
  <si>
    <t>Líder del grupo: GISELLE  RODRIGUEZ    Firma del Lider : _________________________________________________</t>
  </si>
  <si>
    <t>Integrantes: GISELLE  RODRIGUEZ-LUIS FERNANDO VESCANSE- RICARDO ANAVE</t>
  </si>
  <si>
    <t>Líder del grupo: LUIS FERNANDOVESCANCE          Firma del Lider : _________________________________________________</t>
  </si>
  <si>
    <t>Integrantes: LUIS FERNANDO  VESCANCE-GISELLE  RODRIGUEZ-BLANCA NORI MARÍN-BRENDA CAROPRESE</t>
  </si>
  <si>
    <r>
      <t xml:space="preserve">Integrantes: DILIA SANDOVAL, </t>
    </r>
    <r>
      <rPr>
        <b/>
        <u/>
        <sz val="10"/>
        <rFont val="Arial"/>
        <family val="2"/>
      </rPr>
      <t xml:space="preserve">OLGA LUCIA GUAPACHA -GISELLE  RODRIGUEZ </t>
    </r>
    <r>
      <rPr>
        <sz val="10"/>
        <rFont val="Arial"/>
        <family val="2"/>
      </rPr>
      <t>_______________________________________________________________________________________________________________</t>
    </r>
  </si>
  <si>
    <t>Estándar 15. Código: (AsAC7)
La organización garantiza la información al usuario sobre los servicios que presta. En los casos en los
cuales el usuario no tiene derecho, la información debe ser explícita en relación con la forma para
acceder a la prestación de tales servicios no cubiertos.</t>
  </si>
  <si>
    <t>Estándar 16. Código: (AsAC8)
Se tiene estandarizada la asignación de citas y autorización de las mismas a los usuarios que
requieran de sus servicios.                                                                                                              Criterios:
• El sistema de asignación de citas podrá estar basado en diversas
modalidades conocidas en el sistema de salud (call centers, servicios
telefónicos o presenciales propios en la respectiva sede, internet, etc.).
La organización realiza mediciones para la mejora de la efectividad de
estos medios.
• El sistema cuenta con las bases de datos actualizadas de los usuarios
con derecho a recibir servicios en la (las) entidad(es) prestadora(s),
cuando aplique.
• Quien asigna la cita conoce la información de: disponibilidad de
servicios, horarios de atención, profesionales, especialidades y
localización geográfica de los prestadores en los cuales los solicitantes
tienen derecho de atención.
• Al momento de asignar la cita al usuario, se le informa fecha, hora,
dirección y profesional asignado, así como la forma para cancelarla. Se
deja constancia de esta información en el sitio donde se asigna la cita.
• La organización tiene implementada una estrategia para disminuir el
riesgo de inasistencia.
• La organización garantiza que se entrega con anterioridad a la atención
al usuario la información requerida para su atención.
• La organización tiene estandarizado el flujo de información que indique
el procedimiento a seguir a los usuarios con solicitud de exámenes de
laboratorio clínico e imágenes diagnósticas o de aquellos servicios que
no requieran cita previa para su realización.</t>
  </si>
  <si>
    <r>
      <t xml:space="preserve">Lider del grupo: </t>
    </r>
    <r>
      <rPr>
        <b/>
        <u/>
        <sz val="10"/>
        <rFont val="Arial"/>
        <family val="2"/>
      </rPr>
      <t xml:space="preserve">ALEXANDER REYES                                                         </t>
    </r>
    <r>
      <rPr>
        <b/>
        <sz val="10"/>
        <rFont val="Arial"/>
        <family val="2"/>
      </rPr>
      <t>_________________  firma: _______________________________________</t>
    </r>
  </si>
  <si>
    <t xml:space="preserve">Integrantes:ALEXANDER REYES-KARIME GONZALEZ--EDITH BARRAGAN-OFELIA ALVARADO </t>
  </si>
  <si>
    <r>
      <rPr>
        <sz val="9"/>
        <rFont val="Arial"/>
        <family val="2"/>
      </rPr>
      <t xml:space="preserve">Estándar 132. Código: (GT1)                                                                  La organización cuenta con un proceso para la planeación, la gestión y la evaluación de la tecnología                    </t>
    </r>
    <r>
      <rPr>
        <b/>
        <sz val="9"/>
        <rFont val="Arial"/>
        <family val="2"/>
      </rPr>
      <t>Criterios:</t>
    </r>
    <r>
      <rPr>
        <sz val="9"/>
        <rFont val="Arial"/>
        <family val="2"/>
      </rPr>
      <t xml:space="preserve">
• Aspectos normativos.
• Análisis de la relación oferta-demanda.
• Necesidades de pagadores, usuarios y equipo de salud.
• Necesidades de desarrollo de acuerdo con el plan estratégico, la
vocación institucional, el personal disponible y la proyección de la
institución.
• Condiciones del mercado.
• El análisis y la intervención de riesgos asociados a la adquisición y el
uso de la tecnología.
• El análisis para la incorporación de nueva tecnología, incluyendo:
evidencias de Seguridad, disponibilidad de información sobre
fabricación, confiabilidad, precios, mantenimiento y soporte,
inversiones adicionales requeridas, comparaciones con tecnología
similar, tiempo de vida útil, garantías, manuales de uso, representación
y demás factores que contribuyan a una incorporación eficiente y
efectiva.
• La articulación de la intervención en la infraestructura con la tecnología.
• La definición de las tecnologías a utilizar para promoción y prevención
y acciones de salud pública.
• La definición de los sistemas de organización, administración y apoyo
(ingeniería, arquitectura, otros) para el uso de la tecnología.
• La definición de tecnologías a utilizar en los servicios de habilitación y
rehabilitación.
• Las facilidades, las comodidades, la privacidad, el respeto y los demás
elementos para la humanización de la atención con la tecnología
disponible y la información sobre beneficios y riesgos para los usuarios.
• Personal profesional y técnico que conoce del tema e integra a los
responsables de la gestión tecnológica en los diferentes servicios.
• El conocimiento en la gestión de tecnología por los responsables de</t>
    </r>
    <r>
      <rPr>
        <sz val="10"/>
        <rFont val="Arial"/>
        <family val="2"/>
      </rPr>
      <t xml:space="preserve">
su uso.
• La evaluación de eficiencia, costo-efectividad, seguridad, impacto
ambiental y demás factores de evaluación de la tecnología.</t>
    </r>
  </si>
  <si>
    <t>Estándar 133. Código: (GT2)
La organización cuenta con una política organizacional definida, implementada y evaluada para
adquisición, incorporación, monitorización, control y reposición de la tecnología. Incluye:
Criterios:
• La evidencia de seguridad.
• Evaluación de la confiabilidad, incluyendo el análisis de las fallas y
eventos adversos reportados por otros compradores.
• La definición del tiempo de vida útil de la tecnología.
• La garantía ofrecida.
• Las condiciones de seguridad para su uso.
• Los manuales traducidos y la información necesaria para garantizar el
uso óptimo de la tecnología.
• El soporte, incluidos el tipo de soporte y el tiempo que se garantiza
(repuestos, software y actualizaciones, entre otros).
• Las necesidades e intervalos de mantenimiento.
• Las alternativas disponibles.
• Las proyecciones de nuevas necesidades.
• La validación por personal capacitado para comprobar que
cumple con las especificaciones técnicas, está completa y funciona
en forma correcta.
• Evaluación de costo beneficio, utilidad y costo efectividad de la</t>
  </si>
  <si>
    <r>
      <t xml:space="preserve">Estándar 134. Código: (GT3)
La organización cuenta con un proceso diseñado, implementado y evaluado para garantizar la
seguridad del uso de la tecnología. Incluye:             </t>
    </r>
    <r>
      <rPr>
        <b/>
        <sz val="8"/>
        <rFont val="Arial"/>
        <family val="2"/>
      </rPr>
      <t>Criterios:</t>
    </r>
    <r>
      <rPr>
        <sz val="8"/>
        <rFont val="Arial"/>
        <family val="2"/>
      </rPr>
      <t xml:space="preserve">
• La evaluación e intervención de los principales riesgos de uso de la
tecnología disponible en la institución.
• La gestión de eventos adversos asociados al uso de tecnología,
incluyendo el entrenamiento en seguridad de pacientes, los sistemas
de reporte, el análisis de ruta causal, la evaluación de los reportes de
tecnovigilancia, fármacovigilancia, hemovigilancia y el seguimiento a las
acciones de mejora implementadas y a las decisiones de terceros que
se toman en relación con la tecnología que se usa.
• La difusión de información a los colaboradores sobre seguridad
del uso de la tecnología y de la prevención de los principales riegos
asociados al uso.
• La información a usuarios sobre riesgos de la tecnología y su
participación en la prevención de los riesgos asociados a su alcance.
• La revisión sistemática del estado, mantenimiento y soporte técnico
para el funcionamiento de la tecnología en condiciones óptimas.
• La realización de entrenamiento para el uso de la tecnología, que
garantiza la comprensión del profesional que la usa y el mantenimiento
de las condiciones de seguridad, de acuerdo con las especificaciones
del proveedor, el reconocimiento del mal funcionamiento y los
mecanismos para corregirlos o reportarlos.
• La notificación inmediata de fallas y las medidas para evitar daños
adicionales a la tecnología o eventos adversos a las personas.
• La evaluación del inventario, vida útil, disponibilidad de repuestos,
partes, etc.
• La continuidad de la atención en casos de contingencia por fallas o
daños.
• La evaluación, el seguimiento y el mejoramiento de las medidas
implementadas.</t>
    </r>
  </si>
  <si>
    <t>Estándar 135. Código: (GT4)
La organización cuenta con una política definida, implementada y evaluada para la puesta en
funcionamiento, monitorización y control de la tecnología.</t>
  </si>
  <si>
    <t>Estándar 136. Código: (GT5)
La organización garantiza que el proceso de mantenimiento (interno o delegado a un tercero) está
planeado, implementado y evaluado:
Criterios:
• El proceso es planificado, tiene la cobertura necesaria para toda la
tecnología que lo requiera y existen soportes y documentación que lo
respalda.
• Se evidencia que el personal encargado de esta labor cuenta con el
entrenamiento necesario.
• Se evalúan los tiempos de parada de equipos por razones de
mantenimiento o daño y se toman las medidas de contingencia
necesarias.
• Todas las tecnologías objeto de intervenciones de mantenimiento o
reparación cuentan con un proceso de descontaminación previo a su
uso, si la situación lo amerita.
• Se explican al personal usuario de las tecnologías los tiempos
necesarios para el mantenimiento y las intervenciones realizadas.
• Se da información al usuario, si la situación lo requiere.</t>
  </si>
  <si>
    <r>
      <t xml:space="preserve">Estándar 137. Código: (GT6)
La organización cuenta con una política definida, implementada y evaluada para la renovación de
tecnología en la que se incluye:                    </t>
    </r>
    <r>
      <rPr>
        <b/>
        <sz val="8"/>
        <rFont val="Arial"/>
        <family val="2"/>
      </rPr>
      <t>Criterios:</t>
    </r>
    <r>
      <rPr>
        <sz val="8"/>
        <rFont val="Arial"/>
        <family val="2"/>
      </rPr>
      <t xml:space="preserve">
• Análisis de los costos de reparación o mantenimiento, obsolescencia
y disponibilidad de repuestos para la tecnología que se pretende
renovar.
• Beneficios en comparación con nuevas tecnologías.
• Confiabilidad y seguridad.
• Facilidad de operación.
• Articulación con el direccionamiento estratégico.
• Facilidades y ventajas para los colaboradores que utilizan la tecnología
y los usuarios a quienes se dirige.</t>
    </r>
  </si>
  <si>
    <r>
      <t xml:space="preserve">Estándar 138. Código: (GT7)
En las instituciones con sedes integradas en red, la gerencia de la red debe propender por la
unificación de las tecnologías de soporte clínico (ej. laboratorio) y de soporte administrativo (ej.
sistemas de facturación) y evitar la duplicación de información o el gasto innecesario de recursos.
La gerencia de la red cuenta con mecanismos de planeación, operativización y evaluación de
programas que identifiquen el mejor balance de costos y beneficios en el uso de la tecnología entre
los diferentes prestadores que hacen parte de la red, de acuerdo con el grado de complejidad de
los prestadores.                                     </t>
    </r>
    <r>
      <rPr>
        <b/>
        <sz val="8"/>
        <rFont val="Arial"/>
        <family val="2"/>
      </rPr>
      <t>Criterios</t>
    </r>
    <r>
      <rPr>
        <sz val="8"/>
        <rFont val="Arial"/>
        <family val="2"/>
      </rPr>
      <t>:
• El presente estándar no exime a cada uno de los diferentes prestadores
que hacen parte de la red de cumplir con los demás estándares y
secciones descritos en este manual.
• La planeación y el gerenciamiento del estándar, si bien deben ser
centralizados en cabeza de la red, no implica que las instituciones que
la conforman no hagan parte de la planeación. monitorización y mejora
de dichos procesos, acorde a las directrices emanadas de la gerencia
de la red.
• El estándar debe ser cumplido sin importar si las instalaciones físicas
de los diferentes prestadores son propiedad o no de la organización
que gerencia la red.</t>
    </r>
  </si>
  <si>
    <t>Estándar 139. Código: (GT8)
La gerencia de la red cuenta con mecanismos de planeación, operativización y evaluación de
programas que identifiquen el mejor balance de costos y beneficios en el uso de la tecnología entre
los diferentes prestadores que hacen parte de la red, de acuerdo con el grado de complejidad de
los prestadores.</t>
  </si>
  <si>
    <t>Estándar 140. Código: (GT9)
La institución debe garantizar que el uso de equipos y dispositivos médicos de última tecnología en
odontología, laboratorio, imágenes diagnósticas, banco de sangre, habilitación, rehabilitación ha
sido incorporado en las guías y/o protocolos de manejo clínico.</t>
  </si>
  <si>
    <r>
      <t xml:space="preserve">Estándar 141. Código: (GTMCC1)                                                                                   La gestión de las oportunidades de mejora consideradas en el proceso organizacional de mejoramiento continuo, que apliquen al grupo de estándares, se desarrolla teniendo en cuenta:                      </t>
    </r>
    <r>
      <rPr>
        <b/>
        <sz val="8"/>
        <rFont val="Arial"/>
        <family val="2"/>
      </rPr>
      <t>Criterios:</t>
    </r>
    <r>
      <rPr>
        <sz val="8"/>
        <rFont val="Arial"/>
        <family val="2"/>
      </rPr>
      <t xml:space="preserve">
• El enfoque organizacional del mejoramiento continuo.
• La implementación de oportunidades de mejora priorizadas y la
remoción de barreras de mejoramiento, por parte de los equipos de
autoevaluación, los equipos de mejora y los demás colaboradores de
la organización.
• La articulación de oportunidades de mejora que tengan relación entre
los diferentes procesos y grupos de estándares.
• El seguimiento a los resultados del mejoramiento, la verificación del
cierre de ciclo, el mantenimiento y el aseguramiento de la calidad.
• La comunicación de los resultados.</t>
    </r>
  </si>
  <si>
    <t>Líder del grupo:  ZAHIR HERNANDEZ           : ______________________</t>
  </si>
  <si>
    <r>
      <t xml:space="preserve">Estándars Evaluados: </t>
    </r>
    <r>
      <rPr>
        <b/>
        <sz val="10"/>
        <rFont val="Arial"/>
        <family val="2"/>
      </rPr>
      <t>GESTIÓN DE LA TECNOLOGIA</t>
    </r>
  </si>
  <si>
    <t xml:space="preserve">    </t>
  </si>
  <si>
    <t>HOSPITAL SAN VICENTE DE ARAUCA E.S.E</t>
  </si>
  <si>
    <t>CODIGO DE HABILITACION</t>
  </si>
  <si>
    <t>REPRESENTANTE LEGAL:</t>
  </si>
  <si>
    <t>JESUS ENRIQUE BALLESTEROS</t>
  </si>
  <si>
    <t>CORREO ELECTRONICO INSTITUCIONAL</t>
  </si>
  <si>
    <t>contactenos@hospitalsanvicente.gov.co</t>
  </si>
  <si>
    <t>VIGENCIA PLAN DE MEJORAMIENTO:</t>
  </si>
  <si>
    <t>1.  PLATAFORMA ESTRATEGICA DE LA IPS: (MISIÓN, VISIÓN, OBJETIVOS INSTITUCIONALES, POLITICA DE CALIDAD, MAPA DE PROCESOS,ETC.)</t>
  </si>
  <si>
    <t>MISIÓN</t>
  </si>
  <si>
    <t xml:space="preserve">
Somos una empresa social del estado, que presta servicios integrales de salud de mediana complejidad, con recursos tecnológicos y un talento humano comprometido con la calidad, seguridad, innovación, y responsabilidad social, garantizando la satisfacción del usuario y su familia</t>
  </si>
  <si>
    <t>VISION</t>
  </si>
  <si>
    <t>VALORES INSTITUCIONALES</t>
  </si>
  <si>
    <r>
      <rPr>
        <b/>
        <sz val="10"/>
        <color rgb="FF00B050"/>
        <rFont val="Arial"/>
        <family val="2"/>
      </rPr>
      <t>RESPONSABILIDAD</t>
    </r>
    <r>
      <rPr>
        <sz val="10"/>
        <rFont val="Arial"/>
        <family val="2"/>
      </rPr>
      <t xml:space="preserve">: Es hacernos cargo de las consecuencias de las palabras, las decisiones y los compromisos.
 </t>
    </r>
    <r>
      <rPr>
        <b/>
        <sz val="10"/>
        <color rgb="FF00B050"/>
        <rFont val="Arial"/>
        <family val="2"/>
      </rPr>
      <t>RESPETO:</t>
    </r>
    <r>
      <rPr>
        <sz val="10"/>
        <rFont val="Arial"/>
        <family val="2"/>
      </rPr>
      <t xml:space="preserve"> Reconocemos y toleramos las Creencias, actuaciones, sentimientos y motivos de las personas
 </t>
    </r>
    <r>
      <rPr>
        <b/>
        <sz val="10"/>
        <color rgb="FF00B050"/>
        <rFont val="Arial"/>
        <family val="2"/>
      </rPr>
      <t>EQUIDAD:</t>
    </r>
    <r>
      <rPr>
        <sz val="10"/>
        <rFont val="Arial"/>
        <family val="2"/>
      </rPr>
      <t xml:space="preserve"> Todos los colaboradores y funcionarios de la institución actuaran sin ningún tipo de discriminación, distribuyendo los recursos de manera que se garantice la prestación de servicios para todas las   personas que lo requieran en condiciones de accesibilidad, oportunidad y calidad
 </t>
    </r>
    <r>
      <rPr>
        <b/>
        <sz val="10"/>
        <color rgb="FF00B050"/>
        <rFont val="Arial"/>
        <family val="2"/>
      </rPr>
      <t>IGUALDAD:</t>
    </r>
    <r>
      <rPr>
        <sz val="10"/>
        <rFont val="Arial"/>
        <family val="2"/>
      </rPr>
      <t xml:space="preserve"> Todos los usuarios del Hospital son iguales, no habrá distinción en la atención por Raza, etnia, origen, estrato, religión, o creencias de acuerdo a la ley habrá prioridad para gestantes, niños menores de cero (0) a 5 años y población vulnerable.
</t>
    </r>
  </si>
  <si>
    <t>POLITICA DE CALIDAD</t>
  </si>
  <si>
    <t xml:space="preserve">
Prestar servicios de salud especializados con los más altos estándares de calidad al menor costo posible, generando rentabilidad económica que nos permita aumentar coberturas en rentabilidad social, mejorando la calidad de vida de nuestros trabajadores y población usuaria.</t>
  </si>
  <si>
    <t>MAPA DE PROCESOS</t>
  </si>
  <si>
    <t>2.  SERVICIOS HABILITADOS EN REPS</t>
  </si>
  <si>
    <t>3. ANALISIS RESULTADOS PLAN DE MEJORAMIENTO VIGENCIA ANTERIOR</t>
  </si>
  <si>
    <t>Integrantes: YORKIN JAIMES, JEFE HOSPITALIZACIÓN,OLGA LUCIA GUAPACHA</t>
  </si>
  <si>
    <t>Integrantes: ZAHIR HERNANDEZ-CLAUDIA PEREZ-JAIME VASQUEZ</t>
  </si>
  <si>
    <t>EJECUCION PAMEC 2018</t>
  </si>
  <si>
    <t xml:space="preserve">Se conformaron los grupos por cada estándar escogiendo al personal que por su experiencia, trabajo, conocimientos y actitud debían para conformar el equipo, al inicio de cada estándar se debía tener en cuenta:1, La metodología de Autoevaluación de acreditación se realizó con la hoja Radar de la Resolución 2082 del 29 de Mayo de 2014.                                                                                                   2, Los componentes de cada calificación, su matriz de diligenciamiento y conceptos relacionados como: línea base, fortalezas, oportunidad de mejora,; para la calificación en hoja radar se presentó cada variable su significado tanto en enfoque, implementación y resultados, todo el trabajo de calificación se realizó por consenso del grupo, se reforzó el papel de cada participante y su responsabilidad y compromiso al calificar cada estándar, a medida que se evaluaba cada criterio se hacía referencia a lo que estaba pidiendo el estándar, en este ciclo los consultores asumieron el rol del secretario en el manejo de las matrices y en algunos estándares se roto al personal para diligenciar y conocer la matriz del Manual de Acreditación en Salud Ambulatorio y Hospitalario de Colombia.
</t>
  </si>
  <si>
    <t xml:space="preserve">1. Programa  de   Seguridad del paciente.                                                        2. Rondas hospitalarias de seguridad del paciente por procesos.                                                       3. Resultado de Indicadores relacionados con la seguridad.                   4, Informe de analisis de indicadores de seguridad del paciente                    5, Socialización de indicadores de Seguridad del paciente por procesos ,               6. Adherencias a las estrategias de seguridad del paciente         7. Capacitación continua a guías y protocolos 8. Adherencia a Guías clínicas y protocolos institucionales  </t>
  </si>
  <si>
    <t xml:space="preserve">Existe  evidencia donde se eduque al paciente sobre la prevencion del riesgo durante su estancia hospitalaria através de Listas de chequeo de rondas de seguridad del paciente, registro de la educación del autocuidado del paciente,  en las escalas de valoración del riesgo  y  entrega de folletos del Autocuidado dentro de la estancia hospitalaria  y  pautas cuidados en casa,  </t>
  </si>
  <si>
    <t xml:space="preserve">Desde el direccionamiento estratégico el Hospital , se compromete con la seguridad de los pacientes para ello diseña un Programa  institucional, que da respuesta a los requerimientos normativos y direcciona las estrategias de implementación.
Este Programa, plantea dentro de su metodología la inclusión de las recomendaciones entregadas por la Guía técnica de buenas prácticas en seguridad del paciente en la atención en salud, los cuales son los componentes del Programa. La institución dentro de  Programa de seguridad del paciente establece 10 estrategias enfocadas a la prevención del riesgo en el proceso de atención sanitaria. Las cuales  estan direccionadas  a  mejorar el desempeño de los profesionales, donde se involucra a los pacientes y su familia,  verificando su cumplimiento a través de rondas de seguridad y listas de chequeo de adherencias.                                                                                           Desde el proceso de Talento humano  se garantiza la competencia y capacidad laboral del personal, esto se hace a través de las siguientes estrategias:
1,  Jornadas de inducción dirigidas a funcionarios,
2, Jornadas  de re inducción que siempre incluyen temas de seguridad del paciente y jornadas de entrenamiento y reentrenamiento.
3, El programa de formación de la institución, incluye diplomado de  Seguridad del Paciente,                                                                                                          : Se  les hace un examen de conocimientos que incluye  temas de seguridad esto es realizado por el depertamento de enfermería para hacer seguimiento a las competencias del personal 
4, En el 2019 se hizo la renovación y/o actualización con la Unidad Especial  de Salud del curso de RCP básico y avanzado para el personal médico y de RCP básico para el personal de enfermería, auxiliares.                                             5, Diplomado en cuidado crítico en el año 2019 dirigidoa jefes de enfermería, auxiliares y médicos.
</t>
  </si>
  <si>
    <t>Planes de mejoramiento de auditorias externas  y el desarrollo de las acciones para reducir los hallazgos.</t>
  </si>
  <si>
    <t>Cuenta con los responsables del mejoramiento continuo de los procesos y los líderers de los procesos asistenciales y administrativos para atender los acciones inmersas en los planes suscritos.</t>
  </si>
  <si>
    <t>Plan de Mejoramiento derivados de los planes de acción de las politicas de MIPG.</t>
  </si>
  <si>
    <t>Actas de los diferemtes comites administrtativos y asistenciales donde se reflejan las actividades y compromisos.</t>
  </si>
  <si>
    <t>Talento humano comprometido y calificado para el desarrollo de las actividades.</t>
  </si>
  <si>
    <t>Seguimiento a los compromisos adquiridos en los comites realizados.</t>
  </si>
  <si>
    <t xml:space="preserve">Resultados de Informes de auditorias e indicadores, satisfacción del usuario. </t>
  </si>
  <si>
    <t>Capacitacioones en martes de academia, redes sociales, difusión de indicdores.</t>
  </si>
  <si>
    <t>Contamos con un Comunicador social y con el talento humano fortalecido.</t>
  </si>
  <si>
    <t>Despliegue en las redes sociales y temas institucionales en los televisores de la entidad.</t>
  </si>
  <si>
    <t>Se cuenta con personal capacitado para asumir su rol frente a las exigencias el estandar</t>
  </si>
  <si>
    <t>FALTA DE TALENTO HUMANO/ RECURSOS FISICOS</t>
  </si>
  <si>
    <t xml:space="preserve"> RECURSOS HUMANO </t>
  </si>
  <si>
    <t>SUBDIRENCION CIENTIFICA/LIDER DE TRASLADO ASISTENCIAL/ LIDER  IMAGENOLOGIA/ LIDER DE LABORATORIO</t>
  </si>
  <si>
    <t>LIDER DE TASLADO ASISTENCIAL/ LIDER  IMAGENOLOGIA/ LIDER DE LABORATORIO</t>
  </si>
  <si>
    <t>Se cuenta con procedimientro de PQRS. Y las encuestas de satisfacción de los usuarios</t>
  </si>
  <si>
    <t>Encuestas de medición de la satisfacción.</t>
  </si>
  <si>
    <t>Verificación del cumplimiento de la oportunidad de Respuestas de las PQRs.                                                           -Analisis de los informes de la satisfacción de los usuarios.</t>
  </si>
  <si>
    <t>Divulgación del trato humanizado fortaleciendo la seguridad del paciente durante la estancia en la entidad.</t>
  </si>
  <si>
    <t>personal comprometido con el trato humanizado de los  usuarios.</t>
  </si>
  <si>
    <t>Se haga la divulgación en todos los servicios de la institución (urgencias y pediatria,)</t>
  </si>
  <si>
    <t>Prestación de servicicos habilitados por el ente rector..</t>
  </si>
  <si>
    <t>Experiencia e idoneidad del talento humano  e  infraestructura tecnologica.</t>
  </si>
  <si>
    <t>Buscar la acreditación de la institución.</t>
  </si>
  <si>
    <t>Se cuenta con los Mapas de Riesgos  por procesos</t>
  </si>
  <si>
    <t>Existen Manuales, guias, protocolos y procedimientos establecidos para la consecunción de los objetivos</t>
  </si>
  <si>
    <t xml:space="preserve">Personal idoneo </t>
  </si>
  <si>
    <t>Manual de Etica</t>
  </si>
  <si>
    <t>Talento Humano comprometido</t>
  </si>
  <si>
    <t>Se evidencia la creación del Comité de Convicencia Laboral y las actas de los comites realizados junto a los seguimientos.</t>
  </si>
  <si>
    <t>Existe un  Comité de Convivencia laboral y el codigo de etica</t>
  </si>
  <si>
    <t>Definir una  Politica de seguimiento para los casos.                                           -socialización del Codigo de Etica.</t>
  </si>
  <si>
    <t>Existe un presupuesto  ajustado acorde a las necesidades institucionles, el cual no es suficiente para el gasto del día a día.</t>
  </si>
  <si>
    <t>Se cuenta con el Talento Humano para garantizar la  prestación del los servicios.</t>
  </si>
  <si>
    <t>Aumentar la oferta de los Servicios de Salud.</t>
  </si>
  <si>
    <t>No hay articulación dentro de los procesos</t>
  </si>
  <si>
    <t>Se cuenta con herramienta tecnologica de alta funcionalidad y que desarrolle,  articule y retroalimente la información de los procesos.</t>
  </si>
  <si>
    <t>Crear una herramienta que permita la interacción, socialización de los procesos de apoyo institucionales</t>
  </si>
  <si>
    <t>La entidad cuenta con el Manual de Contratación.</t>
  </si>
  <si>
    <t>Procesos documentados y personal  comprometido.</t>
  </si>
  <si>
    <t>Actualziación de acuerdo a la normatividad vigente del Manueal de Contratación.</t>
  </si>
  <si>
    <t>No aplica para la institución.</t>
  </si>
  <si>
    <t>Se cuenta con los manuales y procesos de calidad estandarizados.</t>
  </si>
  <si>
    <t>Talento Humano idoneo</t>
  </si>
  <si>
    <t>exixten  protocolos para la higiene de manos basados
en la evidencia. Listado de asistencia y insprccion diaria a los servicios. Se han realizado Evaluaciones periódicas del cumplimiento de los protocolos de
higiene de manos.  Información de los resultados alcanzados en la evaluación del cumplimiento del protocolo a todo el personal implicado.</t>
  </si>
  <si>
    <t>• Implementación de protocolos para la higiene de manos basados
en la evidencia. • Capacitación inicial y refuerzo periódico en los protocolos de higiene de manos a todo el personal de la institución y personal
en formación.  Se cuenta con personal idoneo para las capacitaciones  inducción, reinducción y entrenamiento en la prevención y el control de infecciones.</t>
  </si>
  <si>
    <t xml:space="preserve"> El plan de prevención y control de infecciones debera ser   incorporado en el plan de direccionamiento estratégico de la organización.
• El plan de prevención y control de infecciones debera contar  con metas precisas que seran medidas en el tiempo.
• continuar con capacitación  refuerzo periódico en los protocolos de
higiene de manos a todo el personal de la institución y personal
en formación.
continuar con las evaluaciones periódicas del cumplimiento de los protocolos de
higiene de manos, mediante observación directa.
• Utilización de los resultados para implementar mejoras en el proceso, cuando sea necesario.
*socializar e  identificar  las responsabilidades para la prevención de infecciones.
• El personal de la organización debera los procesos de inducción, reinducción y
entrenamiento en la prevención y el control de infecciones.
</t>
  </si>
  <si>
    <t xml:space="preserve">fortalecer  el plan de
prevención y control de infecciones, en
coordinacion con el comité de
seguridad del paciente y vigilancia
epidemiológica y evaluar la adherencia a
los protocolos relacionados en los
criterios de este estandar.
</t>
  </si>
  <si>
    <t>fortlecer el personal</t>
  </si>
  <si>
    <t>Indicadores de Infecciones /Asociadas a Atención de Salud</t>
  </si>
  <si>
    <t>se cuenta con ewquipo para la aplicación de este estandar</t>
  </si>
  <si>
    <t>lograr un 80% capacitacion y concientisacion a cliente externo y interno</t>
  </si>
  <si>
    <t>comité de infeccion y epidemiologia</t>
  </si>
  <si>
    <t>satisfaccion de los usuarios e indicadores de denanda insatisfecha</t>
  </si>
  <si>
    <t>se cuenta  personal idoneo trabajo social y giu</t>
  </si>
  <si>
    <t xml:space="preserve"> Desde el acceso, se deberan  definir mecanismos de identificación hacia el usuario de atencion.
• Desde el acceso, se debera  hacer identificación de riesgos de la atención de acuerdo con el tipo de usuario.
• Se debera realizar análisis de barreras de acceso a la organización (autorizaciones, administrativas, geográficas, entre otras) y también dentro de la organización hacia los diferentes servicios.
• Se debera continuar realizando  mediciones de demanda insatisfecha para continuar toman acciones que demuestran su reducción</t>
  </si>
  <si>
    <t xml:space="preserve"># capacitaciones programadas/cronograma;# personas evaluadas que conocen las rutas de atencion de las servicios ofertados/ total funcionarios evaluados </t>
  </si>
  <si>
    <t>no hay evidencias de difusion de rutas de atencion del HSV</t>
  </si>
  <si>
    <t>80% de las personas evaluadas concozcan las rutas de atencion en el H.S.V</t>
  </si>
  <si>
    <t>Admisiones / Trabajo Social. GIU</t>
  </si>
  <si>
    <t xml:space="preserve">se conocen las rutas de atencion VBG </t>
  </si>
  <si>
    <t>implementar entre las  organizaciones integradas una red coordinada,donde se identifique un rango de proveedores o puntos de atención en salud y de rutas de acceso.              Se requiere evalúar las barreras del acceso y se desarrollan acciones de mejoramiento.</t>
  </si>
  <si>
    <t>implenetacion de las rutas RIAS RUTA MATERNOPERINATAL</t>
  </si>
  <si>
    <t>PENDIENTES IMPLENETACION</t>
  </si>
  <si>
    <t>PENDIENTE</t>
  </si>
  <si>
    <t>SUBDIRECCION CIENTIFICA Y ADMINISTRATIVA</t>
  </si>
  <si>
    <t>Documento de la ruta</t>
  </si>
  <si>
    <t xml:space="preserve">Se Cuenta con las rutas de atencion al usuario por urgencias y gestion ambulatoria, documentadas </t>
  </si>
  <si>
    <t xml:space="preserve">Dar a concocer a todos los funcionarios de la institucion la ruta de atencion al usuario con el fin de mejorar la calidad de la atencion </t>
  </si>
  <si>
    <t xml:space="preserve">Difundir y Evaluar a los funcionarios el conocimiento de las rutas de atencion a los usuarios  </t>
  </si>
  <si>
    <t>Admisiones / Trabajo Social.GIU</t>
  </si>
  <si>
    <t>Cuando un usuario solicita citas, la organización garantiza el derecho del usuario a solicitar la atención con el profesional de la salud de su preferencia que se encuentre entre las opciones ofertadas por la institución prestadora siempre y cuendo se tenga la disponibilidad.</t>
  </si>
  <si>
    <t xml:space="preserve"> Cuando un usuario solicita citas, la organización garantiza el derecho del usuario a solicitar la atención con el profesional de la salud de su preferencia que se encuentre entre las opciones ofertadas por la institución prestadora siempre y cuendo se tenga la disponibilidad.                       crear un sistema sistema que permite verificar la disponibilidad de dicho profesional y la oportunidad de su atención.                                                                                                                            </t>
  </si>
  <si>
    <t>CONTAR CON ESPECIALIDAD ,MEJORAR EL SISTEMA DE DISPONIBILIDAD DE LOS ESPECIALISTA</t>
  </si>
  <si>
    <t>REGISTRA DE FORMA OBJETIVA LA OPORTUNIDAD ATENCION DE LOS USUARIOS</t>
  </si>
  <si>
    <t>INDICADORES DE GESTION AMBULATORIA Y SATISFACCION DE LOS USUARIOS</t>
  </si>
  <si>
    <t>TABLERO DE INDICADORES</t>
  </si>
  <si>
    <t>85% DE LA ATEWNCION</t>
  </si>
  <si>
    <t>GESTION AMBULATORIA Y GIU</t>
  </si>
  <si>
    <t xml:space="preserve">los cuadros de turno. Las citas asignadas para cirugia programada, las agendas para toma de muestras, las agendas para toma de muestras de laboratorio en dinamica </t>
  </si>
  <si>
    <t xml:space="preserve">Se cuenta con una agenda por medico cada 20 minutos para la atencion de pacientes y se realiza la programacion teniendo en cuenta el tiempo y la capacidad instalada. Se analiza el cumplimiento de citas, evidenciando gran cantidad de inasistencias, pero no se verifica el cumplimiento del medico a la programacion. </t>
  </si>
  <si>
    <t xml:space="preserve">Realizar seguimiento al cumplimiento de las agendas  medicas en gestion ambulatoria y programacion de cirugias. Tener conocimiento de la demanda insatisfecha  y crear estrategias para la satisfaccion de esta </t>
  </si>
  <si>
    <t>Evaluar trimestralmente mediante lista de chequeo el cumplimiento del especialista a su agenda.</t>
  </si>
  <si>
    <t>falta de profesional</t>
  </si>
  <si>
    <t># de especialistas que cumplen con lo agendado/Total de especialistas evaluados</t>
  </si>
  <si>
    <t>No hay evidencias de seguimiento al cumplimiento de las agendas</t>
  </si>
  <si>
    <t>80% de las agendas son cumplidas</t>
  </si>
  <si>
    <t>subdireccion administrativa y cientifica</t>
  </si>
  <si>
    <t>Resultados de indicadores  en  calidad.                                                                                       Acta de comité de control interno.                                 Reporte y analisis de indicadores de la 0256</t>
  </si>
  <si>
    <t xml:space="preserve">Se tiene definido los indicadores para  oportunidad de:  medicina intena, ginecologia, pediatria, y cirugia general, en la atencion para el servicio de consulta externa,            el indicador de oportunidad en el servicio de gestion ambulatoria  se mantiene por debajo del estandar  de 5 dias, se mantiene en un promedio satisfactorio ; se a tenido disminucion en la programacion de agenda para consulta debido a que autorizan para otras IPS. se hace seguimiento a traves de mediciones a la oportunidad para la realizacion de la toma de imagenologia.                                                                                    se hace seguimiento a la oportunidad para el reporte de resultado del laboratorio clinico.                                                la institucion NO tiene  definidos, medidos y analizados los indicadores de respuestas hospitalaria.                                    se hace seguimiento a las oportunidad para la realizacion del triage, por parte de medicos. </t>
  </si>
  <si>
    <t xml:space="preserve">1. Implementar el seguimiento de medición a la oportunidad  de entrega de resultados de imegenologÍa,   laboratorio cíinico, cirugia programda.2. 1, Informar a   los usuarios por los diferentes medios que  pueden solicitar el servicio  de: toma de muestras e imagenologia por el call center y presencial, igualmente realizar seguimiento a la oportunidad en la asignacion de citas. Y realizar registro de la demanda insatisfecha.
</t>
  </si>
  <si>
    <t xml:space="preserve"> Difundir a los usuarios que pueden solicitar el servicio por el call center y presencial para toma de muestras e imagenologia</t>
  </si>
  <si>
    <t># de difusiones realizadas / total de programadas</t>
  </si>
  <si>
    <t>No se evidencia difusion de lo ofertado y por que medios se puede solicitar el servicio</t>
  </si>
  <si>
    <t>80% de las capacitaciones agendas  son cumplidas</t>
  </si>
  <si>
    <t>Subdireccion Cientifica</t>
  </si>
  <si>
    <t>consulta externa programacion cirugia</t>
  </si>
  <si>
    <t>Medir la demanda insatisfecha de las especialidades que oferta la institucion</t>
  </si>
  <si>
    <t xml:space="preserve"># de especialidades que tienen medicion de demanda insatisfecha/# de especialidades ofertadas </t>
  </si>
  <si>
    <t>no se tienen evidencia de medicion de demanda insatisfecha</t>
  </si>
  <si>
    <t xml:space="preserve">Cumplir con por lo menos el 80% de la medicion de  demanda insatisfecha de las especialidades ofertadas </t>
  </si>
  <si>
    <t>Subdireccion Cientifica y administrativa</t>
  </si>
  <si>
    <t>GIU consulta externa programacion cirugia</t>
  </si>
  <si>
    <t>NO HAY</t>
  </si>
  <si>
    <t>Implenetar los mecanismo para dar  información al usuario sobre los servicios que presta. En los casos en los
cuales el usuario no tiene derecho, la información debe ser explícita en relación con la forma para
acceder a la prestación de tales servicios no cubiertos.</t>
  </si>
  <si>
    <t>suplir los servicios con los que no cuenta la institcion</t>
  </si>
  <si>
    <t>servicio 100%/antencion al usuario</t>
  </si>
  <si>
    <t xml:space="preserve">no se tiene  tiene </t>
  </si>
  <si>
    <t>el 90% de los conoscan sus derechos y deberes</t>
  </si>
  <si>
    <t>Subdireccion Cientifica y administrativa  giu</t>
  </si>
  <si>
    <t>Se conocen las inasistencias y se han informado en comité de sistema integrado de gestion, en su momento se creo la estrategia de llamada para confirmar la cita si el paciente no asiste se reasigna llamando a un paciente en espera se ingresa al sistema.</t>
  </si>
  <si>
    <t>El hospital cuenta con el procedimiento de asignacion de citas estandarizado, pero no realiza mediciones para la mejora de la efectividad de estos medios. La institucion cuenta con bases de datos de los usuarios con derecho a recibir servicios en la institucion, quien asigna la cita conoce la informacion de disponibilidad de servicios y horarios de atencion profesionales, especialidades , al momento de asignar la cita se informa al usuario la fecha hora asignada, NO SE INFORMA SOBRE LA FORMA DE CANCELARLA, no se deja constancia de la informacion brindada al usuario,  no se cuenta con un medio para disminuir el riesgo de inasistencia, nose garantiza que se entrega con anterioridad a la atencion la informacion requerida para su atencionn no se tiene estandarizado el flujo de informacion que indique el procedimiento a seguir a los usuarios con solicitud de examenes de laboratorio e imagenes diagnosticas o aquellos servicios que no requieran cita previa para su realizacion .</t>
  </si>
  <si>
    <t xml:space="preserve">Verificar la calidad al  acceso de la asignacion de citas por cada una de las especialidades, por el call center, igualmente verificar si el que asigna la cita da la informacion necesaria al usuario dependiendo del tipo de cita, igualmente si informa la forma de cancelacion sino puede asistir, con el fin de reasignar la cita </t>
  </si>
  <si>
    <t>Realizar una evaluacion al funcionario que asigna citas sobre la preparacion para examenes de laboratorio, imagenologia, cancelacion de citas y realizar seguimiento por medio de un usuario</t>
  </si>
  <si>
    <t># de funcionarios que asignan citas, evaluados/total de funcionarios que asignan citas</t>
  </si>
  <si>
    <t>Los funcionarios que asignan citas no tienen conocimiento sobre la preparacion para la toma de examenes</t>
  </si>
  <si>
    <t>el 80% de los funcionarios conocen sobre la preparacion para la toma de examenes</t>
  </si>
  <si>
    <t xml:space="preserve">SUBDIRECCION ADMINISTRATIVA    GIU </t>
  </si>
  <si>
    <t>SUBDIRECCION ADMINISTRATIVA Y CIENTIFICA   GIU</t>
  </si>
  <si>
    <t>Procedimiento de asignacion de citas (GAC/1-PRO 001). Manual del usuario (GIU - MN -001).Identificacion del paciente custodia y vigilancia (MIS - POE- 109). Valoracion preanesteia (GQR/1-PTC 002).  Ingreso de admisión
 Hoja de Enfermería
 Hoja de signos vitales.
 Hoja de medicamentos
 Hoja de venpunción.
 Hoja de gastos.
 Hoja de consentimiento informado de Anestesia
 Hoja de consentimiento informado de procedimiento quirúrgico.
 Historia clínica, antigua. Lista de chequeo de seguridad quirurgica (GQR/1-REG-009)</t>
  </si>
  <si>
    <t xml:space="preserve">El proceso de asignación de citas, registro y preparación del usuario está identificado tanto en los servicios de hospitalización y urgencias como en los ambulatorios. En las áreas de Urgencias y Hospitalización los usuarios son identificados con manillas puestas en sus muñecas, además en las cabeceras de su camilla o cama y se confirma antes de cada actividad verbalmente con el usuario su identificación.Se tiene establecido un proceso de atención (Triage) a los usuarios que ingresan al servicio de urgencias, mediante el modelo basado en signos y síntomas referidos por los usuarios el cual es realizado por personal médico. A traves del proceso de GIU y el subproceso de Trabajo Social y de Se realiza asesoria para la resolucion de inconvenientes, en los casos en los cuales los usuarios carecen de algún soporte, o no cumplan con todos los trámites administrativos
pertinentes. </t>
  </si>
  <si>
    <t>Registro de descripcion recepcion del paciente (mis reg 092).  Ingreso de admisión
 Hoja de Enfermería
 Hoja de signos vitales.
 Hoja de medicamentos
 Hoja de venpunción.
 Hoja de gastos.
 Hoja de consentimiento informado de Anestesia
 Hoja de consentimiento informado de procedimiento quirúrgico.
 Historia clínica, antigua. Lista de chequeo de seguridad quirurgica (GQR/1-REG-009). Encuestas de satisfacción del usuario. Manual del usuario (GIU - MN -001).</t>
  </si>
  <si>
    <t xml:space="preserve">Existen las guias y protocolos de preparacion y atención del paciente, se lleva un cuaderno para programación de cirugias y en el registra la paciente cuando le dan las recomendaciones de preparación para la cirugia, en imagenologia cuentan con guias y procedimientos para la preparación del paciente en la toma de examenes, igualmente en laboratorio clinico.El modelo de atención del hospital se enfoca en la integralidad, calidad y seguridad de los servicios de salud y refleja el contacto personalizado e individualizado con el paciente y su familia, reconociéndolos como un elemento activo durante todo el proceso de atención. Por tal razón, la identificación de las necesidades de información, son tomadas en cuenta al momento de brindar asertivamente la información requerida por el usuario y su familia. La conformidad del usuario con la información recibida, es evaluada en todos los procesos, a través de las encuestas de satisfacción del usuario. Se establece el grado de riesgo a los pacientes mediante escala establecida y diligenicada por el personal de enfermeria. </t>
  </si>
  <si>
    <t>Fortalecer las competencias del personal en comunicación asertiva con el paciente y el equipo de salud.  Fortalecer las competencias del personal con respecto a la información que se debe brindar al usuario. Solicitar a las areas pertinentes capacitacion constante y respectiva socializacion de dichos manuales, que se requieran para el manejo de pacientes, asi mismo llevar registro de dichas capacitaciones. Fortalecer medidas encaminadas a involucrar al paciente y su familia en la debida preparacion de los pacientes. No se cuenta con socializacion y adherencia del personal con respecto a las guias y protocolos de preparacion de procedimientos tanto administrativas como asistenciales</t>
  </si>
  <si>
    <t>* Evaluaciones de desempeño
* Desarrollo de las actividades del programa de bienestar Social e incentivos
* Existencia del procedimiento para reclutamiento del peresonal 
* Informe de Riesgo Psicosocial 
* Informe de las condiciones de salud</t>
  </si>
  <si>
    <t>* Existencia de los documentos que contienen:  Implementacion de los programas de Bienestar Social, inducccion, Sistema de Gestion  Seguridad y Salud en el trabajo y cuenta con recursos asignados en el presupuesto 2020</t>
  </si>
  <si>
    <t xml:space="preserve">Implementacion y desarrollo de las actividades propuestas
Ejecucion de la Bateria Riesgo Psicosocial </t>
  </si>
  <si>
    <t xml:space="preserve">* Existe presupuesto aprobado para la vigencia
* Escala salarial vigente 2020 aprobada
* Ampliacion de servicios asistenciales </t>
  </si>
  <si>
    <t xml:space="preserve">* Presupuesto aprobado 
* Infraestructura fisica y equipos biomedicos con nuevas con tecnologias
* Talento Humano Idoneo </t>
  </si>
  <si>
    <t xml:space="preserve">* Procedimiento de contratacion de personal
* Manual de funciones
* Actos administrativos situaciones administrativas del personal 
* Informe de categorización del Nivel Riesgo </t>
  </si>
  <si>
    <t xml:space="preserve">* Personal formado y capacitado
* Comunidad laboral motivada por capacitaciones que le otorga la entidad 
* Plan vacacional  
* Incentivos legales para el personal de trabajo con alto riesgo </t>
  </si>
  <si>
    <t>* Contratacion de personal  de acuerdo a la oferta del servicio
*Fortalecer todos los programas dirigidos al talento humano de la institucion</t>
  </si>
  <si>
    <t xml:space="preserve">* Programa de Induccion  y Reinduccion
* Registros de asistencia
* Conformacion de Brigada Integral de Emergencia Hospitalaria 
* Comité Hospitalario de Emergencia (COE ) 
* Procedimiento de Vinculacion a terceros </t>
  </si>
  <si>
    <t xml:space="preserve">Implementacion permanente del Programa de Induccion y Reinducción </t>
  </si>
  <si>
    <t xml:space="preserve">Fortalecer el programa y realizar su medición
Generar comparativos con otros instituciones del sector </t>
  </si>
  <si>
    <t xml:space="preserve">* Examen de conocimiento 
* Lista de chequeo de requisitos de ingreso
* Evaluacion de desempeño personal de carrera </t>
  </si>
  <si>
    <t>Cumplimiento en los requisitos legales con respecto a la evaluacion de desempeño, conocimiento de las normas  de habilitacion en los servicios de salud</t>
  </si>
  <si>
    <t xml:space="preserve">* Fortalecer la medicion de competencias del personal que ingresa vinculado por contrato </t>
  </si>
  <si>
    <t xml:space="preserve">* Politica de custodia de la informacion 
* Protocolo de etica vigente que incluye el valor de confidencialidad y esta socializado </t>
  </si>
  <si>
    <t xml:space="preserve">* Socializacion  a los colaboradores del hospital y compromiso de estos para su cumplimiento </t>
  </si>
  <si>
    <t>Fortalecer la seguridad de los datos y realizar medicion del estandar.</t>
  </si>
  <si>
    <t>* programa de Induccion  y Reinduccion
* Registros de asistencia
* Certificados  de cursos y diplomados del personal
* Socializacion de politicas de seguridad al apciente y sus principios</t>
  </si>
  <si>
    <t>Convenios Institucionales ACESI -SENA
* Participacion en Congresos, seminarios y talleres en otras ciudades
* Comisiones de estudio al personal de planta</t>
  </si>
  <si>
    <t>* fortalecer el programa Institucional de capacitacion y asignacion de mas recursos financieros para atender la demanda</t>
  </si>
  <si>
    <t xml:space="preserve">Manual del Usuario
Politica de seguridad del paciente
Politica de Humanizacion
Protocolos y guias de atencion actualizados 
Manual de funciones con responsabilidades </t>
  </si>
  <si>
    <t>Implementacion de las politicas, adherencia de los protocolos en las areas asistenciales, socializacion de los derechos y deberes de los pacientes y/o usuarios.</t>
  </si>
  <si>
    <t xml:space="preserve">Actualizar manual de funciones para incluir  responsabilidades frente a la Seguridad y salud de los colaboradores
* Fortalecer el conocimientto de los protocolos de atencion con los colaboradores involucrados( Protocolo de atencion de un accidente laboral) </t>
  </si>
  <si>
    <t xml:space="preserve">No aplica porque no estamos habilitados como hospital Universitario </t>
  </si>
  <si>
    <t>Integrantes: JEFE HOSPITALIZACIÓN-JEFE QUIROFANO-MARGARITA RODRIGUEZ-NARDA AVILA</t>
  </si>
  <si>
    <t xml:space="preserve"> Registros de educacion al  paciente y los registros  en las  historia clinica, formatos  de cada servicio  para adherencias a los usuarios y/o acompañantes</t>
  </si>
  <si>
    <t>1. En la institucion al egreso de toda paciente puerpera  al salir debe ser con  acompañante y/o familiar,con recien nacido identificado con manilla autorizado por el pediatra, sale el binomio madre e hijo con recomendaciones,signos de alarma,formula medica,planificacion con depo-provera y citas de control. y epicrisis al momento  del egreso del servicio de hospitalizacion o  maternidad es de resaltar que no solo se da la informacion al paciente si no tambien a su familia y se realiza adherencias.      En cirugia a todo paciente con procedimiento ambulatorio se entrega  indicaciones de cuidados postquirurgicos,se explica en forma detallada la continuidad del tratamiento farmacologico oral,cita de control con la especialidad tratante,reclamo de la patologia.incapacidad al usuario del regimen contributivo</t>
  </si>
  <si>
    <t>Fortalecer  la educacion a todos los pacientes, en todos los servicios en el  momento del  egreso, dejar registro en cada historia clinica.</t>
  </si>
  <si>
    <r>
      <t xml:space="preserve">Estándar 52. Código: (AsSAL2)
La organización asegura un plan de coordinación con otras organizaciones y comunidades relevantes en la prevención de enfermedades y la promoción, protección y mejoramiento de la salud de la población a la que presta sus servicios.
</t>
    </r>
    <r>
      <rPr>
        <b/>
        <sz val="10"/>
        <rFont val="Arial"/>
        <family val="2"/>
      </rPr>
      <t>Criterios:</t>
    </r>
    <r>
      <rPr>
        <sz val="10"/>
        <rFont val="Arial"/>
        <family val="2"/>
      </rPr>
      <t xml:space="preserve">
• La organización asegura que las políticas, directrices, procesos y
procedimientos para la prevención de enfermedades y promoción de
la salud están alineados con las normas nacionales y territoriales de
salud pública.
• La organización asegura la existencia y aplicación de directrices
y/ o procedimientos para el seguimiento de la prevención de las
enfermedades y la salud después de la salida del paciente</t>
    </r>
  </si>
  <si>
    <t>Por medio de correo electronico se envía la  información semanalmente del reporte obstetrico a todas las EPS,   y  reporte diario de recien nacidos vivos a todas las EPS y las Bases de datos de la UAESA basededatos@unisaludarauca.gov.co, Regimensubsidiado@arauca-arauca.gov.co</t>
  </si>
  <si>
    <t>Por medio de correo electronico se envía la  información  a las EPS y a la UAESA y el municipio</t>
  </si>
  <si>
    <t>Estándar 21. Código: (AsEV2)
La organización, de acuerdo con el tipo de servicios que presta, garantiza que el equipo de salud cuenta con programas de promoción y prevención en los cuales se identifican y evalúan sistemáticamente las necesidades relacionadas con la prevención de enfermedades y la promoción
de la salud, y se da respuesta teniendo en cuenta la participación de los usuarios.                                                                                                                                                        Criterios:
• Se aseguran directrices y / o procedimientos para evaluar la necesidad
de la prevención de enfermedades y promoción de la salud para
todos los usuarios independientemente del diagnóstico, incluida la
prevención de infecciones.
• Se evalúa para cada usuario la necesidad de la prevención de
enfermedades y la promoción de la salud, en especial si es la primera
vez que el usuario entra en contacto con la organización o con el
sistema de salud.
• La necesidad es revisada de conformidad con los cambios en el estado
del paciente o por solicitud del mismo.
• La identificación de la necesidad de la prevención de enfermedades y
la promoción de la salud se realiza atendiendo las condiciones sociales
del usuario y sus antecedentes culturales.
• El equipo de salud responsable de la atención del usuario conoce
las necesidades del usuario para la prevención de enfermedades y la
promoción de la salud.
• Se desarrollan estrategias de atención integral que incluyen los
programas de promoción y prevención y las acciones resolutivas.
• Se evalúa el cumplimiento de los programas de promoción y prevención
de acuerdo con la normatividad vigente y se miden la adherencia de los
usuarios y los resultados en salud.
• Se evalúa la adherencia de los colaboradores a las guías.
• Se toman acciones frente a las desviaciones de los resultados obtenidos.</t>
  </si>
  <si>
    <r>
      <t xml:space="preserve">Estándar 20. Código: (AsEV1)
La organización tiene definido, y estandarizado el proceso de identificación de necesidades de Salud de todos los pacientes atendidos y evalúa su cumplimiento. Incluye:
</t>
    </r>
    <r>
      <rPr>
        <b/>
        <sz val="10"/>
        <rFont val="Arial"/>
        <family val="2"/>
      </rPr>
      <t>Criterios:</t>
    </r>
    <r>
      <rPr>
        <sz val="10"/>
        <rFont val="Arial"/>
        <family val="2"/>
      </rPr>
      <t xml:space="preserve">
• La definición del alcance y contenido mínimo de la identificación de
necesidades del usuario por cada servicio de la organización.
• La definición de quién puede evaluar las necesidades de los pacientes.
• El equipo de salud realiza la identificación de necesidades de los
pacientes de manera congruente con los aspectos culturales de la
población objeto.
• La identificación de necesidades de salud de los pacientes tiene en
cuenta:
• Necesidades físicas
• Necesidades psicológicas
• Necesidades educativas o de información de los usuarios (de su
patología, tratamiento, autocuidado, pronóstico, etc)
• Necesidades socioeconómicas
• Cuando aplique, se tienen definidos criterios para evaluar las
necesidades de salud a poblaciones específicas. (ancianos, niños,
adolescentes, gestantes, puérperas, inmunodeprimidos, pacientes con
enfermedades infecciosas, pacientes en quimioterapia o radioterapia,
pacientes con enfermedad mental, etc.)
• La evaluación e identificación de necesidades de salud de cada
paciente, se documenta en la historia clínica.</t>
    </r>
  </si>
  <si>
    <t>*Se cuenta con un líder capacitado y entrenado para realizar  las actividades propias del Programa de Seguridad del paciente.                                                     *Nuestra institución desde  el año 2014, ha venido  trabajando en acciones tendientes a garantizar la seguridad de los usuarios a través de un  Programa de seguridad institucional; haciendo parte de  este programa se encuentra la politica de seguridad del paciente, en la que   adquiere el compromiso de trabajar por la seguridad de sus usuario y .para la implementacion de esta politica se continúan  con  los  lineamientos estratégicos:                                                                                                                               1. Sistema de reporte de forma  electrónica a través del sistema Dinámica gerencial de incidentes y eventos adversos.       2. Confidencialidad en la informacion relacionada con el analisis  de los eventos, incidentes y eventos adversos.       3,  Se da aplicación a la politica de gestión del riesgo. 4 . Se cuenta con una  resolución actualizada  del  comite de seguridad del paciente  y además cuenta  con algunos comités directivos que apoyan la promoción, implementación, control y evaluación de la seguridad del paciente tales como comité de farmacia y terapéutica, comité de vigilancia epidemiológica e infecciones Asociadas a la Atención  de la salud (IAAS) y  y tecno vigilancia  y  de transfusiones  para seguir con la promoción de  la cultura de seguridad y de esta manera  seguir con el seguimiento sistematico al desarrollo de la politica deseguridad.      5 . Capacitacion de  funcionarios en temas de seguridad del paciente (Diplomado y todos los martes un espacio de Martes de academia, espacio educativo por cada  proceso) y fortalecimiento de las competencias del talento humano.                                                                         6 Identificacion del riesgo en la estandarizacion de los procesos organizacionales.    7. Se tienen en cuenta   las alertas de seguridad mundialmente aceptadas.     8.  Prevención , detección y control de Infecciones Asociadas a la Atencion de Salud.                                                                9. Adherencia de guias y protocolos de atención; evaluación escrita a todo el personal  del area asistencial.                                                                                       10. La difusion de la politica se hace desde la induccion a los funcionarios, el tema de seguridad esta incluida dentro del Manual de induccion general que se da a 80% de los funcionarios que ingresa, a los estudiantes y/o personas de entrenamiento que vayan estar en la institucion.     11. Con  base en los eventos , incidentes y fallas presentadas se establecen  barrera de seguridad por procesos ,las cuales son conocidas por el personal que interviene en cada uno.                                                                             12. Con la implementacion de las  barreras de  seguridad se han disminuido algunos eventos adversos adversos a nivel institucional . 13, Rondas de seguridad  diaria y rondas de seguridad integral por los integrantes del comité de seguridad del paciente. 14, Fortalecimiento en la  educación e información de la prevención del riego y autocuidado durante la estancia hospitalaria. 15, Fortalecimiento en la educación y adherencia en la estrategia de prevención en la atención binomio madre-hijo 16, Rondas de infecciones y educación para la prevención de Infecciones Asociadas a la Atención en Salud.</t>
  </si>
  <si>
    <t xml:space="preserve">Estándar 7. Código: (AsSP3)
La organización implementa la totalidad de las recomendaciones que le sean aplicables de la
Guía técnica de buenas prácticas en seguridad del paciente en la atención en salud: procesos
institucionales seguros, procesos asistenciales seguros, prácticas que mejoren la actuación de los
profesionales, e involucrar los pacientes y sus allegados en su
seguridad.                                                                                                                                       Criterios:
Procesos institucionales seguros:
• Contar con un Programa de Seguridad del Paciente que provea una adecuada caja de herramientas para la identificación y gestión de eventos adversos.
• Política institucional de Seguridad del Paciente
• Promoción de la cultura de seguridad
• Sistema de reporte de eventos adversos y aprendizaje colectivo
• Reporte
• Análisis y Gestión
• Brindar capacitación al cliente interno en los aspectos relevantes de la seguridad en los procesos a su cargo
• Coordinar procedimientos y acciones recíprocas de los programas de seguridad del paciente entre asegurador y prestador
• Estandarización de procedimientos de atención
• Evaluar la frecuencia con la cual ocurren los eventos adversos.
• La institución debe monitorizar aspectos claves relacionados con la seguridad del paciente, utilización y/o desarrollo de software para disminuir riesgo en la prestación del servicio.
• Seguridad en el ambiente físico y la tecnología en salud
Procesos Asistenciales seguros:
• Detectar, prevenir y reducir el riesgo de infecciones asociadas con la atención en salud
• Mejorar la seguridad en la utilización de medicamentos,
• Procesos para la prevención y reducción de la frecuencia de caídas
• Mejorar la seguridad en los procedimientos quirúrgicos
• Prevenir ulceras por presión
• Prevenir las complicaciones anestésicas
• Asegurar la correcta identificación del paciente en los procesos asistenciales
• Garantizar la correcta identificación del paciente y las muestras en el laboratorio
• Implementar equipos de respuesta rápida
• Reducir el riesgo de la atención en pacientes cardiovasculares
• Prevenir complicaciones asociadas a la disponibilidad y manejo de sangre y componentes y a la transfusión sanguínea
• Reducir el riesgo de la atención del paciente crítico                                                         • Mejorar la Seguridad en la obtención de ayudas diagnósticas
• Reducir el riesgo de la atención de pacientes con enfermedad mental
• Prevención de la malnutrición o desnutrición
• Garantizar la atención segura del binomio madre – hijo
Prácticas que mejoren la actuación de los profesionales:
• Gestionar y desarrollar la adecuada comunicación entre las personas
que atienden y cuidan a los pacientes
• Prevenir el cansancio del personal de salud
• Garantizar la funcionalidad de los procedimientos de Consentimiento
Informado
• Establecer pautas claras para el proceso docente asistencial definiendo
responsabilidades éticas y legales entre las partes.
Involucrar los pacientes y sus allegados en su seguridad:
• Ilustrar al paciente en el autocuidado de su seguridad
• Facilitar las acciones colaborativas de pacientes y sus familias para
promover la seguridad de la atención
</t>
  </si>
  <si>
    <t>1, Actas de comites, 2,  Registro de listas de asistencias 3, Lista de chequeo de Ronda de Seguridad</t>
  </si>
  <si>
    <t>La institución cuenta con estrategias con el objeto de hacer despliegue del compromiso con la cultura de la seguridad del paciente establecida en la politica  adaptada mediante resolución, el cual se hace a través de los procesos de inducción, capacitaciones en los procesos,  folletos, protectores de pantalla,  afiches en los procesos y carteleras informativas. Igual se  encuentra activo el comité de Seguridad del paciente, rondas de seguridad donde se hace educaión en situ y búsqueda activa de acciones inseguras, incedentes y eventos adversos. Existe una metodología de análisis de factores de  riesgos y formulación de barreras de seguridad.</t>
  </si>
  <si>
    <t xml:space="preserve">1.  la identificación del riesgo del paciente a traves del sistema de dinamica gerencial ( Caída, UPP, identificación)                     </t>
  </si>
  <si>
    <t xml:space="preserve">  2. Adherencia a la identi   ficacion del riesgo( Caída, UPP, identificación)                        </t>
  </si>
  <si>
    <t xml:space="preserve"> 2, elaboración de la escuesta de Percepción de Seguridad del paciente</t>
  </si>
  <si>
    <t xml:space="preserve">1,Evaluar la adherencia a las actividades de educacion al paciente,  y su familia  sobre  las prevención del riesgo y  cuidado integral en el manejo de su patología durante su estancia hospitalaria                             </t>
  </si>
  <si>
    <t xml:space="preserve">2, Seguimiento al indicador de eventos adversos </t>
  </si>
  <si>
    <t>Falta de compromiso  de los funcionarios para diligenciarlo en dimanica, falta de equipos de computo</t>
  </si>
  <si>
    <t>Actualizar los deberes y derechos y difunda a los funcionarios  y usuarios los deberes y derechos del paciente</t>
  </si>
  <si>
    <t>Evaluar  y realizar adherencia a los funcionarios   los   deberes y derechos de  los usuarios</t>
  </si>
  <si>
    <t xml:space="preserve"># CAPACITACIONES ejecutadas/# Capacitaciones programadas para el año </t>
  </si>
  <si>
    <t xml:space="preserve">total de personal que coconen los deberes y derechos del pacientes/ total de personas evaluadas ( tener en cuenta el cronograma de capacitacion </t>
  </si>
  <si>
    <t>Documento   borrador, se deben actualizar los derechos y deberes</t>
  </si>
  <si>
    <t>CUMPLIMIENTO 80%</t>
  </si>
  <si>
    <t>YORKIN JAIMES/EDITH BARRAGAN</t>
  </si>
  <si>
    <t>Falta de personal</t>
  </si>
  <si>
    <t>documento desactualizado</t>
  </si>
  <si>
    <t># Difusiones ejecutadas/difusiones programas; # de personas evaluadas/Total de personas capacitadas</t>
  </si>
  <si>
    <t>Documento actualizado y aprobado</t>
  </si>
  <si>
    <t>documento actualizado</t>
  </si>
  <si>
    <t>SBDIRECCIÓN ADTIVA</t>
  </si>
  <si>
    <t>CESAR VALDERRAMA/EDITH BARRAGAN</t>
  </si>
  <si>
    <t>SUBDIRECTORA ADMINISTRATIVA</t>
  </si>
  <si>
    <t>FALTA DE PERSONAL</t>
  </si>
  <si>
    <r>
      <t>Estándar Evaluados:___</t>
    </r>
    <r>
      <rPr>
        <b/>
        <u/>
        <sz val="8"/>
        <rFont val="Verdana"/>
        <family val="2"/>
      </rPr>
      <t>DERECHO DE LOS PACIENTES</t>
    </r>
    <r>
      <rPr>
        <sz val="8"/>
        <rFont val="Verdana"/>
        <family val="2"/>
      </rPr>
      <t>___________________</t>
    </r>
  </si>
  <si>
    <r>
      <t>Líder del grupo: YORKIN JAIMES MORENO</t>
    </r>
    <r>
      <rPr>
        <sz val="8"/>
        <rFont val="Verdana"/>
        <family val="2"/>
      </rPr>
      <t xml:space="preserve">          Firma del Líder : _________________________________________________</t>
    </r>
  </si>
  <si>
    <t>acción de mejora</t>
  </si>
  <si>
    <t xml:space="preserve">Costo: NO intervenir  en la solución representa costos financieros y afecta la imagen </t>
  </si>
  <si>
    <t xml:space="preserve">Planillas de soporte de la educación en deberes y derechos a los usuarios y a los funcionarios. Resolución comité de ética hospitalaria. Escalas de riesgo de paciente. Código de ética y buen gobierno. Manual del usuario. Encuestas de satisfacción    </t>
  </si>
  <si>
    <t>Se cuenta con un Código de Ética Y Buen Gobierno, el cual incluye el compromiso institucional y de cada uno de sus colaboradores con el respeto a los Derechos y Deberes de los usuarios y sus cuidadores, los cuales se encuentran enmarcados en la “Política de Derechos y Deberes de los Usuarios y sus Cuidadores”, teniendo como propósito, garantizarles a los usuarios y sus familias "que todo el personal de la institución conoce y respeta sus Derechos y Deberes". En los diferentes procesos de atención se tiene establecido que el auxiliar de GIU debe suministrar información de  derechos y deberes a los usuarios, se cuenta con material escrito como folletos, así mismo se proyecta en algunos equipos audiovisuales material educativo. En la vigencia 2019 se actualizo el Manual del Usuario y allí se incluyeron los derechos y deberes del paciente y su cuidador. Se realizan adherencias con el personal asistencial en cuanto a la importancia del manejo y buen diligenciamiento de las escalas de riesgo. Adicionalmente se están realizando encuestas de satisfacción al usuario; las encuestas de satisfacción de los diferentes servicios contemplan una pregunta que permite evaluar si le suministraron información de los derechos y deberes y si recuerda alguno, en caso que el usuario no los recuerde la persona que realiza la encuesta retroalimenta al usuario y entrega folleto con los principales deberes y derechos que contempla la institución.</t>
  </si>
  <si>
    <t>Diseñar estrategia que logre evidenciar que la organización garantiza que el proceso de atención a los pacientes se provee atendiendo al respeto que merece la condición de paciente e independiente de sexo, edad, valores, creencias, religión, grupo étnico, preferencias sexuales o condición médica. Reactivar la estrategia "PLAN PADRINO". Activar y poner en marcha la asociación de usuarios. Canalizar a través del comité de gestión y desempeño los resultados obtenidos de las evaluaciones de satisfacción de los procesos con el fin de organizar y tomar las medidas que sean pertinentes para la mejora de los servicios.</t>
  </si>
  <si>
    <t xml:space="preserve">Falta de personal para la difusión de los deberes y derechos/ falta de apropiación por párate de los deberes y derechos. </t>
  </si>
  <si>
    <t>Este estándar no aplica para el Hospital San Vicente, ya que este no realiza proyectos de investigación con los usuarios.</t>
  </si>
  <si>
    <t>Código de ética y código de buen gobierno. Actas de reunión del comité de ética casos especiales.</t>
  </si>
  <si>
    <t>La institución adopta un Código de ética y buen gobierno, que se encuentra alineado a la Misión, Visión y Objetivos estratégicos institucionales, el cual establece los compromisos empresariales con todas las partes interesadas y da los lineamientos éticos sobre los comportamientos morales y las obligaciones que tienen los funcionarios actuales y los que a futuro se vinculen a su servicio. Así mismo establece los compromisos éticos de la Alta Dirección respecto a la gestión, íntegra, eficiente y transparente de su labor directiva. Se tiene comité de ética, que cuenta con un plan de trabajo y realiza seguimiento sistemático a la vulneración de derechos del usuario, estableciendo planes de mejora individual con funcionarios que han recibido quejas o reclamaciones.</t>
  </si>
  <si>
    <t>Actualizar el código de ética y el código de buen gobierno. Implementar plan de trabajo que conlleve a generar mayor adherencia hacia los códigos en todo el personal de la institución.</t>
  </si>
  <si>
    <t>Actualizar el código de buen gobierno , teniendo en cuenta el MIPG</t>
  </si>
  <si>
    <t>Código de buen gobierno actualizado y aprobado</t>
  </si>
  <si>
    <t>Difundir y Evaluar la apropiación del código de buen gobierno en los funcionarios del hospital san Vicente ESE</t>
  </si>
  <si>
    <t>Actualizar el código de ética teniendo en cuenta los deberes y derechos que se deben actualizar</t>
  </si>
  <si>
    <t>Cesar Valderrama/ Jefe Edith Barragán</t>
  </si>
  <si>
    <t>Difundir el código de ética  según cronograma y evaluar</t>
  </si>
  <si>
    <t>Estándar 4. Código: (AsDP4)
La organización asegura que para todos los usuarios que atiende, independientemente de la modalidad de venta o contratación de los servicios, se cumplen de igual manera los estándares de acreditación que apliquen a los servicios prestados. Criterios:
• Si la organización presta servicios mediante la venta de servicios parciales como hotelería, salas de cirugía u otros, cuenta con mecanismos para asegurar que la atención extra institucional ambulatoria o interinstitucional prestada por terceros se presta cumpliendo con los estándares de acreditación en relación con el servicio o servicios prestados.
• Si la organización tiene responsabilidades en la atención de grupos poblacionales o contrata servicios con terceros, cuenta con mecanismos para asegurar que el ciclo de atención del usuario del cual es responsable se realiza cumpliendo con los estándares de acreditación.</t>
  </si>
  <si>
    <t>Actas de supervisión del contrato de alimentación y vigilancia. Encuestas de satisfacción del usuario.</t>
  </si>
  <si>
    <t>La institución tiene establecida y promueve permanentemente el cumplimiento de las Normas del Buen Trato, aplicables a todos los usuarios y establecidas en el Manual de del usuario y la Declaración de Derechos y Deberes de los Usuarios, en la cual se establece "Recibir un trato digno, respetando sus creencias, raza, ideología política y costumbres, así como las opiniones personales que tenga sobre la enfermedad que sufre." se aplican encuestas de satisfacción a usuarios atendidos en dichos servicios para corroborar el respeto a sus derechos durante el proceso de atención. A través de la oficina de trabajo social se da la información y asesoría al usuario para solucionar inconvenientes al usuario con respecto a dificultades de afiliación. Se realizan auditorias internas a los procesos contratados a través de terceros (cocina), a través de la supervisión del contrato para verificar la adherencia del personal  a los procesos y políticas institucionales.</t>
  </si>
  <si>
    <t>Diseñar herramientas que faciliten la recepción de sugerencias, quejas y/o reclamos por parte del personal interno hacia el servicio de alimentación.</t>
  </si>
  <si>
    <t>Encuestas de satisfacción</t>
  </si>
  <si>
    <t>cumplimiento 80%</t>
  </si>
  <si>
    <t xml:space="preserve">No se evidencian Auditorias </t>
  </si>
  <si>
    <t>GESTIÓN DE LA CALIDAD</t>
  </si>
  <si>
    <t>YORKIN JAIMES</t>
  </si>
  <si>
    <t>ALEXANDER REYES</t>
  </si>
  <si>
    <t>subidreccion cientifica (lider Programa seguridad del paciente)</t>
  </si>
  <si>
    <t xml:space="preserve">1,Analisis Modal de Falla Efecto  sistematizar la gestion del riesgo en seguridad del paciente, De los eventos mas frecuentes por proceso.           </t>
  </si>
  <si>
    <t>Aplicación  de la escuesta de Percepción de Seguridad del paciente</t>
  </si>
  <si>
    <t>Líder seguridad del paciente ylideres de procesos Internacion, cirugia, urgencias, laboratorio clinico, servicio trasfusional, UCI</t>
  </si>
  <si>
    <t>Se  cuenta con evidencias sobre educacion al paciente en cuanto la prevencion del riesgo durante su estancia hospitalaria. Pero no se tiene una medción, analisis y planes de mejora</t>
  </si>
  <si>
    <t>cumplir con el 70% de las actividades programadas</t>
  </si>
  <si>
    <t>Seguir realizando elseguimiento a los evento adversos reportados</t>
  </si>
  <si>
    <t>Falta de cultura de reporte de eventos adversos</t>
  </si>
  <si>
    <t># de repoirte de eventos adversos/ # de eventos adversos gestionados</t>
  </si>
  <si>
    <t>Bajos reportes de eventos adversos</t>
  </si>
  <si>
    <t>Aumentar la cultura de reporte de eventos adversos</t>
  </si>
  <si>
    <r>
      <t xml:space="preserve">Estándar 17. Código: (AsREG1)
Está estandarizado el proceso de asignación de citas, registro, admisión y preparación del usuario, mediante el que se le orienta sobre qué debe hacer durante la atención. Se evalúa su cumplimiento y se desarrollan acciones de mejora cuando es necesario.                  </t>
    </r>
    <r>
      <rPr>
        <b/>
        <sz val="10"/>
        <rFont val="Arial"/>
        <family val="2"/>
      </rPr>
      <t xml:space="preserve"> Criterios:</t>
    </r>
    <r>
      <rPr>
        <sz val="10"/>
        <rFont val="Arial"/>
        <family val="2"/>
      </rPr>
      <t xml:space="preserve">
• Incluye información al usuario acerca de los aspectos concernientes
a su registro, estancia, atención y cuidado, así como aspectos
administrativos tales como tarifas, copagos o cuotas moderadoras y
documentación requerida para su ingreso y egreso.
• Incluye el uso de controles de identificación redundante.
• Los miembros del equipo de salud coordinan al ingreso del paciente
las siguientes actividades:
• Identificación del personal de la organización que va a estar a
cargo del usuario.
• Mecanismos redundantes de identificación del usuario.
• Definición de riesgos de acuerdo con condición al ingreso.
• Los pacientes son identificados antes de cualquier procedimiento
por el equipo de salud.
• Priorización de los pacientes que deben atenderse en todos los
servicios.
• Priorización de las cirugías de urgencia según el riesgo que la
condición representa sobre la vida del paciente.
• Identificación de los pacientes en la urgencia.
• Se tiene estandarizada la preparación previa que el usuario debe
cumplir con el fin de que le sean realizados los procedimientos
ordenados por el equipo de salud y se verifica que se cumpla con dicha
preparación. El personal de recepción deberá informar al usuario que
no esté adecuadamente preparado sobre los pasos a seguir para el
cumplimiento de dicho requisito. En todo caso, se apoyará por los
profesionales y técnicos de la organización, en caso de presentarse
alguna duda.
• La orientación incluye la recepción de documentos e indicaciones para
la espera de llamados o avisos especiales para su atención.
• La organización cuenta con un proceso de asesoría para la resolución
de inconvenientes, en los casos en los cuales los usuarios carezcan de
algún soporte, o no cumplan con todos los trámites administrativos
pertinentes.
• La organización monitoriza y hace gestión específica en relación con los
tiempos para el ingreso asistencial a los diferentes servicios.
• Se establecen listas de chequeo para la verificación del cumplimiento
de criterios de acuerdo con las prioridades y los riesgos detectados por
la institución.
• Se toman correctivos frente a las desviaciones encontradas.</t>
    </r>
  </si>
  <si>
    <t>Politica de humanización del paciente                         -Programa de Seguridad del Paciente documentado y en desarrollo</t>
  </si>
  <si>
    <t>Procesos y procedimientos dcoumentados</t>
  </si>
  <si>
    <t>Actualización de la Plataforma Estrategica instituconal, incluyendo la participación de la comunidad.</t>
  </si>
  <si>
    <t>1.3</t>
  </si>
  <si>
    <t>informes de la satisfacción de los usuarios                       -Seguimiento de  los Eventos Adversos e incidentes</t>
  </si>
  <si>
    <t xml:space="preserve">la entidad cuenta con unas encuestas de satisfacción del usuario </t>
  </si>
  <si>
    <t xml:space="preserve">Evaluar trimestralemente los informes presentados por el área de GIU.                                 </t>
  </si>
  <si>
    <t>Adopción de la Politica de Humanización del servicio.</t>
  </si>
  <si>
    <t>Se cuenta con la politica de humanización del servicio</t>
  </si>
  <si>
    <t>Realizar un cronograma de capacitaciones con enfoque en la prestación del servicio.</t>
  </si>
  <si>
    <t>Se cuenta con una politica de Calidad establecida en el Direcciónamiento estrategico de la entidad.</t>
  </si>
  <si>
    <t>Manual del Usuario que define lineamientos para acceso a la prestación de los servicios solicitados.</t>
  </si>
  <si>
    <t>Revisión de los informes de satisfacción de los usuarios y las PQRS  para mejorar los inconvenietes   que se llegasen a presentar.</t>
  </si>
  <si>
    <t>Resol. 2,004 de adopción del Comité Inst. de Gestión y Desempeño</t>
  </si>
  <si>
    <t>Se cuenta con los inicadores, planes de acción y Planes de Mejoramiento derivados de las auditorias externas</t>
  </si>
  <si>
    <t>Implementar el Plan de auditorias internas para la vigencia 2020</t>
  </si>
  <si>
    <t>Listas de asistecia a martes de academia.       -Seguimiento a los Eventos Adversos         -Asistencia a las inducciones y reinducciones</t>
  </si>
  <si>
    <t>Se realizan las evaluaciones de desempeño al personal de planta y se evaluan al personal de Ops asistencial.</t>
  </si>
  <si>
    <t>Diseñar actividades periodicamente para difundir la plataforma estrategica  y los correctivos tomados frente a los incidentes presentados a todos  los colaboradores.</t>
  </si>
  <si>
    <t>Comprometer a los miembros de la Junta Directiva para que se integren en los equipos transversales de trabajo para la planeación del Direccionamiento Estregico y financiero de la entidad.</t>
  </si>
  <si>
    <t>No aplica para HSV ESE.</t>
  </si>
  <si>
    <t xml:space="preserve">Se cuenta con el Programa de Martes de Academia.        - Se viene realizando anualmente ciclos de cursos y diplomados con el convenio SENA - ACCESI para personal asistencial y administrtaivo </t>
  </si>
  <si>
    <t>Definir el Plan de nececsidades por áreas para desarrollar el Plan de capacitaciones de acuerdo a las necesidades de cada servicio.</t>
  </si>
  <si>
    <t>Seguimiento a los Eventos Adversos, Inicdentes y No Conformidades               -Planes Operativos Anuales.                       -Difusión de Indicadores semestrealmente</t>
  </si>
  <si>
    <t>Lideres de procesos comprometidos con la misión istitucional.</t>
  </si>
  <si>
    <t>Incentivar a los servicios y procesos para que cada día sea mayor el esfuerzo por mitigar los Eventos Adversos, Incidentes o No Conformidades, que los resultados de los Poas e indicadores sean cada día mejor con el debido cumplimiento de la normatividad establecida.</t>
  </si>
  <si>
    <t>Entrega de resultados criticos en formato GADCT-LC-FR-007 siguiendo el protocolo de entrega de resultados ADCT- LC-PC-002.</t>
  </si>
  <si>
    <t xml:space="preserve">Capacitación al personal nuevo sobre la exitencia del protocolo. </t>
  </si>
  <si>
    <t>Captación de personal nuevo y antiguo para capacitar el contenido de protocolo ADCT-LC-PC-002 Protocolo de entrega de resultados y reportes criticos .</t>
  </si>
  <si>
    <t>Se cuenta con un sistema donde los datos de laboratorio validados son comunicados y evidenciados directamente en la historia clinica, ademas todo resultado critico se hace saber al médico a traves de formato de reporte de resultados criticos.</t>
  </si>
  <si>
    <t>Con las preguntas de preparación del paciente se sabe en que condiciones viene el paciente, si está preparado para la toma de la muestra y queda constancia que el paciente esta autorizando la toma de muestra.</t>
  </si>
  <si>
    <t>Hacer seguimiento del diligenciamiento de los diferentes consentimientos.</t>
  </si>
  <si>
    <t>No se han presentado quejas ni demandas por parte de los usuarios sobre la confidencialidad  de la información de los usuarios. Ademas los resultados de éxamenes de urgencias no se entregan de manera escrita sino todo sube directamente a la historia y solo los ve el médico tratante, en caso de ser un resultado critico se le reporta solo al médico o jefe del servicio.</t>
  </si>
  <si>
    <t>Los resultados de los pacientes, historias clinicas no son divulgados sin su consentimiento.</t>
  </si>
  <si>
    <t xml:space="preserve">Documentar el compromiso de confidencialidad. </t>
  </si>
  <si>
    <t>Folletos de información a los usuarios de preparación para la toma de muestras.  En el Manual del usuario se especifica la preparación de los pacientes en caso que la información sea pedida por via telefonica. Se dispone de ADCT-LC-MN-005  Manual de toma, transporte, conservación y remisión de muestras biologicas.</t>
  </si>
  <si>
    <t xml:space="preserve">Oportuna información a los usuarios de la preparación para los diferentes éxamenes </t>
  </si>
  <si>
    <t>Capacitar a todo el personal para dar la información precisa de preparacion de pacentes para los diferentes éxamenes. Capacitar al mensajero sobre el transporte adecuado de muestras.</t>
  </si>
  <si>
    <t xml:space="preserve">ADCT-LC-MN-005 MANUAL DE TOMA, TRANSPORTE DE CONSERVACIÓN
Y REMISIÓN DE MUESTRAS BIOLOGICAS
</t>
  </si>
  <si>
    <t xml:space="preserve">Se cuenta con un manual que indica el proceso desde la toma hasta su procesamiento.                                                                                                                                                                                                                                                                                                          </t>
  </si>
  <si>
    <t>En laboratorio se cuenta por profesionales asignados a cada una de las area quienes conocen los protocolos de aceptación y rechazo de muestras, registros donde se le hace seguimiento a las muestras desde cuando entra al laboratorio hasta su procesamiento o remisión. Seguimiento a eventos adversos y planes de mejoramiento. Sistematizado el reporte de laboartorios comunicados directamente a la historia clinica, la oportunidad de los éxamenes estan establecidos tanto para consulta externa como para urgenicas en el  protocolo de entrega de resultados ADCT- LC-PC-002.</t>
  </si>
  <si>
    <t xml:space="preserve">Retroalimentación de los resultados de muestras remitidas a otros laboratorios. </t>
  </si>
  <si>
    <t xml:space="preserve">En protcolo de ADCT- LC-PC-002 PROTOCOLO DE ENTREGA DE RESULTADO S Y
REPORTES CRITICOS, se evidencia la notificación en caso que no haya sistema para subida de resultados se pasa a imprimir y hacer entrega oportuna de resultados. </t>
  </si>
  <si>
    <t xml:space="preserve">Se cuentan con plan de contingencia en caso que los resultados no suban directamente a la historia </t>
  </si>
  <si>
    <t>Control de Calidad Interno se lleva un registro de los controles diarios  de química, hematologia, pruebas de colagulación, gases y electrolitos, pruebas de inmunologia.     El laboratorio de salud pública fronterizo hace periodicamente control de calidad externo indirecto y  Programa de Evaluación Externa del desempeño con el Instituto Nacional de Salud .</t>
  </si>
  <si>
    <t>Constante verificación de los resultados emitidos por el laboratorio.</t>
  </si>
  <si>
    <t>Envios a tiempo de los controles, planes de mejoramiento a los resultados fueras de rango.</t>
  </si>
  <si>
    <t>No se está procesando Microbiologia, no hay datos de el último año.</t>
  </si>
  <si>
    <t>Gestión de insumos para area de microbiolgia.</t>
  </si>
  <si>
    <t>Fortalecer mecanismos innovadores para entregar la información relacionada con el estándar al usuario y su familia. Realizar campañana de seguridad y fortalecimiento de la identificación redundante como mecanismo para prevenir la ocurrencia de eventos adversos. Capacitar al personal asistencial sobre la importancia de presentarse ante el paciente e identificarse y mantener una comunicacion asertiva con cada uno. No se tiene establecido procedimiento interinstitucional con las diferentes EAPBs  en los casos de asesoría para resolución de inconvenientes que se puedan presentar cuando el usuario carezca de algún soporte o no cumpla con los trámites administrativos para realización de algún procedimiento</t>
  </si>
  <si>
    <t xml:space="preserve">Dar a comnocer a los usuarios por los diferentes medios capacitación, pagina del hospital , facebook de hospital y  personalmente el mecanismo que tiene la institución oara la asignación de citas </t>
  </si>
  <si>
    <t>Capacitar al personal asistencial sobre la importancia de presentarse ante el paciente e identificarse y mantener una comunicacion asertiva con cada uno</t>
  </si>
  <si>
    <t>Elaborar un procedimiento interinstitucional con las diferentes EAPBs  en los casos de asesoría para resolución de inconvenientes que se puedan presentar cuando el usuario carezca de algún soporte o no cumpla con los trámites administrativos para realización de algún procedimiento</t>
  </si>
  <si>
    <t xml:space="preserve">Se evidencia una difusión del manual del usuario </t>
  </si>
  <si>
    <t># de difusiones programadas por cada medio/total de disufiones realizadas</t>
  </si>
  <si>
    <t>GIU/COMUNICACIONES</t>
  </si>
  <si>
    <t># capacitaciones realizadas/ total de capacitaciones programadas</t>
  </si>
  <si>
    <t># capacitadiones dadas/# capacitaciones programadas</t>
  </si>
  <si>
    <t>No se evidencia capacitación</t>
  </si>
  <si>
    <t>GIU/coordinador medico/coorinador enfermería</t>
  </si>
  <si>
    <t>Falta de comunicación efectiva con las EAPBs</t>
  </si>
  <si>
    <t>Elaboración del procedimiento y fidusión con las diferentes EAPBs</t>
  </si>
  <si>
    <t>No se evidencia procedimiento</t>
  </si>
  <si>
    <t>Procedimiento realizado y socializado</t>
  </si>
  <si>
    <t>Estándar 19. Código: (AsREG3)
En los servicios asistenciales se cuenta con las guías y los protocolos, con criterios explícitos, en los que se establecen las necesidades de preparación previa del paciente para la realización de cualquier intervención. Estas guías o protocolos:                                                                Criterios:
• Se encuentran y usan en los respectivos sitios administrativos y
asistenciales que los requieran para la información oportuna de los
usuarios.
• Se revisan y ajustan periódicamente. Cada actualización es enviada
al sitio o servicio que corresponda y se realiza seguimiento de su
adherencia.
• Se garantiza que se deja constancia (física o en el sistema de
información) sobre las recomendaciones dadas al paciente para su
preparación.
• Se socializan y se generan acciones de mejora en caso de no
cumplimiento.</t>
  </si>
  <si>
    <t xml:space="preserve">Se realiza la entrega de dicha información al usuario por parte de trabajo social sobre derechos y deberes, los servicios que presta la institución y como acceder a ellos, se les indicado como acceder a los servicios de primer nivel ya que la institución es de segundo nivel, el manual de usuario se actualizó </t>
  </si>
  <si>
    <t>Revisar  y/o incluir las medidas de seguridad,  incluidos uso de alarmas, timbres de llamado y
conducta ante una posible evacuación. Y darlo a conocer a los usuarios,familiares y colaboradores de la entidad Difunidir el plan de emergencias y desastres del HSVA ESE</t>
  </si>
  <si>
    <t># de pacientes con educacion sobre la preparacion para la intervencion/ total de pacientes verificados.</t>
  </si>
  <si>
    <t>70% de los pacientes evaluados cumplen con preparacion adecuada para la realizacion de examenes o procedimientos</t>
  </si>
  <si>
    <t>CIRUGIA/LABORATORIO CLINICO/IMAGENOLOGIA</t>
  </si>
  <si>
    <t>Líder de: CIRUGIA/LABORATORIO CLINICO/IMAGENOLOGIA</t>
  </si>
  <si>
    <t>N/A</t>
  </si>
  <si>
    <t xml:space="preserve">Las guias con las que cuenta la institucion son las del ministerio de salud y proteccion social y la adherencia a las guias de vigilancia se realizan mensualmente, se cuenta con guias en laboratorio clinico, imagenologia que se difunden a los demas procesos con el fin de que se articulen las actividades que tienen que ver con el cuidado del paciente, se realiza analisis de casos y se invita a par si es pertinente. se cuenta con quias de reaccion inmediata Codigo rojo y codigo azul  </t>
  </si>
  <si>
    <t xml:space="preserve">Explicitar y socializar los procedimientos de revision periodica y sistematica de codigo rojo y codigo azul </t>
  </si>
  <si>
    <t>Capacitaciones de reaccion inmediata realizada/cronograma de capacitacion de reaccion inmediata</t>
  </si>
  <si>
    <t>Se realizo una sola capacitacion en el año de reaccion inmediata: de codigo azul y codigo rojo</t>
  </si>
  <si>
    <t xml:space="preserve">Cumplimiento al cronograma de capacitacion </t>
  </si>
  <si>
    <t>Subdireccion cientifica</t>
  </si>
  <si>
    <t>Conformacion de grupos y Realizar cronograma de simulacros de reaccion inmediata</t>
  </si>
  <si>
    <t># de simulacros de reaccion inmediata realizada/cronograma de simulacros  de reaccion inmediata</t>
  </si>
  <si>
    <t>Cumplimiento al cronograma de simulacros</t>
  </si>
  <si>
    <t>Se evidencia conformación de grupo, se realizó un solo simulacro</t>
  </si>
  <si>
    <t>cumplimiento al cronograma de difusion y adherencia al mismo</t>
  </si>
  <si>
    <t>IMAGENOLOGIA</t>
  </si>
  <si>
    <t>#capacitaciones realizadas y seguimimiento al cumplimiento / cronograma de difusion</t>
  </si>
  <si>
    <t>se cuenta con registro pero no se tiene indicador y analisis</t>
  </si>
  <si>
    <t>LABORATORIO</t>
  </si>
  <si>
    <t>Brenda Caropres</t>
  </si>
  <si>
    <t xml:space="preserve">registros de asistencias </t>
  </si>
  <si>
    <t>se realizan actividades extramurales para salud sexual y reproducica, crecimiento y desarrollo, programas nutricionales y alimentarios , salud visual, salud oral, enfermedades cronicas y degenerativas, de slaud mental, enfermedades transmitidas por vectores, prevencion de enfermedades  IRA EDA, iami aiepi</t>
  </si>
  <si>
    <t xml:space="preserve">Continuar con el fortalecimient de las actividades en prevencion de enfermedades extramurales para educacion al usuario </t>
  </si>
  <si>
    <t># actividades  realizadas/total actividades programadas</t>
  </si>
  <si>
    <t xml:space="preserve">se evidencian actividades de educacion a la comunidad relacionadas con la prevencion de las enfermedades </t>
  </si>
  <si>
    <t>cumplimiento a las actividades planeadas</t>
  </si>
  <si>
    <t>SUBDIRECCION CIENTIFICA</t>
  </si>
  <si>
    <t>plantear las actividades dependiendo de las necesidades detectadas por la institucion</t>
  </si>
  <si>
    <t>implemetar el registro de monitorizacion trabajo de parto( Partograma)</t>
  </si>
  <si>
    <t xml:space="preserve">verificar el cumplimiento del registro completo completo del partograma </t>
  </si>
  <si>
    <t xml:space="preserve">implementar lista de chequeo para la vigilancia de la mujer puerpera durante las primeras 48 horas. </t>
  </si>
  <si>
    <t>no se tiene indicador</t>
  </si>
  <si>
    <t>que se cumpla con el 80% del indicador</t>
  </si>
  <si>
    <t># capacitaciones realizadas/total capacitaciones programadas</t>
  </si>
  <si>
    <t xml:space="preserve">se evidencia que no se realiza partograma a las maternas en T de parto </t>
  </si>
  <si>
    <t>diligenciamiento de partograma</t>
  </si>
  <si>
    <t># de historias clinicas de ptes en T de parto que cumplen con diligenciamiento de partograma/total de ptes en T de parto evaluadas</t>
  </si>
  <si>
    <t>cumpliento del 80 % de diligenciamiento de partograma de las maternas  evaluadas</t>
  </si>
  <si>
    <t># de ptes con adecuado seguimiento del puerperio/total de ptes puerperas evaluadas</t>
  </si>
  <si>
    <t>se evidencia que no se realiza un adecuado seguimiento a la puerpera</t>
  </si>
  <si>
    <t>80% de las puerperas cumplen con adecuado seguimiento del puerperio</t>
  </si>
  <si>
    <t xml:space="preserve">En Laborotorio Clinico se hace consejeria y se diligencia el formato ADCT-LC-FR-034 ENCUESTA DE PREPARACIÓN Y CONSENTIMIENTO INFORMADO
TOMA DE MUESTRA SANGUINEA.Formato de concentimiento informado. En las historias clinicas diligenciados no completamente.                         </t>
  </si>
  <si>
    <t>Diseñar estrategias para verificar que todos los procedimientos que requieran de consentimiento informado, cumpla con el completo y correcto diligenciamiento</t>
  </si>
  <si>
    <t>Falta de recurso humano</t>
  </si>
  <si>
    <t># de consentimiento informados revisados que cumplen con su correcto diligenciamiento /total de conocimientos informados evaluados</t>
  </si>
  <si>
    <t>Se  evidencia en historias clinicas que el consentimiento informado no se diligencia completamente</t>
  </si>
  <si>
    <t>80% de cumplimiento al correcto y completo diligenciamiento del consentimiento informado</t>
  </si>
  <si>
    <t>GESTION TECNOLOGICA Y DOCUMENTATAL</t>
  </si>
  <si>
    <t>BLANCA NORIS MARIN</t>
  </si>
  <si>
    <t>Registros de historias clinicas, registros de asistencias en los programas extramurales</t>
  </si>
  <si>
    <t>Se da informacion al paciente relacionada con el autocuidado relacionada con su motivo de atencion ej en las pacientes obstetras sobre cuidado posparto, lactancia materna, planificacion familiar, cuidados del recien nacido; se envia informe a la EPS del paciente para que realicen los controles pertinentes y seguimiento de control y desarrollo del RN. Se tienen programas extramurales para promocion y prevencion de enfermedades cronicas como cardiacas, diabetes, planificacion familiar y deteccion temprana de CA</t>
  </si>
  <si>
    <t>Fortalecer las estrategias para la educacion al paciente en el autocuidado y su registro en la historia clinica</t>
  </si>
  <si>
    <t>Seguir realizando esta actividad con todas las pacientes obstetras</t>
  </si>
  <si>
    <t>Colocar una clausula de confidencialidad en el contrato y hacer un acta de compromiso a cada profesional de no divlugar información confidencial de los pacientes.</t>
  </si>
  <si>
    <t>Registro de perfil farmacologico, registros de farmacovigilancia, rondas de farmacia, historia clinica</t>
  </si>
  <si>
    <t>se cuenta con perfil farmacologico para el tratamiento por paciente, cuando el paciente ingresa el medico tratante le interroga  sobre la ingesta de medicamentos y esto son incluidos dentro del plan de manejo. Se cuenta con el programa de farmacovigilancia que es liderado por el lider de farmacia, en farmacia se revisa la orden medica ante la entrega de medicamentos a la enfermera que lo solicita. para la solicitud de medicamentos no POSS se cuenta con la inscripcion de los medicos ante MIPRES</t>
  </si>
  <si>
    <t>Contemplar dentro el documento de almacenamiento la señalizacion de alarmas  para la identificacion de medicamentos de aspecto o nombre similar , para evitar errores de administracion.</t>
  </si>
  <si>
    <t xml:space="preserve"> Establecer estrategias para educar al paciente y su familia sobre el uso de medicamento, efectos colaterales.</t>
  </si>
  <si>
    <t xml:space="preserve">1,Realizar seguimiento a la señalizacion de alarma e identificacion de  medicamentos de aspecto similar para evitar errores de dispensacion. </t>
  </si>
  <si>
    <t># de medicamentos de presentacion similar con señalizacion de alarma / total de medicamentos con presentacion similar evaluados</t>
  </si>
  <si>
    <t xml:space="preserve">No se tiene contemplado dentro de almacenamiento de medicamentos la señalizacion de alarma e identificacion de medicamentos de aspecto similar. </t>
  </si>
  <si>
    <t xml:space="preserve">Cumplimiento del 80% de señalizacion de alarma a los medicamentos con presentacion similar evaluados </t>
  </si>
  <si>
    <t xml:space="preserve">           2,   Realizar un cronograma para educacion de los pacientes en cuanto al uso de medicamentos y sus efectos colaterales.</t>
  </si>
  <si>
    <t>FARMACIA</t>
  </si>
  <si>
    <t>WILLIAM ZAMBRANO</t>
  </si>
  <si>
    <t>FALTA DE COMPROMISO DE LOS MEDICOS Y ENFERMERAS</t>
  </si>
  <si>
    <t># de capacitaciones programadas/#capacitaciones Realizadas</t>
  </si>
  <si>
    <t xml:space="preserve"> Manual de toma, transporte, conservación y remisión de muestras biologicas.</t>
  </si>
  <si>
    <t>LABORATORIO CLINICO</t>
  </si>
  <si>
    <t>BRENDA CAROPRES</t>
  </si>
  <si>
    <t># capacitaciones programadas/#capacitaciones realizadas</t>
  </si>
  <si>
    <t xml:space="preserve">Manual que indica el proceso desde la toma hasta su procesamiento.     </t>
  </si>
  <si>
    <t>Registros de recepción y envio de  muestras, eventos notificados, seguridad del paciente</t>
  </si>
  <si>
    <t xml:space="preserve">Realizar retroalimentación de los resultados de muestras remitidas a otros laboratorios. </t>
  </si>
  <si>
    <t># retroalimentaciones programadas/# retroalimentaciones realizadas</t>
  </si>
  <si>
    <t>No se observa retroalimentaciones realizadas</t>
  </si>
  <si>
    <t>Realizar capacitación a todo el personal que interviene en laboratorio Clínico</t>
  </si>
  <si>
    <t xml:space="preserve">REPORTES CRITICOS, </t>
  </si>
  <si>
    <t>PROTOCOLO DE ENTREGA DE RESULTADO S Y REPORTES CRITICOS, falta socialización</t>
  </si>
  <si>
    <t>Realizar seguimiento para verifica que  los envios sean a tiempo de los controles, planes de mejoramiento a los resultados fueras de rango.</t>
  </si>
  <si>
    <t># Seguimientos programados/# Seguimientos realizados</t>
  </si>
  <si>
    <t>solicitar a la administracion la reanudacion de la prestacion de la seccion de microbiologia, dado la importancia para el manejo de los pacientes</t>
  </si>
  <si>
    <t>Dar nuevamente al servicio la sección de microbiologia con los respectivops controles de calidad</t>
  </si>
  <si>
    <t>Contar con la prestacion de servicio de microbiologia</t>
  </si>
  <si>
    <t>Actualmente no se cuenta con servicio de microbiologia</t>
  </si>
  <si>
    <t>servicio habilitado</t>
  </si>
  <si>
    <t>subdireccion administrativa</t>
  </si>
  <si>
    <t>Ofelia Alvarado/Brenda Caropres</t>
  </si>
  <si>
    <t>Realizar seguimiento en todas las hstorias clinicas sobre la información y/o educación dada a los pacientes en el momento del egreso</t>
  </si>
  <si>
    <t># de pacientes con formato de educación y adherencia/# total de pacientes  del servicio</t>
  </si>
  <si>
    <t>Se evidencia que en la historia clinica de cirugia la información, en hospitalización e IAMI, se lleva un formato interno de información y educación al paciente y su familia</t>
  </si>
  <si>
    <t>80% indicador</t>
  </si>
  <si>
    <t>Internacion adultos, maternidad y cirugia.</t>
  </si>
  <si>
    <t>Líder de UCI  adultos-Líder hospitalización-Líder IAMI</t>
  </si>
  <si>
    <t>Esta actividad no aplica para institución, se realiza la entrega de esta información</t>
  </si>
  <si>
    <r>
      <rPr>
        <b/>
        <sz val="10"/>
        <rFont val="Arial"/>
        <family val="2"/>
      </rPr>
      <t>1.</t>
    </r>
    <r>
      <rPr>
        <sz val="10"/>
        <rFont val="Arial"/>
        <family val="2"/>
      </rPr>
      <t xml:space="preserve"> POE: GTA-POE-007               </t>
    </r>
    <r>
      <rPr>
        <b/>
        <sz val="10"/>
        <rFont val="Arial"/>
        <family val="2"/>
      </rPr>
      <t>2.</t>
    </r>
    <r>
      <rPr>
        <sz val="10"/>
        <rFont val="Arial"/>
        <family val="2"/>
      </rPr>
      <t xml:space="preserve">DINAMICA GERENCIAL Y FORMATO  DE REFERENCIA Y CONTRAFERENCIA                          </t>
    </r>
    <r>
      <rPr>
        <b/>
        <sz val="10"/>
        <rFont val="Arial"/>
        <family val="2"/>
      </rPr>
      <t>3.</t>
    </r>
    <r>
      <rPr>
        <sz val="10"/>
        <rFont val="Arial"/>
        <family val="2"/>
      </rPr>
      <t xml:space="preserve">SE HACE ENTREGA DE FOLLETO Y  EDUCACION CON EVIDENCIA EN EL FORMATO GTA-FR-001                                                  </t>
    </r>
    <r>
      <rPr>
        <b/>
        <sz val="10"/>
        <rFont val="Arial"/>
        <family val="2"/>
      </rPr>
      <t>4</t>
    </r>
    <r>
      <rPr>
        <sz val="10"/>
        <rFont val="Arial"/>
        <family val="2"/>
      </rPr>
      <t xml:space="preserve">.CUANDO SE REALIZAN TRASLADOS LOCALES PARA EXAMENES Y VALORACIONES DICHOS  REPORTE REPOSAN EN LA HISTORIA CLINICA.                          </t>
    </r>
    <r>
      <rPr>
        <b/>
        <sz val="10"/>
        <rFont val="Arial"/>
        <family val="2"/>
      </rPr>
      <t xml:space="preserve">5. </t>
    </r>
    <r>
      <rPr>
        <sz val="10"/>
        <rFont val="Arial"/>
        <family val="2"/>
      </rPr>
      <t xml:space="preserve">ADHERENCIA GTA-FR-012 Y LISTA DE CHEQUEO DE GTA-FR-002 Y GTA-FR-003                  La organización cuenta con protocolos y criterios explícitos para los casos que se remiten: motivos de referencia, fechas, lugares, información del usuario, cuándo y dónde se remiten, entre otros. Estos protocolos están respaldados por la existencia de los soportes.                                           </t>
    </r>
  </si>
  <si>
    <t>CONSENTIMIENTO INFORMADO TOMA DE MUESTRA</t>
  </si>
  <si>
    <t>La organización garantiza que las remisiones a laboratorios de diferente complejidad cuentan con la información clínica relevante del paciente</t>
  </si>
  <si>
    <t>Actualización de los consentimientos informados</t>
  </si>
  <si>
    <t>Documento actualizado y difundido</t>
  </si>
  <si>
    <t>Líder de laboratorio Clínico</t>
  </si>
  <si>
    <t>Estándar 56. Código: (AsREF4)
En Imagenologia se cuenta con un proceso o mecanismo, al egreso del proceso de atención al
usuario, para informar sobre los trámites que se deben realizar en caso de necesitar un proceso de
remisión o solicitud de cita con otro prestador. Este proceso podrá estar en cabeza del profesional
tratante o en otro personal de la organización que ha sido oficialmente delegado para realizar esta
labor. Lo anterior no implica la existencia de un servicio o unidad funcional para realizar dicha labor.</t>
  </si>
  <si>
    <t>Estándar Evaluados: REFERENCIA Y CONTRAREFERENCIA __________________________________________________________________________</t>
  </si>
  <si>
    <r>
      <t>Líder del grupo:</t>
    </r>
    <r>
      <rPr>
        <b/>
        <u/>
        <sz val="10"/>
        <rFont val="Arial"/>
        <family val="2"/>
      </rPr>
      <t xml:space="preserve"> DEYMARI GARCIA </t>
    </r>
    <r>
      <rPr>
        <u/>
        <sz val="10"/>
        <rFont val="Arial"/>
        <family val="2"/>
      </rPr>
      <t>______________________________________________________________________________           Firma del Líder : _________________________________________________</t>
    </r>
  </si>
  <si>
    <r>
      <t xml:space="preserve">Estándar 55. Código: (AsREF3)
En caso que el profesional del laboratorio o sus directivas necesiten referir una muestra de un
usuario entre la red a un laboratorio de diferente complejidad, de su misma red de servicios o a otra
organización diferente, se deberán garantizar los siguientes procesos:
5 4 3 2 1
</t>
    </r>
    <r>
      <rPr>
        <b/>
        <sz val="10"/>
        <rFont val="Arial"/>
        <family val="2"/>
      </rPr>
      <t>Criterios:</t>
    </r>
    <r>
      <rPr>
        <sz val="10"/>
        <rFont val="Arial"/>
        <family val="2"/>
      </rPr>
      <t xml:space="preserve">
• La organización cuenta con protocolos y criterios explícitos para
los casos que se remiten: motivos de referencia, fechas, lugares,
información del usuario, cuándo y dónde se remiten, entre otros. Estos
protocolos están respaldados por la existencia de la documentación
necesaria que respalde este proceso.
• a organización garantiza que las remisiones a laboratorios de diferente
complejidad cuentan con la información clínica relevante del paciente.
• Brinda información clara y completa al usuario o su familia sobre los
procedimientos administrativos a seguir para obtener el servicio al que
se refieren las muestras.
• Existe un protocolo de mantenimiento y conservación de las muestras
previo al envío.
• Existe un proceso que garantiza la seguridad de las muestras que se
han referido y que no se presente confusión respecto a la muestra e
identidad.
• Existe un protocolo de recepción de muestras transportadas y se llevan
estadísticas de segundas muestras por problemas pre analíticos.</t>
    </r>
  </si>
  <si>
    <t xml:space="preserve"> Consentimiento informado para la toma de muestras da/2 reg. 006  - Consentimiento informado para la glicemia pre y post ADG/2  REG 005.</t>
  </si>
  <si>
    <t>No se evidencia docuemnto</t>
  </si>
  <si>
    <t>se cuenta con procedimiento documentado de entrega de resultados</t>
  </si>
  <si>
    <t xml:space="preserve">Difundir y realizar segumiento a la adherencia del   procedimiento de “Entrega de resultados de  imaginología” en el cual se referencia la orientación al usuario o el paso a seguir r con los resultados entregados ya sea solicitud de cita médica o revisión por parte del médico encargado, corroborando el entendimiento del mismo y prestando especial atención sobre la información brindada a los familiares cuando se trate de menores de edad, discapacitados o en estado de inconsciencia.       </t>
  </si>
  <si>
    <t>Diseñar un cronograma para difundir el procedimiento de entrega de resultados de imagenologia</t>
  </si>
  <si>
    <t>Falta de talento humano</t>
  </si>
  <si>
    <t># capacitaciones realizadas/  capacitaciones programadas</t>
  </si>
  <si>
    <t>no se contaba con procedimiento de entrega de resultado con orientacion al paciente para la valoracion del resultado por medico</t>
  </si>
  <si>
    <t>50% de cumplimiento de indicador</t>
  </si>
  <si>
    <t>Personal de IMAGENOLOGIA</t>
  </si>
  <si>
    <t>Se entrega la información de forma verbal la cual queda registrada en la historia clínica</t>
  </si>
  <si>
    <t>El paciente es valorado por la profesional despues de cada seccion y regitra en la historia clinica su haciendo referencia si requiere valoracion nuevamente con especialista</t>
  </si>
  <si>
    <t>historias clinicas verificadas con cumplimiento de SOPA/ total historias clinicas revisadas</t>
  </si>
  <si>
    <t>los registros de las notas de valoracion por el proceso de rehabilitacion son muy elementales</t>
  </si>
  <si>
    <t>MARISOL CAMEJO</t>
  </si>
  <si>
    <t>Líder de Rehabilitación</t>
  </si>
  <si>
    <t>Integrantes: CESAR VALDERRAMA-EDITH BARRAGAN-KARIME GONZALEZ-NUBIA ESLAVA</t>
  </si>
  <si>
    <t>falta de   tiempo</t>
  </si>
  <si>
    <t>Documento actualizado</t>
  </si>
  <si>
    <t>Documento desactualizado</t>
  </si>
  <si>
    <t>subdirección Administrativa</t>
  </si>
  <si>
    <t>Diseñar estrategias para difundir la plataforma estrategica a traves de un cronograma  y los diferentes sistemas de informacion como la WEB, INTRANET, los escritorios de cada computador y a traves de correos institucionales ,folletos, martes de Academia, por la pagina de facebook y la pagina de la entidad</t>
  </si>
  <si>
    <t>Capacitaciones realizadas /cronograma de actividades</t>
  </si>
  <si>
    <t>plataforma estrategica  desactualizada</t>
  </si>
  <si>
    <t>subdirección Administrativa/comité de Gestión y esempeño</t>
  </si>
  <si>
    <t>Desarrollar campañas  enfocadas la atencion humanizada, el respecto, su privacidad y dignidad ; realizar seguimiento a su cumplimiento, en todos los niveles de la organizaciOn</t>
  </si>
  <si>
    <t># campañas realizadas / # campañas programadas</t>
  </si>
  <si>
    <t>60% de cumplimleinto del indicador</t>
  </si>
  <si>
    <t>CESAR VALDERRAMA</t>
  </si>
  <si>
    <t>Se realizó una actividad dando a conocer la politica de humanización del servicio</t>
  </si>
  <si>
    <t xml:space="preserve">Listas de chequeo, de seguridad del paciente, indicadores de seguridad del paciente  indicador de satisfaccion del usuario, </t>
  </si>
  <si>
    <t>Se La institucion cuenta con un programa de seguridad del paciente, el cual maneja indicadores  se realiza anlaisis de eventos adversos se realiza seguimiento al cumplimiento de actividades enfocadas en seguridad del paciente  como lavado de manos, identificacion del paciente, flebitis, caidas etc con el fin de minimizar los riesgos en la prestacion del servicio, se cuenta con un proceso de GIU que evalua la atencion del cliente a traves de la encuesta de satisfaccion del usuario, se realizan auditorias internas.</t>
  </si>
  <si>
    <t>Diseñar estrategias para que en cada proceso se realice la  tendencia del indicador de satisfaccion al usuario por procesos y cerrar el ciclo con el  plan de mejora</t>
  </si>
  <si>
    <t>Solicitar a cada proceso realice analisis al indicador y plan de mejoramiento de satisfaccion del usuario, con el fin de mejorar los niveles de satisfaccion del usuario.</t>
  </si>
  <si>
    <t xml:space="preserve">plan de mejora relacionado con la satisfaccion del usuario teniendo en cuenta los comentarios de insatisfaccion/total de procesos con indicador de satisfaccion del usuario que requiere plan de mejora </t>
  </si>
  <si>
    <t xml:space="preserve">se evidencia insatisfaccion del usuario que no se han tomado acciones </t>
  </si>
  <si>
    <t># acciones planteadas y cumplidas del plan de mejora/ # de acciones planteadas en el plan de mejora de satisfaccion del usuario</t>
  </si>
  <si>
    <t>YORQUIN JAIMES</t>
  </si>
  <si>
    <t>Se evidencia una difusión del manual del usuario al personal de la entidad</t>
  </si>
  <si>
    <t>Resol. 2,004 de adopción del Comité Inst. de Gestión y Desempeño.documentos POA por procesos, resultados de seguimiento al cumplimiento de las actividades</t>
  </si>
  <si>
    <t xml:space="preserve">De acuerdo al Decreto 1499 de 2017 se conformaron los comites de Gestión y Desempeño y el de Coord. De Control Interno, mediante Res. 2,004 de 2018. La institucion  establece anualmente los POA por procesos, raliza seguimiento al cumplimiento de las diferentes actividades semestralmente, la viabilidad de la ejecucion de las actividades depende de la disponibilidad de recursos incluidos en el presupuesto </t>
  </si>
  <si>
    <t>Actualización de la Plataforma Estrategica instituconal.  Diseñar el procedimiento para establecer los parametros para la contruccion del plan de desarrollo y planes operativos</t>
  </si>
  <si>
    <t>documento aprobado</t>
  </si>
  <si>
    <t>KARIME GONZALEZ</t>
  </si>
  <si>
    <t>PLANEACIÓN</t>
  </si>
  <si>
    <t>Cronograma de auditoria</t>
  </si>
  <si>
    <t>No se evidencia cronograma</t>
  </si>
  <si>
    <t>planeación-mejoramiento Continuo- control interno</t>
  </si>
  <si>
    <t>Realizar inducción y reinducción.</t>
  </si>
  <si>
    <t xml:space="preserve">1.  Actualizacion del PAMEC, teniendo en cuenta los estandares superiores de calidad, los cuales se priorizaran para efectos de mejoramiento continuo, estableciendo responsables para su cumplimiento y seguimiento.                                                                                   </t>
  </si>
  <si>
    <t>Articular las actividades planteadas en el PAMEC con el POA de cada proceso</t>
  </si>
  <si>
    <t>DOCUMENTO ACTUALIZADO</t>
  </si>
  <si>
    <t>Realizar acompañamiento de los eventos adversos, no conformidades, en pro de la mejora de la instirución</t>
  </si>
  <si>
    <t>Seguimiento a la oportuna respuesta de los PQRs</t>
  </si>
  <si>
    <t># de  PQRs realizados /# de PQRs contestados dentro del tiempo establecido</t>
  </si>
  <si>
    <t>Los PQRs son constestados en su mayoria dentro del tiempó establecido</t>
  </si>
  <si>
    <t>MEJORAMIENTO CONRINUO</t>
  </si>
  <si>
    <t>Dar educación en los servicios sobre el trato humanizado que se debe dar a los pacientes y sus familiares</t>
  </si>
  <si>
    <t>Se evidencia una capacitación realizda</t>
  </si>
  <si>
    <t>SUBDIRECCIÓN CIENTIFICA</t>
  </si>
  <si>
    <t>CORDINACIÓN MEDICA/CORDINACIÓN ENFERMERIA</t>
  </si>
  <si>
    <t>El hospital se encuentra dentro de un programa de saneamiento  fiscal dentro del cual se buscan las fuentes para poder ofertar todos los servicios completos</t>
  </si>
  <si>
    <t>Mapa de Riesgos Actualizado</t>
  </si>
  <si>
    <t>Se evidencia que se dio indicación a unos servicios y procesos de revisar y actualizar los riesgos</t>
  </si>
  <si>
    <t>mapa de riesgos de la insitutución actualizado</t>
  </si>
  <si>
    <t>TODOS LOSPROCESOS Y SERVICIOS DEL HSVA ESE</t>
  </si>
  <si>
    <t>LIDERES DE LOS SERVICIOS Y PROCESOS CON EL ACOMPAÑAMIENTO DE PLANEACIÓN-GESTIÓN DE LA CALIDAD Y CONTROL INTERNO</t>
  </si>
  <si>
    <t>Actas de comité de historias clinicas, actas de seguridad del paciente</t>
  </si>
  <si>
    <t>los indicadores se referencian con la resolucion 408, se realiza adherencia a las guias de practica clinica, al diligenciamiento de la historia clinica y pertinencia diagnsotica, se identifican y analisan eventos adversos, se cuenta con programa de seguridad del paciente</t>
  </si>
  <si>
    <t>Establecer metas a cada uno de los indicadores teniendo en cuenta como referencia los nacionales o de hospitales de mediana complejidad                Implementar politicas de comparación con las redes Hospítalarias regionales y nacionales.</t>
  </si>
  <si>
    <t>Cada lider de proceso debe realizar en analisis del tablero de indicadores y establecer metas teniendo en cuenta un referente ya sea nacional o de hospitales de mediana complejidad</t>
  </si>
  <si>
    <t>falta de personal</t>
  </si>
  <si>
    <t xml:space="preserve"># de procesos con tableros de indicadores actualizados / total de procesos </t>
  </si>
  <si>
    <t xml:space="preserve">tableros de indicadores sin metas de referencia </t>
  </si>
  <si>
    <t>100% cumplimento de indicadores</t>
  </si>
  <si>
    <t>Gestion de la calidad/garantia de la calidad/planeacion</t>
  </si>
  <si>
    <t>lider cada proceso</t>
  </si>
  <si>
    <t>Estándar 94. Código: (GER. 6)
Existe un proceso por parte de la alta gerencia que garantice una serie de recursos para apoyar todas las labores de monitorización y mejoramiento de la calidad. El soporte es demostrado a través de:
• Promover la interacción de la alta gerencia con grupos de trabajo en las unidades.
• Un sistema de entrenamiento, acompañamiento y retroalimentación.
• Apoyo al desarrollo de: Seguridad del paciente, humanización, gestión del riesgo y gestión de la tecnología.
• Identificación y remoción de barreras para el mejoramiento.
• Reconocimiento a la labor de las unidades funcionales de la organización</t>
  </si>
  <si>
    <t># de procesos capacitados en gestion del riesgo /total de procesos programados</t>
  </si>
  <si>
    <t>50 % de procesos capacitados</t>
  </si>
  <si>
    <t>Subd Adminsitrativa</t>
  </si>
  <si>
    <t>Karime Gonzalez</t>
  </si>
  <si>
    <t>Se cuenta con Manual del usuario y los resultados de las tabulaciones de los PQRS Registros de la evaluacion y seguimiento al cumplimiento de las actividades planteadas en el POA por procesos</t>
  </si>
  <si>
    <t xml:space="preserve">Proceso documentado.                          El plan operativo es estructurado implementado y evaluado semestralmente; esta orientado en la atencion al cliente y su familia. </t>
  </si>
  <si>
    <t xml:space="preserve">En los POAS no se tiene en cuenta la atencion humanizada </t>
  </si>
  <si>
    <t>100 % de procesos con POAS enfocados en la atencion del paciente y su familia</t>
  </si>
  <si>
    <t>Planeación</t>
  </si>
  <si>
    <t>Todos los procesos asistenciales y administrativos</t>
  </si>
  <si>
    <t>Estándar 96. Código: (GER. 8)
La gerencia de la organización garantiza una serie de procesos para que las unidades funcionales trabajen en la consecución de la política y los objetivos organizacionales, fomentando en cada una de ellas el desarrollo autónomo de su gestión, seguimiento y medición de los procesos. La gerencia
deberá garantizar el acompañamiento permanente, sostenimiento y seguimiento de dichos objetivos
centrados en el paciente.</t>
  </si>
  <si>
    <t xml:space="preserve"> faltan actualizar documentos</t>
  </si>
  <si>
    <t>50             5 documentación actualizada</t>
  </si>
  <si>
    <t>Subdirección cientifica/subdirección administrativa</t>
  </si>
  <si>
    <t>realizar seguimiento de los documentos, esten actualizados y que los conozca todo el personal de cada servcio</t>
  </si>
  <si>
    <t>Actualización y Socialización de los guias y procedimientos.</t>
  </si>
  <si>
    <t># documentos actualizados y sociañlizados/total de documentos del servicio o proceso</t>
  </si>
  <si>
    <t># de procesos capacitados con codigo de buen gobierno según cronograma/total de capacitaciones programadas</t>
  </si>
  <si>
    <t>Codigo de buen gobierno actualizado, pendiente su difusion</t>
  </si>
  <si>
    <t>50 % de procesos con codigo buen gobierno</t>
  </si>
  <si>
    <t># de procesos capacitados con manual de convivencia laboral/total de procesos (cronograma)</t>
  </si>
  <si>
    <t>Se realizan reuniones y seguimiento del comité de ética, no se tiene documentadas reuniones del comité de convivenvcia laboral</t>
  </si>
  <si>
    <t xml:space="preserve">100 % de procesos con difusion del manual de convivencia </t>
  </si>
  <si>
    <t>Comité de convivencia laboral.</t>
  </si>
  <si>
    <t>Subdirección administrativa</t>
  </si>
  <si>
    <t>Dentro del programa de programa de saneamiento fiscal y financiero se tiene un plan de trabajo con  la UAESA y la Gobernación para fortalecer los servicios que oferta la institución</t>
  </si>
  <si>
    <t>Falta de recursos</t>
  </si>
  <si>
    <t>Dotación de todos los servficios del hospital</t>
  </si>
  <si>
    <t>Dirección/subdirección administrativa/subdirección científica</t>
  </si>
  <si>
    <t>cumplimiento del programa de saneamiento fiscal y financiero</t>
  </si>
  <si>
    <t>Se está trabajando en la actualización del programa de saneamiento fiscal y financiero</t>
  </si>
  <si>
    <t>programa de saneamiento fiscal y financiero aprobado por el ministerio de hacienda</t>
  </si>
  <si>
    <t>Todos los líderes de los procesos y servicios de la institución</t>
  </si>
  <si>
    <t>Se debe actualizar el manual de contratación</t>
  </si>
  <si>
    <t>líder de talento Humano</t>
  </si>
  <si>
    <t>Capacitación y articulación de los procesos y procedimientos de la entidad.  Cumplir con los planes de mejoramiento internos y externos</t>
  </si>
  <si>
    <t xml:space="preserve">Cronograma de ejecución de las actividades propuestas y aprobadas           Ejecucion de la Bateria Riesgo Psicosocial </t>
  </si>
  <si>
    <t># de acciones programadas/# acciones ejecutadas</t>
  </si>
  <si>
    <t>no exite cronograma</t>
  </si>
  <si>
    <t>80% de acciones ejecutadas</t>
  </si>
  <si>
    <t>Cesar valderrama- SST</t>
  </si>
  <si>
    <t>* Adecuacion de areas de trabajo
* Actualizacion de plaforma tecnologica (sistemas de Informacion y archivo )    Organigram de la entidad</t>
  </si>
  <si>
    <t>Actualización del organigrama de la entidad</t>
  </si>
  <si>
    <t>Subdirección admnstrativa</t>
  </si>
  <si>
    <t>Subdirección admnstrativa/comité de Gestión y desempeño</t>
  </si>
  <si>
    <t xml:space="preserve">* Ejecucion de la programacion definida en el plan de capacitaciones 
* Induccion / Reinduccion a los empleados y contratistas del hospital </t>
  </si>
  <si>
    <t>Actividades ejecutadas/Cronograma de las actividades programadas 90% de cumplimiento</t>
  </si>
  <si>
    <t xml:space="preserve">Cesar Valderrama </t>
  </si>
  <si>
    <t>Hay evidencias de capacitaciones de indiucción a personal nuevo</t>
  </si>
  <si>
    <t># numero de inducciones y reinducciones relizadas/# de inducciones y reinducciones programadas</t>
  </si>
  <si>
    <t>Hay evidencias de capacitaciones de indiucción a personal nuevo, reinducción al personal que ganó el concurso mde la CNSC</t>
  </si>
  <si>
    <t>80% DE CUMPLIMIENTO</t>
  </si>
  <si>
    <t xml:space="preserve">Líderes de cada proceso </t>
  </si>
  <si>
    <t xml:space="preserve">incluir a los colaboradores en las capacitaciones programadas </t>
  </si>
  <si>
    <t># capacitaciones programdas/capacitaciones realizadas</t>
  </si>
  <si>
    <t>no se evidenica plan anual de capacitación para esta vigencia</t>
  </si>
  <si>
    <t>80% ejecutado</t>
  </si>
  <si>
    <t>Cesar Valderrama</t>
  </si>
  <si>
    <t xml:space="preserve">Actividades Implementadas / Actividades programadas </t>
  </si>
  <si>
    <t>Cumplimiento del estandar en un 90%</t>
  </si>
  <si>
    <t>Talento humano</t>
  </si>
  <si>
    <t>Establecer cronograma de Disusión del manual de funciones</t>
  </si>
  <si>
    <t># de difusioners programadas/# difusiones realizadas</t>
  </si>
  <si>
    <t>manual de funciones actualizado</t>
  </si>
  <si>
    <t>80% cumplimiento</t>
  </si>
  <si>
    <t>Verificaón de los correos institucionales</t>
  </si>
  <si>
    <t># de correos institucionales funcionando/# correos de los servicios y procesos</t>
  </si>
  <si>
    <t>algunos servcicos manifiestan no tener correo institucional</t>
  </si>
  <si>
    <t>Sistemas</t>
  </si>
  <si>
    <t>JAIME VASQUEZ</t>
  </si>
  <si>
    <t xml:space="preserve">* Difusion   a todos los niveles de la organización  en la aplicación de los valores institucionales </t>
  </si>
  <si>
    <t xml:space="preserve">No. Colaboradores participantes/ Total de colaboradores </t>
  </si>
  <si>
    <t xml:space="preserve">Compromiso en la participacion de cada una de las actividades ejecutadas. </t>
  </si>
  <si>
    <t>Empoderamiento de cada uno de los colaboradores en el desarrollo de sus actividades con compromiso y valor institucional.</t>
  </si>
  <si>
    <t>Gestion de Talento Humano</t>
  </si>
  <si>
    <t xml:space="preserve">* Dar a conocer a todos los procesos los peligros a que estan expuestos en el desarrollo de sus activides.
* Realizar mayor cobertura de las actividdes del programa de bienestar 
* Realizar seguimiento a las personas con enfermedad comun o laboral y levantar actas en cada visita </t>
  </si>
  <si>
    <t>Reduccion de los niveles de accidentalidad  y enfermedeades laborales en los colaboradores.</t>
  </si>
  <si>
    <t xml:space="preserve"> se hace seguimiento a las personas con enfermedad laboral o comun y accidente laboral.</t>
  </si>
  <si>
    <t xml:space="preserve">talento humano/Supproceso Seguridad y Salud en el Trabajo /Lider Enfermeria </t>
  </si>
  <si>
    <t>Cesar valderrama/SST/Edith barragan</t>
  </si>
  <si>
    <t xml:space="preserve">No. Colaboradores participantes/ Total de colaboradores 
No. Actividades Ejecutas del programa  / Total de activides programadas </t>
  </si>
  <si>
    <t xml:space="preserve">Socializacion del informe de Riesgo Psicosocial </t>
  </si>
  <si>
    <t>Reduccion del nivel de riesgo Psicosocial  entre los colaboradores con mayor esposicion  y lograr un mejor bienestar y trabajo en equipo.</t>
  </si>
  <si>
    <t xml:space="preserve"> talento humano/Supproceso Seguridad y Salud en el Trabajo /Lider Enfermeria </t>
  </si>
  <si>
    <t>Estándar 117. Código: (TH14)
Se cuenta con procesos estandarizados para planeación, formalización, implementación, seguimiento, evaluación y análisis de costo-beneficio de las relaciones docencia-servicio e investigación y una prestación de servicios de atención en salud óptima.</t>
  </si>
  <si>
    <t>falta de unión</t>
  </si>
  <si>
    <t>Planes de mejora identificados en el autodiagnóstico y plan de acción de las politicas de MIPG</t>
  </si>
  <si>
    <t>Planes de mejora según politcas de mipg</t>
  </si>
  <si>
    <t>PLANEACION</t>
  </si>
  <si>
    <t>Se evidencia avance de la política de integradidad</t>
  </si>
  <si>
    <t># reuniones de comités programadas/#reuniones de comités realizados</t>
  </si>
  <si>
    <t>Se evidencia reuniones de comités</t>
  </si>
  <si>
    <t>Cronograma de reuniones de los comités</t>
  </si>
  <si>
    <t>SUBDIRECCIÓN ADMINISTRATIVA/SUBDIRECCIÓN ADMINISTRATIVA</t>
  </si>
  <si>
    <t>Se realiza monitorizacion permanente de la calidad, mediante listas de chequeo, monitorizacion de prevencion del riesgo en la atencion del paciente  a traves de las rondas en seguridad de pacientes, se realiza seguimiento a las oportunidades de mejora con terceros. Se  retroalimenta al proceso implicado, a las  subdirecciones y control interno los seguimientos al cumplimiento de las acciones de mejora. Los hallazgos o brechas  son analizados  identificando la causa raiz de los problemas y desarrollando los planes de mejoramiento y seguimiento a ellos. Se realiza seguimiento, analisis y retroalimentacion de los indicadores,(caidas, flebitis, HTA en embarazo, IAM, morbilidad materna extrema, oportunidad en la atencion) se realiza analisis de casos relacionados con la atencion del paciente en los comites</t>
  </si>
  <si>
    <t>Realizar plan de mejora individual a los medicos que no cumplen con la adherencia a la guias de HTA en el embarazo y de IAM</t>
  </si>
  <si>
    <t>falta de compromiso, responsabilidad de los funcionarios</t>
  </si>
  <si>
    <t>#de ptes con la patologia que cumplen con la adherencia a la guia/total de pacientes evaluados con la rspectiva patologia (IAM. HTA emb)</t>
  </si>
  <si>
    <t xml:space="preserve">Contamos con los indicadores de adherencia a la guia de HTA en embarazo y con IAM </t>
  </si>
  <si>
    <t>90% de cumplimiento adherencia a la guia</t>
  </si>
  <si>
    <t>GLADYS CORINA</t>
  </si>
  <si>
    <t>Aprovechar las redes scoailes y la pagian de la entidad para dar a conocer los resultados de mejoramiento de la calidad de la entidad</t>
  </si>
  <si>
    <t># de resultados publicados/ # de resultados obtenidos</t>
  </si>
  <si>
    <t>no se contaba con comunicador social</t>
  </si>
  <si>
    <t>YORKIN JAIMES/COMUNICADOR SOCIAL</t>
  </si>
  <si>
    <t>Estándar 160. Código: (MCC5):
Los resultados del mejoramiento de la calidad se mantienen y son asegurados en el tiempo en la transformación cultural, teniendo en cuenta procesos que lleven al aprendizaje organizacional y la internalización de los conocimientos, estrategias y buenas prácticas desarrolladas.</t>
  </si>
  <si>
    <t>Capacitaciones, cursos y diplomados  de los convenios con sena - accesi.</t>
  </si>
  <si>
    <t>No se cuenta con tv conectados en red</t>
  </si>
  <si>
    <t># de politicas difundidas# politicas de la entidad</t>
  </si>
  <si>
    <t>historia clinica</t>
  </si>
  <si>
    <t xml:space="preserve">el acompañamiento en los casos que ameriter de psicologo,y las recomendaciones a los pacientes y/o familiares </t>
  </si>
  <si>
    <t>acompañamiento durante las 24 horas del día</t>
  </si>
  <si>
    <t>Contar con mas equipo de psicologia para mejorar la atención</t>
  </si>
  <si>
    <t># personalactual/# de personal activo</t>
  </si>
  <si>
    <t>faltan mas psicologos</t>
  </si>
  <si>
    <t>mas personal de psicologia</t>
  </si>
  <si>
    <t>subdirección científica</t>
  </si>
  <si>
    <t>SE DA EDUCACIÓN A LOS PACIENTES Y SUS FAMILIARES</t>
  </si>
  <si>
    <t>DAR INFORMACIÓN CON LENGUAJE ACORDE A CADA PACIENTE Y/O FAMILIAR</t>
  </si>
  <si>
    <t>Registros de historia clinica, registros en seguridad del paciente, registros de adherencia a guias, planes de mejoramiento.</t>
  </si>
  <si>
    <t>Se cuenta con un sistema mensual para la evaluacion interna de una muesra de historias clinicas realizada por comité de historias clinicas y mejoramiento continuo , se maneja los eventos adversos y se realiza analisis en el comité de seguridad del paciente la atencion del paciente se  realiza de manera multidisciplinaria y la institucion garantiza la prestacion del servicio  con apoyo de (enfermeria, psicologia, y terapias) en forma oportuna y efectiva</t>
  </si>
  <si>
    <t>Realizar adherencias a las historias clinicas generadas de la atencion de pacientes en pediatria y cerrar el ciclo con la firma de planes de mejoramiento individual junto con el subdirector cientifico</t>
  </si>
  <si>
    <t>SUBDIRECCIÓN CIENTÍFICA</t>
  </si>
  <si>
    <t>Historia clínica</t>
  </si>
  <si>
    <t>Realizar la educacion al paciente d esu enfemedad por parte del equipo tratante</t>
  </si>
  <si>
    <t>Los profesionales tratantes explican el plan de manejo al usuario y su pronostico terapeutico, por lo que el paciente puede etener un conocimiento de su efermedad manejo y prevencion de las complicaciones.</t>
  </si>
  <si>
    <t>Se cuenta con la estadistica y la informacion de las patologias atendidas para adelantar la informacion necesaria que sirva de insumo para la toma de decisiones</t>
  </si>
  <si>
    <t>Adelantar los planes educativos a la poblacion acorde a las patologias atendidas mas fecuentes y que se requiera prevenir para controlar su incidencia</t>
  </si>
  <si>
    <t>No contar con el talento humano</t>
  </si>
  <si>
    <t>se cuenta con buzones para quejas, reclamos y sugerencias, se abre cada 15 dias,  las quejas se remiten al proceso implicado para su respuesta</t>
  </si>
  <si>
    <t># de quejas con respuesta dentro de los 5 dias  de interpuesta/ total de quejas con seguimiento</t>
  </si>
  <si>
    <t>No se realiza seguimiento al cumplimiento de la respuesta de la queja dentro de los 5 dias siguientes a la presentacion de la misma.</t>
  </si>
  <si>
    <t>cumplimento al 80% del indicador</t>
  </si>
  <si>
    <t>YORkIN JAIMES</t>
  </si>
  <si>
    <t>no hay evidencia</t>
  </si>
  <si>
    <t>realizar un procedimiento o estrategia para la identificacion de consultor cronico y cuantificar y generar controles a la situacion</t>
  </si>
  <si>
    <t>Documentar que es un consultor cronico como lo identifica  y establecer un control en la situacion del paciente.</t>
  </si>
  <si>
    <t>lider GIU</t>
  </si>
  <si>
    <t>JEFE urgencias/EFE hospitalización</t>
  </si>
  <si>
    <t xml:space="preserve">NO APLICA </t>
  </si>
  <si>
    <t xml:space="preserve">El año 2018 no se conto con un lider permanente para llevar a cabo las actividades del proceso, lo que genero debilidades en el proceso, </t>
  </si>
  <si>
    <r>
      <rPr>
        <sz val="10"/>
        <rFont val="Arial"/>
        <family val="2"/>
      </rPr>
      <t>Contar con un lider permanente en el procesio de GIU</t>
    </r>
    <r>
      <rPr>
        <b/>
        <sz val="10"/>
        <rFont val="Arial"/>
        <family val="2"/>
      </rPr>
      <t xml:space="preserve">,  </t>
    </r>
    <r>
      <rPr>
        <sz val="10"/>
        <rFont val="Arial"/>
        <family val="2"/>
      </rPr>
      <t>Que el direccione todas las actividades del proceso, incluyendo la actualizacion de los procedimientos del proceso, implementacion y adherencia.</t>
    </r>
    <r>
      <rPr>
        <b/>
        <sz val="10"/>
        <rFont val="Arial"/>
        <family val="2"/>
      </rPr>
      <t xml:space="preserve"> </t>
    </r>
  </si>
  <si>
    <t>financiera</t>
  </si>
  <si>
    <t>documentos actualizados/listado maestro</t>
  </si>
  <si>
    <t>no todos los documentos de GIU estan actualizados</t>
  </si>
  <si>
    <t>80% de la documentacion actualizada difundida e implementada</t>
  </si>
  <si>
    <r>
      <t xml:space="preserve">Estándar 143. Código: (GI2)
Existe un proceso para planificar la gestión de la información en la organización; este proceso está documentado, implementado y evaluado en un plan de gerencia de la información, e incluye:
</t>
    </r>
    <r>
      <rPr>
        <b/>
        <sz val="10"/>
        <rFont val="Arial"/>
        <family val="2"/>
      </rPr>
      <t>Criterios</t>
    </r>
    <r>
      <rPr>
        <sz val="10"/>
        <rFont val="Arial"/>
        <family val="2"/>
      </rPr>
      <t>:
• La identificación de las necesidades de información.
• Un proceso de implementación basado en prioridades.
• La recolección sistemática y permanente de la información necesaria y
relevante que permita a la dirección y a cada uno de los procesos, la
toma oportuna y efectiva de decisiones.
• Flujo de la información.
• Minería de datos.
• Almacenamiento, conservación y depuración de la información.
• Seguridad y confidencialidad de la información.Uso de la información.
• El uso de nuevas tecnologías para el manejo de la información.
• Recolección sistemática de las necesidades, las opiniones y los niveles
de satisfacción de los clientes del sistema de información.
• Cualquier disfunción en el sistema de información es recolectada,
analizada y resuelta.
• La información soporta la gestión de los procesos relacionados con la
atención al cliente de la organización.
• Identificación de espacios gerenciales y técnicos para el análisis de la
información.
• Definición de indicadores corporativos que incluyan: Seguridad del
paciente, humanización, gestión del riesgo y gestión de la tecnología.
• Comparación con mejores prácticas.
• Sistema de medición, evaluación y mejoramiento del plan.</t>
    </r>
  </si>
  <si>
    <t xml:space="preserve">Documentacion, los indicadores de gestion de cada proceso se deben actualizar en dinamica de tal manera que se obtengar automatizados de manera oportuna y confiable , historias clinicas digitalizadas pero se requiere de de controles que no permitan avanzar en el ingreso de la informacion si no se diligencio completamete lo requerido, correos, la unidad de correspondencia, </t>
  </si>
  <si>
    <t>se cuenta con procedimientos documentados en archivo, en historias clinicas, se cuenta  con registros de inventarios de la informacion, bases de datos electronicos, cuenta con correo institucional, intranet, se cuenta con un archivo central donde se conserva la documentacion institucional, backap para la seguridad de la informacion digital,    se tiene un sofware para historias clinicas, cada proceso cuenta con tablero de mando de indicadores.            Comité de gestion de archivo, comite gestion histoiras clinicas                                                  cada usuario del sistema tiene un codigo y clave intraferible para la consulta y  alimentacion del software.     Se cuenta con un espacio semestral para la difusion de los indicadores de cada proceso</t>
  </si>
  <si>
    <t xml:space="preserve"> Definición de indicadores corporativos que incluyan: Seguridad del paciente, humanización, gestión del riesgo y gestión de la tecnología.</t>
  </si>
  <si>
    <t xml:space="preserve">Documento donde se evidencie la definicion de los indicadores corporativos que incluyan seguridad del paciente, humanizacion, gestion del riesgo, </t>
  </si>
  <si>
    <t xml:space="preserve">evidencia de documento  </t>
  </si>
  <si>
    <t>No se cuenta con procedimiento documentado para planificar la gestion de la informacion</t>
  </si>
  <si>
    <t>procedimiento documentado sobre los indicadores definidos</t>
  </si>
  <si>
    <t>SARA EDDY MALDONADO MANTILLA</t>
  </si>
  <si>
    <t>Actas comites de historias clinicas, actas comité archivo, actas comité de vigilancia epidemiologica, registros de adherencia a historias clinicas</t>
  </si>
  <si>
    <t>La organización cuenta con el proceso de gestion de calidad y gestion documental donde establece diseños de los documentos cumplimiendo con la norma icontec y la norma archivistica y la GP 1000, se cuenta con comite de hisstorias clinicas donde se evalua el correcto diligenciamiento d las historias clinicas comite de vigilancia epidemiologica, en comite de seguridad del paciente, donde se evalua el correcto diligenciamiento  de las historias clinicas y adherencia   a protocolos, se realizan planes de mejora.</t>
  </si>
  <si>
    <t>1.Establecer una estrategia para el seguimiento al cumplimiento de la retroalimentacion de los hallazgos de las auditorias de las historias clinicas y el cumplimiento de las acciones de mejora de estos, tanto de las auditorias de las historias clinicas como de las auditorias recurrentes realizadas por parte de auditoria de cuentas medicas</t>
  </si>
  <si>
    <t># de planes de mejora levantados con seguimiento  / total de planes de mejora levantados</t>
  </si>
  <si>
    <t>comité de historia clinicas registra el porcentaje de cumplimiento de adherencia a las guias</t>
  </si>
  <si>
    <t>% de planes de m cumplimiento a los planes de mejoramiento de las historias clinicas auditadas en seguimiento a adherencia a guias y procedimientos</t>
  </si>
  <si>
    <t>comité historias clinicas, comité de morbilidad materna</t>
  </si>
  <si>
    <t>Blanca garcia/Gadys corina</t>
  </si>
  <si>
    <t>Registros de capacitacion</t>
  </si>
  <si>
    <t>se cuenta con un proceso de sistemas encargado de realizar capacitacion cada vez que ingresa un funcionario y cada vez que hay actualizacion del sistema.</t>
  </si>
  <si>
    <t xml:space="preserve">1.Definir en un proceso estandarizado los criterios para adquirir nuevas tecnologias.
2.Implementar que en el proceso de induccion y reinduccion el personal sean entrenado en el area de sistema por parte de los ingenieros de la institucion.                                        3.Generar la necesidad de la tecnologia para el sistema de la información( computadores  e impresora) , realizar inventario de equipos obsoletos y cuantos se necesitan en la institucion                                                                                                             </t>
  </si>
  <si>
    <t>Fortalecer la capacitacion sobre el uso y manejo de los sistemas de informacion ( Dinamica)</t>
  </si>
  <si>
    <t># de capacitaciones  realizadas/ cronograma de capacitacion</t>
  </si>
  <si>
    <t xml:space="preserve">no hay </t>
  </si>
  <si>
    <t>cumplimiento de 80% del programa de induccion y reinduccion</t>
  </si>
  <si>
    <t>Talento humano/lider de sistemas</t>
  </si>
  <si>
    <t>Lider de sistemas</t>
  </si>
  <si>
    <r>
      <t xml:space="preserve">Estándar 146. Código: (GI5)
Existen mecanismos estandarizados, implementados y evaluados para garantizar la seguridad y confidencialidad de la información.                                                                                  </t>
    </r>
    <r>
      <rPr>
        <b/>
        <sz val="10"/>
        <rFont val="Arial"/>
        <family val="2"/>
      </rPr>
      <t>Criterios:</t>
    </r>
    <r>
      <rPr>
        <sz val="10"/>
        <rFont val="Arial"/>
        <family val="2"/>
      </rPr>
      <t xml:space="preserve">
• La seguridad y la confidencialidad.
• Acceso no autorizado.
• Pérdida de información.
• Manipulación.
• Mal uso de los equipos y de la información, para fines distintos a los
legalmente contemplados por la organización.
• Deterioro, de todo tipo, de los archivos.
• Los registros médicos no pueden dejarse o archivarse en sitios
físicos donde no esté restringido el acceso a visitantes o personal no
autorizado.
• Existe un procedimiento para la asignación de claves de acceso.
• Existencia de copia de respaldo o “Backus” y copias redundantes de
información.
• Control documental y de registros.
• Indicadores de seguridad de la información.</t>
    </r>
  </si>
  <si>
    <t xml:space="preserve">Cada usuario cuenta con un usuario y una contraseña y eso permite que la informacion no sea manipulado por externos, registros </t>
  </si>
  <si>
    <t>El lider de talento Humano es quien solicita mediante la mesa de ayuda la creacion de el ususario y la contraseña al funcionario que ingresa por primera vez a la institucion, para tener  acceso al software de la institucion, se cuenta con un formato de solicitud de copia de historia clinica, con un registro de control de prestamo de documentos en el archivo y en historias clinicas, el archivo de historias clinicas tiene acceso restringido y esta señalizado.</t>
  </si>
  <si>
    <t xml:space="preserve">1.Definir y Docuemntar con las acciones que se vienen realizando en los procesos que garantizan la seguridad de la informacion en la isntitucion.
2. Fortalecer la seguridad de asignacion de usuario y contraseña a los usuasrios de la informacion institucional mediante la documentacion del procedimiento.                    3.Establecer los mecanismos  para la conservacion digital de la informacion según la norma.  </t>
  </si>
  <si>
    <t>Documentar el procedimiento  para la creacion y / o bloqueo de usuario y contraseña al funcionario que ingresa y/o se desvincula de la institucion</t>
  </si>
  <si>
    <t>Talento humano/subd cientifica/subd administrativa</t>
  </si>
  <si>
    <t xml:space="preserve">lider sistemas </t>
  </si>
  <si>
    <t>Realizar back up a la informacion escaneada, y establecer un mecanismo para la brindar seguridad a los documento digitales</t>
  </si>
  <si>
    <t>Procedimiento documento y aprobado</t>
  </si>
  <si>
    <t>Olfir Ramirez/ lider de sistemas</t>
  </si>
  <si>
    <t>Plataforma de SYAG, y su equipo de tecnologia servidores                       software, Hardwar.</t>
  </si>
  <si>
    <t xml:space="preserve">La institucion cuenta con una unidad de correspondencia para la entrega oportuna de la informacion interna y externa, se cuenta un inentario documental de cada proceso, una base de datos para facilitar la busqueda de la informacion, intercambio Aragon para la difusion de guias, protocolos y procedimientos,  se cuenta con la plataforma de dinamica gerencial que brinda al especialista  facil acceso a la historia clinica en el momento de la consula,  para la confiabilidad y validez de la informacion esta dada por que es la informacio original con la que se cuenta y esta soportada originalmente, la seguridad esta dada por las claves, y registros de ingreso y recepcion de la informacion.                                 </t>
  </si>
  <si>
    <t xml:space="preserve">            1Actualizar los procedimientos de la unidad de correspondencia.              2, Actualizar los consecutivos de las comunicaciones en el modulo de registro y correspondencia.                    3, Solicitar la adecuacion de la infraestructura del area de la unidad de correspondencia.  </t>
  </si>
  <si>
    <t xml:space="preserve">1,Actualizar los procedimientos de la unidad de correspondencia.               2, Actualizar los consecutivos de las comunicaciones en el modulo de registro y correspondencia.                    3, Solicitar la adecuacion de la infraestructura del area de la unidad de correspondencia.  </t>
  </si>
  <si>
    <t xml:space="preserve">1,documentos actualizados y aprobados.               2, Consecutivos actualizados de las comunicaciones en el modulo de registro y correspondencia.                    3, Gestionar la adecuacion de la infraestructura del area de la unidad de correspondencia.  </t>
  </si>
  <si>
    <t xml:space="preserve">documentacion obsoleta, consecutivos en el modulo de comunicaciones y registros desactualizado. Infraestructura del area de correspondencia que no cumple con la norma </t>
  </si>
  <si>
    <t>1, documentos actualizados 100%.    2,   consecutivos en las comunicaciones en el 100% aplicados en el modulo del sistema.     3, infraestructura adecuada para la unidad de correspondencia</t>
  </si>
  <si>
    <t>Subdireccion administrativa/lider sistemas/lider Archivo/li</t>
  </si>
  <si>
    <t>Olfir Ramirez</t>
  </si>
  <si>
    <t>Si existe proceso y se sistematiza la informacion y se ha capacitado al personal pero el proceso no esta documentado</t>
  </si>
  <si>
    <t xml:space="preserve">Diseñar el proceso a traves del cual esta sistematizando la informacion en la institucion, que cumpla con los criterios del estandar </t>
  </si>
  <si>
    <t>Definir mediante documento los responsables de cada paso en la gestión del dato</t>
  </si>
  <si>
    <t>documento establecido</t>
  </si>
  <si>
    <t>Subdireccion administrativa/lider sistemas/lider Archivo/</t>
  </si>
  <si>
    <t>resgistros de la difusion, documento de analisis de indicadores, planes de mejora si aplic</t>
  </si>
  <si>
    <t xml:space="preserve">               Los indicadores clinicos y operativos estan consolidados y son divulgados, conocidos y utilizados por el personal directamente responsable, a traves de un espacio de semestral para la difusion en el auditorio.</t>
  </si>
  <si>
    <t>1. Fortalecer el cumplimiento a la alimentacion de los indicadores de  los procesos asistenciales y operativos, y que sea tenidos en cuenta para la toma de decisiones por la alta gerencia</t>
  </si>
  <si>
    <t xml:space="preserve"> 1, establecer estrategias y responsabilidad al funcionario frente a la entrega, verificacion, analisis frente a los resultados de los indicadores </t>
  </si>
  <si>
    <t>Procesos que cumplen con la entrega oportuna, verificacion de estos y sus analisis/ total de procsos institucionales</t>
  </si>
  <si>
    <t>entregan indicadores fuera de los tiempos establecidos en la norma, hay procesos que no realizan analisis.</t>
  </si>
  <si>
    <t>80% de cumplimiento del indicador</t>
  </si>
  <si>
    <t>gestion de la calidad/garantia de la calidad</t>
  </si>
  <si>
    <t>sara maldonado/alexander reyes</t>
  </si>
  <si>
    <t>Sofware en laboratorio y patologia, archivo en fisico, auditorias documentadas, la historia clinica unificada.</t>
  </si>
  <si>
    <t>Nuestro modelo de  informacion desarrollada en  la institucion es el modelo de historias clinica electronica desde el año 2012 dando cumplimiento a la norma, este registro clinico permite verificar de manera automatica toda la atencion desde el primer ingreso del paciente esto indica  el almacenamiento y conservacion de la informacion, tambien podemos resaltar la politica de de confidencialidad. se realiza auditoria a la calidad de los registros clinicos</t>
  </si>
  <si>
    <t xml:space="preserve">
Documentar procedimiento  para la entrega de los resúmenes de historia clínica solicitados por las autoridades competentes o los mismos usuario.                            </t>
  </si>
  <si>
    <t>suddireccion cientifica Historias clinicas</t>
  </si>
  <si>
    <t>subdirectora cientifica/Blanca Nori Marin</t>
  </si>
  <si>
    <t xml:space="preserve">Software de historia clinica. Actas comité de historias clinicas. </t>
  </si>
  <si>
    <t>se cuenta con un sortware para historias clinicas</t>
  </si>
  <si>
    <t>1.  Diseñar e implementar un plan de contingencia que garantice el normal funcionamiento de los sistemas de informacion de la organización.</t>
  </si>
  <si>
    <t>Diseñar un plan de contingencia que garantice el normal funcionamento de los sistemas de informacion e implementarlo y evaluarlo contemplando los criterios del estandar</t>
  </si>
  <si>
    <t xml:space="preserve">Plan de contingencia documentado para garantizar el normal funcionamiento de sistemas de informacion </t>
  </si>
  <si>
    <t>El plan de contingencia  es reactivo y no proactivo</t>
  </si>
  <si>
    <t>plan de contingencia documentado y  aprobado por calidad</t>
  </si>
  <si>
    <t>subdireccion administrativa/lider sistemas/ estadistica /archivo, epidemiologia, audiotira,facturacion</t>
  </si>
  <si>
    <t xml:space="preserve">En el proceso de Archivo se cuenta con el banco terminologico </t>
  </si>
  <si>
    <t>1. Establecer un listado de acrónimos  o siglas que se usaran  en los registros de la institucion  e incorporarlos en los sistemas informativos o computarizados.</t>
  </si>
  <si>
    <t>Documentar el listado de acrónimos  o siglas que se usaran  en los registros de la institución .                       2.incorporar en los sistemas informativos o computarizados todas las listas de acronimos o siglas de la atencion medica</t>
  </si>
  <si>
    <t>Evidenciar la incorporacion del listado de acronimos en el sistema de informacion</t>
  </si>
  <si>
    <t>No se cuenta con el manual de acronimos</t>
  </si>
  <si>
    <t>Pantallazo de la incorporacion del manual de acronimos  en el sistema de informacion</t>
  </si>
  <si>
    <t>Lider administrativo/lider sistemas/lider archivo</t>
  </si>
  <si>
    <t>Lider sistemas/Olfir Ramirez</t>
  </si>
  <si>
    <t>La toma de decisiones en los procesos si se fundamenta en la informacion recolectada, analizada, validada y procesada, pero esto no esta en un proceso estandarizado.</t>
  </si>
  <si>
    <t>Estandarizar un proceso que permita a la gerencia  la toma de decisiones de acuerdo a la informacion que se recolecta, valida, analiza y se procesa en la organización</t>
  </si>
  <si>
    <t>Portafolio de servicios, capacitaciones  a los procesos misionales, pagina web, correo institucional, carteleras, encuestas de satisfacción del usuario, PQR.</t>
  </si>
  <si>
    <t xml:space="preserve">Contamos con  mecanismos que  nos permiten comunicarnos con  clientes internos y externos tanto presencial como virtual. </t>
  </si>
  <si>
    <t>Establecer un proceso que permita desplegar la informacion de la organización a clientes externos e internos</t>
  </si>
  <si>
    <t xml:space="preserve">Se han estabecido acciones de mejora pero no teniendo en cuenta los criterios del estandar
</t>
  </si>
  <si>
    <t xml:space="preserve">Establecer estrategias para dar cumplimlento a los planes de mejora </t>
  </si>
  <si>
    <t>#de actividades planteadas en el  planes de mejoramiento levantados al proceso/ total actividades planteadas</t>
  </si>
  <si>
    <t xml:space="preserve">se evidencia cumplimiento parcial a los planes de mejoramiento del proceso </t>
  </si>
  <si>
    <t>cumplimientode planes de mejora en un 70%</t>
  </si>
  <si>
    <t>personal comprometido</t>
  </si>
  <si>
    <t xml:space="preserve">crear e impletar  el mnual  de las nuevas tecnologias </t>
  </si>
  <si>
    <t xml:space="preserve">diseñar e implementar politicas de evaluacion y adquisicion de nuevas tecnologias </t>
  </si>
  <si>
    <t xml:space="preserve">se cuenta  con un manuel de tecnovigilacia </t>
  </si>
  <si>
    <t xml:space="preserve">se debe  realizar socializacion e implemantacion de el manual de tecnovigilancia en todos  los servicios de a intitucion  </t>
  </si>
  <si>
    <t xml:space="preserve">crer  una politica de monitorizacion y control de la tecnologia </t>
  </si>
  <si>
    <t xml:space="preserve">se  cuenta con un plan de mmto de todos los equipos  biomedicos de la instituion </t>
  </si>
  <si>
    <t xml:space="preserve">se cuenta con personal capacitado para la realizacion de los mmtos preventivos y correctibvos de  la tecnologia existente te la isntitucion   </t>
  </si>
  <si>
    <t xml:space="preserve">cumplir a tiempo   con todos  los mmto  preventivos socializar e implementar el buen uso de las tecnologias existentes de la institucion </t>
  </si>
  <si>
    <t xml:space="preserve">el subproceso cuenta con un proceso de bajas de tecnologia de la intitucion que ya terminaron su vida  util </t>
  </si>
  <si>
    <t xml:space="preserve">se realizo inventario de  toda la tecnologia de la institucion y se evaluo  tiempo  vida util de lo  equipos </t>
  </si>
  <si>
    <t xml:space="preserve">se recomienda hacer comité de evalucion de baja  de  los equipos </t>
  </si>
  <si>
    <t>NA</t>
  </si>
  <si>
    <t>Colaboradores asisitieron a la socializacion/Total de Trabajadores</t>
  </si>
  <si>
    <t>Biomedica</t>
  </si>
  <si>
    <t xml:space="preserve">Líder de recursos fisicos
lider Biomedica
</t>
  </si>
  <si>
    <t>Plan Hospitalario de Emergencias
Plan de mantenimiento Hospitalario
Formato de solicitud de matenimiento
Conformacion de la Brigada de Emergencia 
Plan de capacitaciones (Campaña de lavado de manos)</t>
  </si>
  <si>
    <t>Personal idoneo y comprometido,
Comité MIPG que nos orienta en lineamientos de normatividad
Area de mejoramiento continuo con personal calificado
Nueva infraestructura con areas adecuadas para la prestacion del servicio</t>
  </si>
  <si>
    <t xml:space="preserve">Diseña e Implemetar un plan de readecuacion del ambiente fisico según la necesidad.
Sensibilizacion a las partes interesadas sobre el cuidado de la infraestructura y equipos. </t>
  </si>
  <si>
    <t xml:space="preserve">Procedimiento de Investigacion de Accidentes e Incidentes
Protocolos de Limpieza y desinfecciond e areas
Programa de capacitación
Campañas de prevencion de ATEL
protocolo de uso de ropa hospitalaria
Matriz Legal </t>
  </si>
  <si>
    <t>Se ha implementado el protocolo de atencion en caso de accidentes e incidentes y se capacita a los colaboradores en las rutas de atención oportuna.</t>
  </si>
  <si>
    <t xml:space="preserve">Politica ambiental aprobada.
Manual de PGIRSH
</t>
  </si>
  <si>
    <t>1. Socializar la Politica de Gestión Ambiental Responsables 
2. Sensibilizar al personal  la cultura ecológica en la Institución que incluya la conservación de los recursos ambientales en la Institución (servicios Públicos), y  La conservación del medio ambiente ( reciclaje).  3.Documentar un Plan para el uso racional de los Recursos Ambientales (Con programas de uso eficiente de los serivios públicos). 
4.  Evaluar el impacto ambiental a partir de la gestión de la organización.</t>
  </si>
  <si>
    <t>Gestion Ambiental</t>
  </si>
  <si>
    <t>perfil epidemiologico de las 10 prmeras causas de consulta al servicio de urgencias</t>
  </si>
  <si>
    <t>se cuenta con las guias de nanejo de estas patologias.</t>
  </si>
  <si>
    <t>Garantizar respuesta de atencion oportuna al aumento de la poblacion migrante que solicita los servicios.</t>
  </si>
  <si>
    <t xml:space="preserve">en razon a que la poblacio migrante no cuenta con un AEPB se debe buscar convenios según las ayudas internacionales para garantizar los paraclinicos o extension de la atencion como remisiones a tercer nivel para asegurar la atencion integral. </t>
  </si>
  <si>
    <t>convenios financieros</t>
  </si>
  <si>
    <t xml:space="preserve"># de pacientes que requieren extension de servicios de salud / total de pacientes migrantes atendidos en el servicio de urgencias </t>
  </si>
  <si>
    <t>Se evidencia que a la fecha ono se cuenta con aseguramiento de la poblacion migrante que requiere servicios en un III bive, remisiones, paraclinicos especializados-</t>
  </si>
  <si>
    <t>asegurar que la poblacion migrante cuente con seguridad social que cubra los requerimientos de servicios de salud.</t>
  </si>
  <si>
    <t>Direccion</t>
  </si>
  <si>
    <t>JESUS E. BALLESTEROS SANGUINO</t>
  </si>
  <si>
    <t>GUIAS DE MANEJO DE PATOLOGIAS REFERIDAS- NOTIFICACION DE EVENTOS DE INTERES SALUD PUBLICA</t>
  </si>
  <si>
    <t xml:space="preserve">HABITACIONES DE AISLAMIENTOS EN EL SERVICIO DE HOSPITALIZACION- AREAS DE AISLAMIENTO EN EL SERVICIO DE URGENCIAS. </t>
  </si>
  <si>
    <t>FORTALECER LA INDUCCION Y REINDUCCION DE LOS PROFGESIONALES DE LOS ERVICIOS DE URGENCIAS  PARA IDENTIFIVAR CASOS.</t>
  </si>
  <si>
    <t>EJECUCION PAMEC 2019</t>
  </si>
  <si>
    <t>lider prograna sesguridad del pte Litza Diaz</t>
  </si>
  <si>
    <t>Documento Diseñado</t>
  </si>
  <si>
    <t>Encuesta de Satisfacción</t>
  </si>
  <si>
    <t>Diseñar y aplicar   encuesta de satisfacción a los usuarios  sobre los servicios tercerizados alimentación y vigilancia</t>
  </si>
  <si>
    <t>,</t>
  </si>
  <si>
    <t xml:space="preserve">
El Programa de Auditoria para el Mejoramiento de la Calidad se aplica a los procesos estratégicos, misionales y de apoyo del Hospital San Vicente de Arauca- ESE, siguiendo los criterios de acreditación establecidos en el manual único de acreditación vigente, incluye la formulación, implementación, ejecución y evaluación de las actividades y la comparación de la calidad observada frente a la calidad con el fin de formular estrategias de mejora continua. 
</t>
  </si>
  <si>
    <t xml:space="preserve">ALCANCE </t>
  </si>
  <si>
    <t>PROGRAMACIÓN DEL SEGUIMIENTO 2020</t>
  </si>
  <si>
    <t>Junio</t>
  </si>
  <si>
    <t>Septiembre</t>
  </si>
  <si>
    <t>Diciembre</t>
  </si>
  <si>
    <t>1 Seguimiento</t>
  </si>
  <si>
    <t>2 seguimiento</t>
  </si>
  <si>
    <t>3 Seguimiento</t>
  </si>
  <si>
    <t>cronograma de auditorias planeadas 2020</t>
  </si>
  <si>
    <t>Se cuenta con un proceso de GIU que esta ubicado en el macro proceso estrategico, se encarga de informar a los usuarios y su familia sobre todos los servicios que oferta la institucion, derechos y deberes, y evalua la satisfaccion del ususario.  Comprende:  recepcion, pqr, los buzones. Se cuenta con convenio con el SENA, CEDESPRO.    en cuanto a salud publica se cuenta con un profesional especializado encargado de vigilancia epidemiologica.  En la institucion se promociona los servicios a las EPS y a la comunidad, se realiza educacion a los pacientes en promocioin y prevencion del riesgo durante la estancia hospitalaria.</t>
  </si>
  <si>
    <t xml:space="preserve">  Actualizacion de todos los procedimientos el proceso. 3, implementacion y adherencia</t>
  </si>
  <si>
    <t>dotar los servicios con los insumos necesarios para poder ofertar de manera completa los servicios de la insatitución</t>
  </si>
  <si>
    <t xml:space="preserve">A través del programa de saneamiento fiscal y fianciero se está trabajndo de manera articulada para lograr establecer un programa real, ajustado y cumplible </t>
  </si>
  <si>
    <t>Los profesionales tratantes explican el plan de manejo al usuario y su pronoscotico terapeutico, con lo cual el usuario puede pedir una segunda opinion una vez se encuentre enterado de su patología.</t>
  </si>
  <si>
    <t>Estándar 34. Código: (AsPL12)
La organización garantiza que el plan de tratamiento contempla las necesidades de cuidados y
asesoría farmacológica para cada paciente; incluye:                                                                                                                                                                Criterios:
• Diseño del plan farmacológico de tratamiento.
• Aplicación de la política de uso racional de antibiótico.
• Participación del equipo interdisciplinario para la definición de
antibiótico si la situación lo requiere.
• Participación del servicio farmacéutico.
• Participación de infectología si la complejidad lo requiere.
• Reconciliación de medicamentos al ingreso.
• Fármacovigilancia.
• Señales de alarma y mecanismos para la separación de medicamentos
de aspecto o nombre similar, para evitar errores de administración.
• Revisión de todas las órdenes en esa dependencia antes de la entrega
de los medicamentos.
• Mecanismos para comunicar oportunamente al equipo de salud las
necesidades específicas de medicamentos del paciente (este criterio
no aplica para los servicios ambulatorios). Estos medicamentos hacen
referencia a aquellos que el paciente normalmente consume según
un esquema terapéutico por patologías o condiciones diferentes al
motivo actual de atención. El equipo de salud debe tener especial
cuidado en incorporar estos medicamentos en el plan de tratamiento y
consignarlos en su historia clínica.
• Mecanismos para proveer información al usuario o su familia sobre
los medicamentos que se van a utilizar. Se presta especial atención
durante la utilización de aquellos medicamentos cuyos efectos
colaterales o secundarios sean peligrosos o severos, para identificar
signos y síntomas tempranos de estos efectos.
• Mecanismo para estudiar, justificar, solicitar y dispensar medicamentos
no incluidos en el Plan Obligatorio de Salud.
• Se toman correctivos frente a las desviaciones encontradas.</t>
  </si>
  <si>
    <t>Servivio Farmaceutico</t>
  </si>
  <si>
    <t>Juana Moreno/Brenda Caropres</t>
  </si>
  <si>
    <t>Difundir  el manual de convivencia laboral</t>
  </si>
  <si>
    <t>Juan Moreno/ Olfir ramirez; JAIME VASQUEZ/Blanca Nory Marin</t>
  </si>
  <si>
    <t xml:space="preserve">TOTAL DE ESCALAS ELABORADAS  EN EL SISTEMA/TOTAL DE ESCALAS PROGRAMADAS PARA DISEÑAR EN EL SISTEMA  </t>
  </si>
  <si>
    <t>ESCALAS NO SE ENCONTRABAN PARAMETRIZADAS EN EL SISTEMA DE DINAMICA GERENCIAL</t>
  </si>
  <si>
    <t>ESCALAS DE CAIDAS Y DE ULCERAS DE PRESION PARAMETRIZADAS EN EL SISTEMA DE DINAMICA GERENCIAL</t>
  </si>
  <si>
    <t xml:space="preserve">capacitacion ejecutada /capacitacion programada </t>
  </si>
  <si>
    <t>gestion tecnologica y documental</t>
  </si>
  <si>
    <t>escalas realizadas en medio fisico</t>
  </si>
  <si>
    <t>pesonal capacitado en diligenciamiento de las escalas a través del sistema de dinamica gerencial</t>
  </si>
  <si>
    <t xml:space="preserve">Teniendo en cuenta la tendencia de los indicadores de eventos adversos documentar la gestion de riesgo en seguridad del paciente en los procesos de urgencias , hospitalizacion, uci Adultos </t>
  </si>
  <si>
    <t xml:space="preserve">no contar con indicadores </t>
  </si>
  <si>
    <t>Mejoramiento continuo,  gestion uci, hospitalizacion, urgencias</t>
  </si>
  <si>
    <t>Líder seguridad del paciente y lideres de procesos hospitalizacion,  urgencias,  UCI</t>
  </si>
  <si>
    <t>mapa de riesgo de procesos programados / mapa de riesgo documentado</t>
  </si>
  <si>
    <t xml:space="preserve">actualizacion del mapa de riesgo por procesos definidos como criticos teniendo los indicadores </t>
  </si>
  <si>
    <t xml:space="preserve">mapa de riesgo actualizado </t>
  </si>
  <si>
    <t xml:space="preserve">parametrizacion de la encuesta en digital </t>
  </si>
  <si>
    <t>mejoramiento continuo y gestion tecnologica y documental</t>
  </si>
  <si>
    <t>seguridad del paciente</t>
  </si>
  <si>
    <t xml:space="preserve">Numero  de encuestas realizadas  / total de encuestas programadas </t>
  </si>
  <si>
    <t>la percepcion de la seguridad del paciente mediante encuesta fue realizada en el 2018</t>
  </si>
  <si>
    <t>percepcion de seguridad del paciente en el hospital san vicaente.</t>
  </si>
  <si>
    <t xml:space="preserve">Adherencia  a las  actividades de educacion al paciente,  y su familia  sobre  las prevención del riesgo y  cuidado integral en el manejo de su patología durante su estancia hospitalaria                             </t>
  </si>
  <si>
    <t>Falta de compromiso  de los funcionarios en la educacion a los pacientes</t>
  </si>
  <si>
    <t xml:space="preserve">lideres de procesos </t>
  </si>
  <si>
    <t xml:space="preserve">Líder seguridad del paciente y lideres de procesos hospitalizacion, cirugia, urgencias, </t>
  </si>
  <si>
    <t>No de adherencias realizadas / Total adherencias  programadas</t>
  </si>
  <si>
    <t>falta de compromiso  del personal para la actualizacion y difusion de la actividad</t>
  </si>
  <si>
    <t xml:space="preserve">Documento actualizado </t>
  </si>
  <si>
    <t>no se evidencia difusion del codigo de buen gobierno,</t>
  </si>
  <si>
    <t>no hay evidencia de difusion del codigo de etica.</t>
  </si>
  <si>
    <t>medico cancele la programacion, que disminuya el numero de pacientes para la atencion</t>
  </si>
  <si>
    <t xml:space="preserve">Lider de consulta externa/ lider de GIU </t>
  </si>
  <si>
    <t xml:space="preserve">Actualizar documento teniendo en cuenta torre nueva </t>
  </si>
  <si>
    <t xml:space="preserve">Falta de adherencia al plan de emergencia </t>
  </si>
  <si>
    <t>Documento actualizado incluyendo torre nueva</t>
  </si>
  <si>
    <t>Documento en el cual no se incluye torre nueva por que no se habia ocupado</t>
  </si>
  <si>
    <t>LIDER DE SEGURIDAD Y SALUD EN EL TRABAJO /SANDRA HENAO</t>
  </si>
  <si>
    <t>Se cuenta con guias protocolos y proceedimientos donde se establecen las necesidades para la preparacion previa del paciente para: toma de muestras, toma de imagenes diagnosticas,intervenciones quirurgicas, transfusion de sangre, venopunciones. se encuentran actualizadas,  disponibles en intercambio Aragon en la carpeta de manuales procesos calidad de cada servicio, de facil consulta para los funcionarios de los diferentes procesos, ademas se entrega al paciente cuando requiere preparacion y se educa sobre la preparacion para la posible intervencion.
 Hoja de consentimiento informado de Anestesia
 Hoja de consentimiento informado de procedimiento quirúrgico. hoja de consentimiento informado para venopuncion. historia clinica digi
 Historia clínica, antigua. Lista de chequeo de seguridad quirurgica (GQR/1-REG-009). no se tiene evidencia de la informacion que se da en imagenologia de preparacion</t>
  </si>
  <si>
    <t>Realizar adherencia a los protocolos de preparacion previa del paciente para  la realizacion de cualquier intervencion  ( laboratorio clinico, en imagenologia, cirugia)</t>
  </si>
  <si>
    <t xml:space="preserve">falta de compromiso de los funcionarios . </t>
  </si>
  <si>
    <t xml:space="preserve">No hay registro de las adherencias de los protocolos de preparación </t>
  </si>
  <si>
    <t>las guias son adoptadas las del ministerio de salud y proteccion social, registros de asistencias a las capacitaciones, y sus adherencias , conformación de grupo y un simulacro</t>
  </si>
  <si>
    <t>falta de un lider en la realizacion de simulacros y en la adherencia</t>
  </si>
  <si>
    <t>coordinador asistencial Dra Giselle rodriguez/jefe coordinadora de enfermeria Edtih Barragan</t>
  </si>
  <si>
    <t xml:space="preserve">Se evidencia que se cuenta con un registro para la entrega de resultados a los pacientes ambulatorios, sin embargo no  se  garantiza la entrega de resultados criticos </t>
  </si>
  <si>
    <t>se lleva un control de entrega de resultados</t>
  </si>
  <si>
    <t>establecer mecanismos de comunicación con el medico que realiza las lecturas para que se establezca la comunicación inmediata en caso de  resultados criticos con el fin de garantizar la entrega oportuna</t>
  </si>
  <si>
    <t>FALTA DE COMPROMISO DE LOS funcionarios del proceso</t>
  </si>
  <si>
    <t xml:space="preserve">proceso documentado </t>
  </si>
  <si>
    <t>No existe evidencia de que se garantice la entrega de resultados criticos de manera oportuna</t>
  </si>
  <si>
    <t>Tecnico  de imagenología  DIEGO CASTRO</t>
  </si>
  <si>
    <t xml:space="preserve">se cuenta con ginecologos presenciales las 24 horas los 7 dias a la semana, se cuenta con medico general para la atencion  de preferencial de la materna en el servicio de urgencias. Se cuenta con consulta exterma para ginecologia y para obstetricia con agenda abierta.se realiza consejeria a las maternas para el autocuidado pos evento obstetrico y del recien nacido, se envia informe a  las eps de afiliacion de las maternas, se cuenta documentado los criterios de ingreso y egreso de UCI. </t>
  </si>
  <si>
    <t xml:space="preserve">cuadros de turnos , de medicos generales y de especialistas, Historias clinicas, </t>
  </si>
  <si>
    <r>
      <t xml:space="preserve">Estándar 29. Código: (AsPL7)
La organización tiene estandarizados los puntos clave del cuidado y el tratamiento para procesos de
atención específicos, los cuales apoyan la oportunidad y la efectividad de las intervenciones.                                                                                                                </t>
    </r>
    <r>
      <rPr>
        <b/>
        <sz val="10"/>
        <rFont val="Arial"/>
        <family val="2"/>
      </rPr>
      <t xml:space="preserve"> Criterios:</t>
    </r>
    <r>
      <rPr>
        <sz val="10"/>
        <rFont val="Arial"/>
        <family val="2"/>
      </rPr>
      <t xml:space="preserve">
• Se identifican el lugar y servicios necesarios para lograr los objetivos
con el paciente.
• Planeación de partos de emergencia y cuidados del recién nacido (criterio específico para servicios materno infantiles).
• Planeación de cuidados especiales, tales como cesáreas, partos inducidos y partos instrumentados (criterio específico para servicios
materno infantiles).
• Consejería en casos de abortos espontáneos, trabajo de parto pretérmino, mortinatos, óbitos fetales, procedimientos de resucitación en
recién nacidos (criterio específico para servicios materno-infantiles).
• Coordinación de la atención entre servicios para identificar e intervenir oportunamente a maternas de alto riesgo y su hijo.
• Apoyo emocional al usuario y su familia relacionado con el impacto de la experiencia de la cirugía, aspectos éticos como muerte cerebral,
retiro de los sistemas de soporte vital, decisiones de no tratamiento y no reanimación. Este criterio aplica solo cuando las circunstancias
anteriormente mencionadas ya están presentes o instauradas (criterio específico para el servicio de cirugía o unidades de cuidado crítico).
• Rehabilitación según necesidades físicas, ocupacionales, de recreación y de comunicación (lenguaje y audición), si aplica.
• Valoración nutricional al paciente hospitalizado y registro de la dieta ordenada.
• Soporte nutricional especial.
• Se analizan gustos y preferencias del usuario respecto de la dieta y se ofrecen alternativas.
• Criterios de ingreso y egreso a Unidad de Cuidado Intensivo. 
• Abordaje interdisciplinario de casos complejos.
• Criterios para respuesta oportuna y efectiva a interconsultas.
• Se proveen actividades lúdicas para infantes y adolescentes y actividades especiales para usuarios de tercera edad.
• Consejería y apoyo emocional al usuario y su familia, de acuerdo con la evolución y respuesta del paciente al tratamiento, la preparación para las consecuencias físicas, sociales y emocionales de la enfermedad, incluidas la muerte y la donación de órganos, cuando aplique.
• Apoyo espiritual o religioso.
• En caso de que el paciente vaya a ser sometido a una intervención quirúrgica, se realiza una valoración anestésica pre-quirúrgica,
brindándole toda la información pertinente y suficiente sobre riesgos, preparación, consecuencias, trámites, etc.
• Si la organización presta servicios durante horarios nocturnos, se deben especificar claramente los servicios que pueden prestar y aquellos que no. En todo caso, se cuenta con un sistema de referencia de pacientes para remitir lo que esté explícitamente definido como fuera de su alcance de resolución en estos horarios.
• Se garantiza el personal necesario para brindar atención oportuna con el nivel de calidad esperado tanto en el horario diurno como nocturno, fines de semana y festivos.
• Existe un proceso para informar al personal asistencial implicado en el tratamiento el papel que debe desempeñar.
• Se estimula la incorporación del paciente y su familia en los programas de promoción y prevención que les apliquen.
• La organización demuestra la oportunidad y la efectividad en las atenciones descritas en el presente estándar.
• Se verifica la comprensión por parte del usuario de la información brindada en este estándar.
• Se toman correctivos frente a las desviaciones encontradas.</t>
    </r>
  </si>
  <si>
    <t>abordaje interdisciplinario de casos complejos</t>
  </si>
  <si>
    <t>No identificacion por parte de la lider del servicio o del medico tratante de los casos complejos que requieren de un manejo interdisciplinario</t>
  </si>
  <si>
    <t># casos complejos identificados que requieren manejo interdisciplinario/total de juntas realizadas</t>
  </si>
  <si>
    <t xml:space="preserve">lider del proceso </t>
  </si>
  <si>
    <t>lider del proceso donde esta el paciente</t>
  </si>
  <si>
    <t>se cuenta con perfil farmacologico para el tratamiento por paciente, cuando el paciente ingresa el medico tratante le interroga  sobre la ingesta de medicamentos y esto son incluidos dentro del plan de manejo. Se cuenta con el programa de farmacovigilancia que es liderado por el lider de farmacia, en farmacia se revisa la orden medica antes de la entrega de medicamentos a la enfermera que lo solicita. para la solicitud de medicamentos no POSS se cuenta con la inscripcion de los medicos ante MIPRES</t>
  </si>
  <si>
    <t xml:space="preserve">Cumplimiento del 100% de señalizacion de alarma a los medicamentos con presentacion similar evaluados </t>
  </si>
  <si>
    <t xml:space="preserve">Contar con personal capacitado para la toma y transporte las muestras intrainstitucionalmente, realizar adherencia al protocolo de traslado y los tiempos, </t>
  </si>
  <si>
    <t>Falta de personal/ situacion financiera</t>
  </si>
  <si>
    <t>enfermeras que realizan toma y traslado de muestras instrainstitucionale capacitadas en el procedimiento</t>
  </si>
  <si>
    <t xml:space="preserve">contar con personal capacitado para la toma y traslado de muestras intrainstitucionales </t>
  </si>
  <si>
    <t>lider de laboratorio clinico, BRENDA CAROPRES/ coordinador de enfermeria EDITH BARRAGAN</t>
  </si>
  <si>
    <r>
      <t xml:space="preserve">Estándar 40. Código: (AsPL18)
La organización cuenta con procesos estandarizado que garantizan la prevención y el control de
las infecciones durante el proceso de atención del usuario. Los procesos son basados en guías o
protocolos que incluyen:                                                                                          </t>
    </r>
    <r>
      <rPr>
        <b/>
        <sz val="10"/>
        <rFont val="Arial"/>
        <family val="2"/>
      </rPr>
      <t>Criterios</t>
    </r>
    <r>
      <rPr>
        <sz val="10"/>
        <rFont val="Arial"/>
        <family val="2"/>
      </rPr>
      <t xml:space="preserve">:
• Admisión y transporte intra e interinstitucional de los pacientes con infección.
• Estandarización, implementación y seguimiento a la adherencia de técnicas de aislamiento.
• Garantía del uso de técnicas asépticas para la preparación de medicamentos intravenosos, quimioterapia o nutrición parenteral.
• Profilaxis antibiótica.
• Uso racional de antibióticos.
• Uso de perfil de resistencia antibacteriana.
• Protocolos de desinfección.
• Reportes de cultivos de superficie.
• Mecanismos de control y evaluación el cumplimiento de las medidas de bioseguridad: lavado de manos, manejo de antisépticos y
desinfectantes manejo de la higiene hospitalaria, manejo de las precauciones universales con sangre y fluidos corporales, etc.
• Acciones del comité de vigilancia epidemiológica.
• Acciones en el caso de brotes infecciosos.
• Ajuste de guías de práctica clínica con base en perfil de resistencia bacteriana.
• Proceso de recolección, tabulación, análisis y reporte de las infecciones nosocomiales y enfermedades transmisibles e infecciosas:
• Definición de infecciones asociadas al cuidado de la salud.
• Definición de mecanismos de reportes y protocolos de investigación en casos de infección intrahospitalaria.
• Implementación, medición y gestión de indicadores de infección de acuerdo con la complejidad y por servicio. Como mínimo, los
indicadores de acreditación de referencia, ejemplo: infección asociada a catéter central, infección de sitio operatorio, endometritis postparto, Tasa de incidencia de Neumonía asociada a Ventilador. Tasa de incidencia de infección del tracto urinario asociada a catéter.
• Reporte de los resultados a la gerencia u otros grupos relevantes de la organización.
• Sistema de ventilación para contaminantes, si aplica.
• Esterilización acorde con las necesidades de los servicios.                                                                                                                                                                      </t>
    </r>
  </si>
  <si>
    <t>PROTOCOLO PARA AISLAMIENTO, SE REALIZA PROFILAXIS ANTIBIOTICA, SE CUENTA CON PROTOCOLOS DE DESINFECCION, SE CUENTA CON PROTOCOLO DE LAVADO DE MANOS Y SUS ADHERENCIAS, SE CUENTA CON PROTOCOLO PARA DERRAME DE SANGRE Y FLUIDOS,, SE CUENTA CON COMITÉ DE VIGILANCIA EPIDEMIOLOGICA, INDICADORES DE GESTION DE INFECCIONES , SE CUENTA CON PROCESO DE ESTERILIZACION , ACTAD E COMITES, REGISTROS DE RONDAS DE PREVENCION DE INFECCIONES</t>
  </si>
  <si>
    <t xml:space="preserve">RONDAS DE INFECCIONES, SE CUENTA CON COMITÉ DE INFECCIONES, ADHERENCIA A LAVADO DE MANOS, </t>
  </si>
  <si>
    <t>Dar nuevamente al servicio la sección de microbiologia con los respectivos controles de calidad</t>
  </si>
  <si>
    <t>Falta De insumos por deficit financiero</t>
  </si>
  <si>
    <r>
      <t xml:space="preserve">Estándar 42. Código: (AsEJ2) El usuario y su familia reciben la educación e información pertinente durante la ejecución del tratamiento, que incluye como mínimo:                                                               </t>
    </r>
    <r>
      <rPr>
        <b/>
        <sz val="10"/>
        <rFont val="Arial"/>
        <family val="2"/>
      </rPr>
      <t>Criterios:</t>
    </r>
    <r>
      <rPr>
        <sz val="10"/>
        <rFont val="Arial"/>
        <family val="2"/>
      </rPr>
      <t xml:space="preserve">
El proceso natural de la enfermedad y el estado actual de la misma:
• Óptimo entendimiento y aceptación por parte del usuario del tratamiento y sus objetivos.
• El esquema terapéutico y los medicamentos que se prescriben, horarios e interacciones; se presta especial atención durante la utilización de aquellos medicamentos cuyos efectos colaterales o secundarios sean peligrosos o severos para identificar signos y síntomas tempranos de reacciones adversas medicamentosas.
• Información necesaria y suficiente de resultados de los exámenes o los procedimientos diagnósticos, garantizando el adecuado entendimiento por parte del usuario y/o su familia, especialmente cuando se trate de pacientes menores de edad, o con algún grado de discapacidad física y/o mental.
• Acompañamiento y asesoría especializada para información de resultados en los casos de pacientes con enfermedades catastróficas, especialmente cáncer, ETS, VIH o SIDA:
• Cuidados que se han de brindar en el momento de la hospitalización y necesidades después del egreso (cuidados en casa, si aplica).
• Promoción de la salud y prevención de la enfermedad, incluyendo su participación en la prevención de infecciones.
• Participación activa del usuario en promover su propia seguridad.
• La organización evalúa el entendimiento por parte de los usuarios de 
toda la información y la educación recibidas durante el proceso de atención.
• Se toman correctivos frente a las desviaciones encontradas</t>
    </r>
  </si>
  <si>
    <t>Historia clinica, FORMATOS DE EDUCACIÓN Y ADHERENCIA  EN LOS SERVICIOS</t>
  </si>
  <si>
    <t>Falta de compromiso por parte del equipo de salud que brinda atencio al usuario y su familia</t>
  </si>
  <si>
    <t>EN LA VERIFICACION A LOS USUARIOS SOBRE LA EDUCACION SOBRE SU PATOLOGIA SE EVIDENCIA QUE  LOS USUARIOS NO SIEMPRE RECIBEN LA INFORMACION O ENTIENDEN LA INFORMACION.</t>
  </si>
  <si>
    <r>
      <t xml:space="preserve">Estándar 44. Código: (AsEJ4)                                                                                                                                                                                          La organización tiene estandarizado un proceso específico para identificación de víctimas de maltrato infantil, abuso sexual o violencia intrafamiliar. Define y adopta criterios para su abordaje y manejo inicial, notificación a los entes y/o autoridades pertinentes, seguimiento y consejería psicológica y espiritual (atendiendo sus creencias religiosas).                                                                                                                                                  </t>
    </r>
    <r>
      <rPr>
        <b/>
        <sz val="10"/>
        <rFont val="Arial"/>
        <family val="2"/>
      </rPr>
      <t>Criterios:</t>
    </r>
    <r>
      <rPr>
        <sz val="10"/>
        <rFont val="Arial"/>
        <family val="2"/>
      </rPr>
      <t xml:space="preserve">
• La organización adopta la guía de cadena de custodia establecida por
la autoridad competente, cuando aplique, incluyendo la seguridad y
conservación de pruebas legales.
• La organización tiene documentadas las estrategias para la detección
e intervención de estos casos de violencia y controla la adherencia a
su aplicación.
• La organización tiene un protocolo para la notificación de este tipo de
eventos, incluida la constancia del reporte en la historia clínica.
• Los profesionales han sido capacitados para detectar los casos de
maltrato infantil, abuso sexual y violencia intrafamiliar.
• Se toman correctivos frente a las desviaciones encontradas</t>
    </r>
  </si>
  <si>
    <t>La Organización tiene documentado el protocolo adoptado  mediante resolución  para la identificación y manejo de pacientes víctimas de maltrato y abuso o violencia; en este se tiene establecido los criterios para su abordaje inicial y la conducta a seguir en estos casos, acompañado esto por el apoyo de personal de sicología de la organización, Se tiene adoptada la cadena de custodia definida por la Fiscalía General de la Nación y se ha realizado capacitación por parte del médico legista del municipio a los profesionales de la institución. también formamos parte de la ruta municipal intersectorial para la atención de abuso sexual</t>
  </si>
  <si>
    <r>
      <t xml:space="preserve">Estándar 43. Código: (AsEJ3)
El cuidado y tratamiento son consistentes con los estándares de práctica basados en la mejor evidencia disponible.                                                                                                                                                                                                                </t>
    </r>
    <r>
      <rPr>
        <b/>
        <sz val="10"/>
        <color indexed="8"/>
        <rFont val="Arial"/>
        <family val="2"/>
      </rPr>
      <t>Criterios:</t>
    </r>
    <r>
      <rPr>
        <sz val="10"/>
        <color indexed="8"/>
        <rFont val="Arial"/>
        <family val="2"/>
      </rPr>
      <t xml:space="preserve">
• La organización cuenta con un sistema periódico de evaluación interna de una muestra de historias clínicas realizada por pares para efectos de monitorización y mejoramiento de los procesos de atención o las guías de práctica clínica.
• La organización cuenta con mecanismos que garantizan que los procesos de atención o cuidados en salud a sus pacientes (así como el manejo de sus eventos adversos) están sujetos a las guías de práctica clínica y/o guías de realización de procedimientos diagnósticos, previamente definidos.
• La auditoría para el mejoramiento de la calidad evalúa que el cuidado
y el tratamiento sean consistentes con las guías, mide la adherencia,
retroalimenta y promueve medidas de mejoramiento.
• Se evalúa la disponibilidad, la facilidad de consulta, la actualización y
el uso de las guías y la cobertura de las mismas.
• La atención al paciente se realiza en forma multidisciplinaria, lo cual es acorde con las guías de práctica clínica de la organización.
• La organización garantiza la prestación de los servicios de apoyo
(enfermería, psicología y terapias) en forma oportuna y efectiva.
• Se evalúa la adherencia al plan de cuidado y al tratamiento.</t>
    </r>
  </si>
  <si>
    <t>60% DE Llos usuarios sobre los cuales se verifico la educacion sobre su patologia y riesgos fue efectivafue efectiva.</t>
  </si>
  <si>
    <t># PACIENTES QUE  ENTENDIERON LAS INDICACIONES  DADAS/lTotal de pacientes verificados</t>
  </si>
  <si>
    <t>LÍDER DE HOPSITALIZACION</t>
  </si>
  <si>
    <t>MEDICO TRATANTE, ENFERMERA DEL SERVICIO</t>
  </si>
  <si>
    <t xml:space="preserve">FALTA DE PERFIL EPIDEMIOLOGICO DE PEDIATRIA, </t>
  </si>
  <si>
    <t>PERFIL EDPIDEMIOLOGIO DE PEDIATRIA</t>
  </si>
  <si>
    <t>NO SE CUENTA CON PERFIL EPIDEMIOLOGICO PARA PEDIATRIA</t>
  </si>
  <si>
    <t>PERFIL EPIDEMIOLOGICO  PEDIATRIA</t>
  </si>
  <si>
    <t>SUBDIRECCIO CIENTIFICA</t>
  </si>
  <si>
    <t>EPIDEMIOLOGIA( GLADYZ PEÑALOZA</t>
  </si>
  <si>
    <t>SE CUENTA CON PROTOCOLO DE ATENCION Y LA RUTA INTERNA PARA MANEJO DE MALTRO INFANTIL Y VIOLENCIA SEXUAL</t>
  </si>
  <si>
    <t>Establecer una estrategia para que se de la atencion oportuna en los pacientes víctimas de maltrato infantil, abuso sexual o violencia intrafamiliar</t>
  </si>
  <si>
    <t>Falta de compromiso por parte de los psicologos y los Trabajadores sociales y medicos en la atencion y toma de decisiones de manera oportuna</t>
  </si>
  <si>
    <t>se evidencia ruta y protocolo para la atencion de identificación de víctimas de maltrato infantil, abuso sexual o violencia intrafamiliar pero se evidencia que hay demora de mas de 24 horas en la toma de decisiones o realizacion de medico legal</t>
  </si>
  <si>
    <t xml:space="preserve"># de pacientes atendidos y con resolutivadad en menos de 24 horas de iniciada la atencion/total de pacientes atendifos por con maltrato infantil y violencia sexual o violencia intrafamiliar </t>
  </si>
  <si>
    <t xml:space="preserve">80% de cumplimiento </t>
  </si>
  <si>
    <t>COORDINADOR ASISTENCIAL/ PSICOLOGOS/TRABAJADORES SOCIALES/MEDICOS</t>
  </si>
  <si>
    <t>TOTAL CUMPLIMIENTO</t>
  </si>
  <si>
    <t xml:space="preserve">Estándar 47. Código: (AsEVA1)
La organización garantiza que revisa el plan individual de atención y sus resultados tomando como base la historia clínica y los registros asistenciales de una forma sistemática y periódica, lo cual permite calificar la efectividad, la seguridad, la oportunidad y la validez de la atención a través de la
información consignada y ajustar y mejorar los procesos.                              Criterios:
• La organización cuenta con un sistema periódico de evaluación interna
de una muestra de historias clínicas y/o registros asistenciales por
parte de pares, para los casos de eventos adversos.
• Se cuenta con un mecanismo para retroalimentar al equipo de salud
sobre los resultados de la evaluación de sus historias clínicas y/o
registros asistenciales.
• La organización cuenta con un mecanismo para evaluar la adherencia al
tratamiento para los pacientes agudos y para los inscritos en programas
de enfermedades crónicas. Así mismo, cuenta con un sistema de
evaluación de las causas de no adherencia y propone, implementa y
evalúa sus resultados.
• La organización evalúa sus resultados clínicos y los compara con
indicadores de referencia, nacional e internacional.
</t>
  </si>
  <si>
    <t xml:space="preserve"> El comité de historias clinicas realiza adherencia a la primera causa de morbilidad de manera mensual.   A las causas de mortalidad en despues de las 48 horas, se realiza retroalimentacion de las auditorias de las historias clinicas mediante taller a enfermeria, a los medicos mediante circular</t>
  </si>
  <si>
    <t>actas de comité, registros de adherencia, circulares de informacion a las auxiliares de enfermeria sobre los hallazgos y capacitaciones sobre acciones correctivas</t>
  </si>
  <si>
    <t xml:space="preserve">Retroalimentar al personal los hallazgos de las adherencias a las guias  clinicas, Implementar plan de mejoramiento  al equipo de salud sobre los resultados de la evaluación de las  historias clínicas y/o registros asistenciales. </t>
  </si>
  <si>
    <t>no contar con las adherencias a las guias, no elaboracion de planes de mejora y su difusion.</t>
  </si>
  <si>
    <t>comité historias clinicas, BLANCA NORIS MARIN; coordinador medico; giselle rodriguez</t>
  </si>
  <si>
    <t># planes de mejoramiento cumplidos/planes de mejoramiento realizados</t>
  </si>
  <si>
    <t>se realiza adherencia a guias pero no se evidencia levantamiento de planes de mejora</t>
  </si>
  <si>
    <t xml:space="preserve">80% cumplimiento a las actividades planteadas </t>
  </si>
  <si>
    <t>Estándar 48. Código: (AsEVA2)
La organización tiene un proceso estandarizado que monitoriza sistemática y periódicamente los comentarios de los usuarios manifestados como sugerencias, solicitudes personales, felicitaciones,quejas y reclamos de los usuarios y cuenta con un mecanismo para responder en forma oportuna
y efectiva y retroalimentar al personal de la institución sobre el comportamiento o tendencia del proceso y la intervención implementada para su mejoramiento. Incluye:                                                                                                                                    Criterios:
• Consolidación, análisis y formulación e implementación de acciones de
mejoramiento.
• Conocimiento del proceso por todas aquellas personas que tienen
contacto directo con público.
• Capacitación sobre los cambios y el mejoramiento realizados.
• Indicadores de oportunidad y efectividad en las respuestas.</t>
  </si>
  <si>
    <t>se cuenta con un indicador de satisfaccion de usuarios</t>
  </si>
  <si>
    <t xml:space="preserve">Revisar el procedimiento para el manejo de quejas y reclamos, Establecer un mecanismo de control para que las quejas y reclamos se respondan dentro de  los tiempos estipulados. Realizar seguimiento, contar con indicador de oportunidad y efectividad en las respuestas </t>
  </si>
  <si>
    <t>GESTION DE INFORMACION Y COMUNICACIÓN</t>
  </si>
  <si>
    <t xml:space="preserve">SE APLICA ADHERENCIA AL PERSONAL DEL PROCESO DE REFERENCIA Y CONTRAREFERENCIA CON EL OBJETIVO DE EFECTUAR LOS CORRECTIVOS PERTINENTES; COMO TAMBIEN SE LES ENVIO CIRCULARES A LOS DIFERENTES PROCESOS DE LA ESE DANDOLES A CONOCER CUALES SON LOS SOPORTES NECESARIOS PARA INICIAR EL PROCESO DE REMISION.          </t>
  </si>
  <si>
    <t xml:space="preserve">                                      Se cuenta con un software que contiene todo el historial de los exámenes de laboratorio. Los resultados y tiene enlace con Dinámica Gerencial para consulta con el medico tratante y un protocolo de entrega de resultados donde se indica los tiempos de reportes en consulta externa y en urgencias donde directamente los ve el médico tratante. </t>
  </si>
  <si>
    <r>
      <t xml:space="preserve">Estándar 54. Código: (AsREF2)
Para remisiones a servicios específicos, según aplique, se tendrán en cuenta los siguientes criterios
adicionales:         </t>
    </r>
    <r>
      <rPr>
        <b/>
        <sz val="10"/>
        <rFont val="Arial"/>
        <family val="2"/>
      </rPr>
      <t xml:space="preserve"> Criterios:</t>
    </r>
    <r>
      <rPr>
        <sz val="10"/>
        <rFont val="Arial"/>
        <family val="2"/>
      </rPr>
      <t xml:space="preserve">
REMISIÓN AL LABORATORIO O IMÁGENES DIAGNÓSTICAS
• Se cuenta con una serie de reglas que condicionan cómo y qué información es necesaria para solicitar los exámenes de diagnóstico, así como quién cuenta con privilegios para solicitar dichos exámenes.
• Se instruye, si la condición lo amerita, al paciente sobre la preparación para la toma de los exámenes. Esta indicación no sustituye la que debe brindársele por parte del proceso de asignación de citas.
• Se informa al usuario la disponibilidad para la toma oportuna de exámenes y los procedimientos para solicitar la cita.
• La organización debe definir previamente si los resultados se le entregan al usuario y/o al profesional que solicitó el examen directamente. En cualquiera de los dos casos se le debe informar al interesado cuándo se tendrán los resultados de los exámenes y cuál es el mecanismo para su recolección o entrega.
• Una vez obtenidos los resultados de los exámenes se debe garantizar que:
• Siempre debe quedar constancia en la historia clínica del paciente de los resultados y las conductas seguidas por el profesional tratante.
• Se provee información a los usuarios y familiares sobre los resultados de los exámenes o  procedimientos diagnósticos. Se presta especial atención sobre la información brindada a los familiares cuando se trate de pacientes menores de edad o discapacitados mentales.
• La organización podrá definir, teniendo en cuenta situaciones específicas, si la entrega y si la retroalimentación sobre los resultados de los exámenes amerita la presencia física del paciente en una cita
de control.
• Deberá contarse con algún mecanismo posterior de seguimiento sobre el entendimiento de la información dada por el profesional al usuario.
• La organización cuenta con mecanismos de comunicación con los prestadores de servicios de laboratorio o imágenes, cuando los resultados no están acompañados de una lectura o están en letra
ilegible, sin firma o sello, sin código del responsable y sin fecha de resultados. Igualmente, se debe garantizar que entre los dos servicios exista un mecanismo de asesoría y consejería en la interpretación de los resultados.
• Se aplican los mecanismos de alarma para resultados críticos y se desarrollan medidas para la notificación urgente y confidencial  al profesional tratante, a la institución y a los responsables de los
programas específicos, si aplica.
REMISIÓN A URGENCIAS
• Previo al traslado, se debe garantizar que la organización a donde se remite cuenta con la disponibilidad del servicio.
• En el proceso de traslado se debe tener una información mínima que incluye: quién transporta, cómo se transporta, por qué se transporta, dónde se transporta y quién recibe en la organización a donde se
remite. El presente criterio no reemplaza aquel que solicita que en todos los casos se acompañe al paciente con una información clínica relevante.
• Se evalúa la pertinencia de las remisiones y se toman correctivos de las desviaciones encontradas. REMISIÓN A SERVICIOS DE PROVISIÓN DE MEDICAMENTOS
• Orienta al usuario sobre dónde y en qué horarios se suministran los medicamentos.
• La organización cuenta con mecanismos para verificar la completitud y oportunidad de entrega de medicamentos a los usuarios. Lo anterior no implica que la organización que remite es la responsable directa de la entrega de medicamentos, solo verifica los criterios de calidad mencionados.
REMISIÓN A SERVICIO AMBULATORIO DE DIFERENTE COMPLEJIDAD
• Los profesionales explican al usuario la pertinencia de por qué es
necesario contar con una opinión especializada en su proceso de
atención y tratamiento.
• Se provee información sobre cómo solicitar la cita y los trámites
administrativos que debe realizar.
• Existen acciones coordinadas entre los servicios e
instituciones para establecer parámetros de oportunidad.
REMISIÓN A HOSPITALIZACIÓN
• Si el paciente es remitido directamente a una hospitalización, se debe
garantizar la coordinación de este proceso desde el centro asistencial.
• Se cuenta con registros de quién coordina el trámite, quién lo va a recibir,
dónde se va a recibir y la disponibilidad de una cama hospitalaria, así
como de la evidencia del cumplimiento de las condiciones necesarias
para la continuidad de la atención.
• La organización se asegura de que el usuario fue atendido por la
organización a la cual fue remitido.
REMISIÓN A PROGRAMAS DE PROMOCIÓN Y PREVENCIÓN
• La organización debe contar con procesos y criterios explícitos, conocidos
por el personal de la organización, soportados preferiblemente en los
sistemas de información (sistemas de alarmas, recordatorios, etc.),
para remitir los pacientes a programas especiales de promoción y
prevención. El profesional remitente debe conocer si se le hizo o no
la atención.
INFORMACIÓN AL MEDICO O LA ORGANIZACIÓN REMITENTE
• Cuando la organización es la receptora de un paciente referido, el
médico o la organización que remitió al paciente es informada acerca
de la atención del usuario referido.
• La orden de remisión del profesional debe contener un resumen de las
condiciones clínicas del paciente y de las indicaciones.
• Si el profesional tiene alguna duda o sugerencia frente a los servicios
solicitados, la organización tiene estandarizados mecanismos de
comunicación y acuerdo entre los profesionales remitentes, dejando
siempre constancia del consenso logrado.</t>
    </r>
  </si>
  <si>
    <r>
      <rPr>
        <b/>
        <sz val="10"/>
        <rFont val="Arial"/>
        <family val="2"/>
      </rPr>
      <t>1.</t>
    </r>
    <r>
      <rPr>
        <sz val="10"/>
        <rFont val="Arial"/>
        <family val="2"/>
      </rPr>
      <t xml:space="preserve"> ACTUALIZACIONS DE POES     </t>
    </r>
    <r>
      <rPr>
        <b/>
        <sz val="10"/>
        <rFont val="Arial"/>
        <family val="2"/>
      </rPr>
      <t>2.</t>
    </r>
    <r>
      <rPr>
        <sz val="10"/>
        <rFont val="Arial"/>
        <family val="2"/>
      </rPr>
      <t xml:space="preserve"> DAR A CONOCER EL POE A LOS DIFERENTES PROCESOS DE LA ESE MEDIANTE CAPACITACIONES.  </t>
    </r>
  </si>
  <si>
    <t>ACTUALIZACION DE POES DEL PROCESO DE REFERENCIA</t>
  </si>
  <si>
    <t>NO TODOS LOS PROCEDIMIENTO DOCUMENTADOS SE ENCUENTRAN ACTUALIZADOS</t>
  </si>
  <si>
    <t>#DE PROCESOS DOCUMENTADOS ACTUALIZADOS/LISTADO MAESTRO DEL PROCESO</t>
  </si>
  <si>
    <t xml:space="preserve">100% CUMPLIDO </t>
  </si>
  <si>
    <t xml:space="preserve"> TRASLADDO ASISTENCIAL</t>
  </si>
  <si>
    <t xml:space="preserve">LIDER DEL PROCESO DE TRASLADO ASISTENCIAL/JEFE MILLER </t>
  </si>
  <si>
    <t>programas específicos, si aplica.</t>
  </si>
  <si>
    <t xml:space="preserve">
• Se cuenta con una serie de reglas que condicionan cómo y qué información es necesaria para solicitar los exámenes de diagnóstico,así como quién cuenta con privilegios para solicitar dichos exámenes.
• Se instruye, si la condición lo amerita, al paciente sobre la preparación para la toma de los exámenes. Esta indicación no sustituye la que debe brindársele por parte del proceso de asignación de citas.
• Se informa al usuario la disponibilidad para la toma oportuna de exámenes y los procedimientos para solicitar la cita.
• se tiene definido que los resultados se entregan al usuario si es por consulta externa y en caso de que este hospitalizado se ingresan a la historia clinica. 
• Siempre se deja  constancia en la historia clínica del paciente de los resultados y las conductas seguidas por el profesional tratante.
• La organización cuenta con mecanismos de comunicación con los Prestadores de servicios de laboratorio o imágenes, cuando los rsultados no están acompañados de una lectura o están en letra legible, sin firma o sello, sin código del responsable y sin fecha de resultados. Igualmente, se debe garantizar que entre los dos servicios exista un mecanismo de asesoría y consejería en la interpretación de los resultados.
• Se aplican los mecanismos de alarma para resultados críticos y se desarrollan medidas para la notificación urgente y confidencial l profesional tratante, a la institución y a los responsables de los programas específicos, si aplica, para el caso de laboratorio clinico.                                                     </t>
  </si>
  <si>
    <t>no se evidencia mecanismo al egreso del paciente sobre informacion dada al paciente en la entrega de resultados</t>
  </si>
  <si>
    <t>Mejorar los registros en la historia clinica la valoracion de ingreso del paciente, registrar expicitamente la evolucion del paciente en el trascurso del tratamiento, registrar los pasos del plan de manejo , realizar informe de alta, registrar explicitmente las condiciones en las que sale el paciente, si la terapia fue sufiente  o si requiere contra-remision a medico tratante</t>
  </si>
  <si>
    <t>falta de compromiso</t>
  </si>
  <si>
    <t xml:space="preserve">90%  de cumplimiento de que las historias </t>
  </si>
  <si>
    <t>Establecer la ruta para la solicitud  de ayudas diagnosticas y terapeuticas en el caso de que la institucion, no cuente con ellas</t>
  </si>
  <si>
    <t>Estándar 76. Código: (DIR1)
Existe un proceso periódico y sistemático para definir y replantear el direccionamiento estratégico
de la organización, el cual debe incluir entre otros los siguientes criterios:          Criterios:
• La junta directiva, el equipo directivo y las personas claves de la organización participan en la definición, la revisión y la actualización del direccionamiento estratégico.
• Aspectos éticos y normativos.
• Los cambios del entorno.
• La seguridad del paciente y los colaboradores.
• El enfoque y la gestión de riesgo.
• La humanización durante la atención del usuario y su familia.
• La planeación, el desarrollo y la gestión de la tecnología en salud.
• Análisis de los aspectos de la comunidad (valores, creencias,
costumbres, barreras económicas, geográficas, sociales, culturales)
que orienten la prestación de los servicios.
• La sinergia y la coordinación entre los diferentes prestadores para la atención de los usuarios.
• Responsabilidad social con el usuario, los colaboradores, la comunidad y el medio ambiente.
• La misión define claramente el propósito de la organización y sus relaciones con la comunidad que sirve.
• La visión enfoca a la organización en el desarrollo de sus servicios.
• La voz del cliente interno y su responsabilidad frente a sus colaboradores.
• Las necesidades del usuario y su familia.
• La organización identifica e interactúa con las principales organizaciones dentro y fuera del sector para la cooperación en el desarrollo de un medio ambiente saludable
• Ejercicios sistemáticos de referenciación comparativa y competitiva que fortalezcan el mejoramiento.</t>
  </si>
  <si>
    <t>Estándar 78. Código: (DIR 3)
La organización garantiza el despliegue y la comprensión del direccionamiento y el plan estratégico a todos los niveles de la organización y partes interesadas.                                                                                                                                                                        Criterios: • Se evalúan las desviaciones encontradas y se implementan las acciones de mejora.</t>
  </si>
  <si>
    <t>Estándar 81. Código: (DIR.6) La organización tiene diseñada, implementada y evaluada una política de prestación de servicios de salud para promover, proteger y mejorar la salud de la población a la que sirve, sin discriminación. La política es parte del direccionamiento estratégico y se articula con la política de calidad de la institución.                                                                                             Criterios:
• La política de prestación de servicios está dirigida a usuarios, familiares y colaboradores.
• La política refleja las necesidades en salud del tipo de usuarios o de la población a la que presta sus servicios y promueve el uso de la evidencia y de buenas prácticas en atención primaria en salud y salud pública, según corresponda.
• La organización asegura que las políticas, las directrices, los procesos y los proc  edimientos de prevención de enfermedades y promoción de  a salud están alineados con las normas nacionales y territoriales de salud pública.
• Tiene definidos el despliegue y la asignación de recursos y responsabilidades para su aplicación, evaluación y revisión.
• El personal está familiarizado con la política de prevención de enfermedades y promoción de la salud y se incluye en los procesos de inducción del personal nuevo.
• Se asegura un plan para la evaluación de la política, incluidas las directrices para la recolección y el análisis de datos sobre la prevención de las enfermedades y la promoción de la salud y se verifica su cumplimiento.
• Se asegura la competencia necesaria del personal asistencial y de apoyo que tiene a su cargo la implementación de la política para llevar a cabo la prevención de enfermedades y la promoción de la salud.
• Se asegura la presencia de estructuras e instalaciones, incluidos los recursos, espacio, equipo, etc., a fin de aplicar la prevención de las enfermedades y las actividades de promoción de la salud.</t>
  </si>
  <si>
    <t>subdirección Administrativa/comité de Gestión y desempeño/sistemas/comuicador</t>
  </si>
  <si>
    <t>Estándar 82. Código: (DIR7)
Existe un proceso para establecer los parámetros a partir de los cuales el plan estratégico y los planes operativos son ejecutados. El proceso garantiza la viabilidad financiera de la organización a través de la confirmación de la disponibilidad de recursos para soportar los actuales y futuros servicios y programas de la organización.</t>
  </si>
  <si>
    <t>Estándar 83. Código: (DIR8)
Existe un proceso para evaluar integralmente la gestión clínica y el modelo de prestación de la
organización, que, con base en procesos de evaluación de la calidad en la organización, le hace
seguimiento a:Criterios:
• Resultado de los indicadores del sistema de información para la calidad.
• Evaluación de la gestión clínica incluyendo los resultados clínicos ajustados.
• Evaluación de los atributos de la calidad y su mejoramiento
• Evaluación de la revisión de utilización de los servicios: Sobreutilización y subutilización
• El enfoque y los resultados de la Auditoria para el Mejoramiento de la
Calidad en la organización.
• Evaluación de gestión de riesgo.
• Se toman correctivos frente a las desviaciones encontradas.</t>
  </si>
  <si>
    <t xml:space="preserve">Estándar 90. Código: (GER. 2)
La alta dirección promueve, despliega y evalúa que, durante el proceso de atención, los colaboradores de la organización desarrollan en el usuario y familia competencias sobre el autocuidado de su salud mediante el entrenamiento en actividades de promoción de la salud y prevención de la enfermedad.
</t>
  </si>
  <si>
    <r>
      <t>Estándar 92. Código: (GER. 4) La alta gerencia tiene definido e implementado un sistema de gestión del riesgo articulado con el direccionamiento estratégico el cual:</t>
    </r>
    <r>
      <rPr>
        <b/>
        <sz val="10"/>
        <rFont val="Arial"/>
        <family val="2"/>
      </rPr>
      <t>Criterios</t>
    </r>
    <r>
      <rPr>
        <sz val="10"/>
        <rFont val="Arial"/>
        <family val="2"/>
      </rPr>
      <t>:
• Responde a una política organizacional.
• Cuenta con herramientas y metodologías para identificar, priorizar, evaluar e intervenir los riesgos.
• Incluye los riesgos relacionados con la atención en salud, los estratégicos y administrativos.
• Realiza acciones de evaluación y mejora.</t>
    </r>
  </si>
  <si>
    <t>Estándar 95. Código: (GER. 7)
La organización garantiza un proceso estructurado, implementado y evaluado para el desarrollo y el logro de las metas y los objetivos de los planes operativos:
• Son consistentes con los valores, misión y visión de la organización.
• Proveen orientación para el proceso de atención del cliente.
• Son consistentes con el proceso de atención del cliente y su familia.
• Cuentan con un sistema para su monitorización, su estandarización y método de seguimiento</t>
  </si>
  <si>
    <r>
      <t xml:space="preserve">Estándar 97. Código: (GER.9)
La organización garantiza la implementación de la política de humanización, el cumplimiento del
código de ética, el cumplimiento del código de buen gobierno y la aplicación de los deberes y los derechos del cliente interno y del paciente y su familia.
Algunos de los derechos de los clientes internos y del paciente y su familia incluyen:                      </t>
    </r>
    <r>
      <rPr>
        <b/>
        <sz val="10"/>
        <rFont val="Arial"/>
        <family val="2"/>
      </rPr>
      <t>Criterios:</t>
    </r>
    <r>
      <rPr>
        <sz val="10"/>
        <rFont val="Arial"/>
        <family val="2"/>
      </rPr>
      <t xml:space="preserve">
• Dignidad personal. • Privacidad. • Seguridad. • Respeto</t>
    </r>
  </si>
  <si>
    <t>Estándar 98. Código: (GER.10)
Existe un mecanismo implementado y evaluado en el ámbito organizacional para prevenir y
controlar el comportamiento agresivo y abusivo de los trabajadores y de los pacientes, sus familias o sus responsables, dirigido hacia otros clientes, familias, visitantes y colaboradores. El proceso contempla:
Criterios:
• Una política clara emanada de la alta gerencia que defina las normas de comportamiento frente a los clientes y los compañeros de trabajo.
• Una política clara de protección de los colaboradores frente a comportamientos agresivos y abusivos de los clientes.
• Un mecanismo para evaluar los casos y establecer las acciones a que haya lugar
• Un mecanismo para asistir a aquellos que han sido, o son, víctimas de abuso o comportamientos agresivos dentro su estancia en la institución. Esto incluye a todos los colaboradores de la organización, personal en práctica formativa, docentes e investigadores.
• Un mecanismo explícito para reportar a las autoridades competentes los comportamientos agresivos y abusos.
• Los clientes internos y el paciente y su familia o responsable, conocen el mecanismo para reportar cuando son agredidos durante su estancia en la organización.
• La organización cuenta con una estrategia para educar a los colaboradores y clientes que presentaron conductas de abuso o comportamientos agresivos hacia otras personas. Esto incluye a personal en prácticas formativas, docentes e investigadores.
• La organización cuenta con un mecanismo de seguimiento de estos casos y una estrategia para manejar las reincidencias.</t>
  </si>
  <si>
    <r>
      <t xml:space="preserve">Estándar 104. Código: (TH1)
Existen procesos para identificar y responder a las necesidades del talento humano de la organización consistentes con los valores, la misión y la visión de la organización. Estos procesos incluyen la información relacionada con:
</t>
    </r>
    <r>
      <rPr>
        <b/>
        <sz val="10"/>
        <rFont val="Arial"/>
        <family val="2"/>
      </rPr>
      <t>Criterios:</t>
    </r>
    <r>
      <rPr>
        <sz val="10"/>
        <rFont val="Arial"/>
        <family val="2"/>
      </rPr>
      <t xml:space="preserve">
• Legislación.
• Evaluación periódica de expectativas y necesidades.
• Evaluación periódica del clima organizacional.
• Evaluación periódica de competencias y desempeño.
• Aspectos relacionados con la calidad de vida en el trabajo.
• Análisis de cargas de trabajo, distribución de turnos, descansos,
evaluación de la fatiga y riesgos laborales.
• Análisis de puestos de trabajo.
• Convocatoria, selección, vinculación, retención, promoción,
seguimiento y retiro.
• Políticas de compensación y definición de escala salarial.
• Estímulos e incentivos.
• Bienestar laboral.
• Necesidades de comunicación organizacional.
• Aspectos relacionados con la transformación de la cultura
organizacional.
• Relación docencia-servicio.
• Efectividad de la respuesta.</t>
    </r>
  </si>
  <si>
    <r>
      <t>Estándar 110. Código: (TH7)
Existe un proceso diseñado, implementado y evaluado de educación, capacitación y entrenamiento permanente que promueve las competencias del personal de acuerdo con las necesidades identificadas en la organización, que incluye:</t>
    </r>
    <r>
      <rPr>
        <b/>
        <sz val="10"/>
        <rFont val="Arial"/>
        <family val="2"/>
      </rPr>
      <t>Criterios:</t>
    </r>
    <r>
      <rPr>
        <sz val="10"/>
        <rFont val="Arial"/>
        <family val="2"/>
      </rPr>
      <t xml:space="preserve">
• Direccionamiento estratégico.
• Inducción y reinducción.
• Ambiente de trabajo y sus responsabilidades.
• Regulaciones, estatutos, políticas, normas y procesos.                                                                            Modelo de atención.
• Portafolio de servicios.
• Estructura organizacional.
• Expectativas del desempeño.
• Requisitos de actividades de salud ocupacional, seguridad y control de
infecciones.
• Seguridad del paciente, humanización, gestión del riesgo y gestión de
la tecnología.
• Estrategias para mejorar la calidad del cuidado y servicio.
• Requisitos para las actividades de docencia e investigación, si aplica.
• Conceptos y herramientas de calidad y mejoramiento de procesos.
• Comisiones clínicas.
• La educación continuada refuerza los conceptos, los procedimientos y las políticas relacionados con el proceso de atención al cliente y su familia.
• El programa de capacitación cuenta con recursos, se cumple, evalúa y ajusta periódicamente.
• Las instituciones educativas con las cuales hay convenios docenciaservicio se articulan con el plan de capacitación.
• El programa incluye un sistema de evaluación que permita evidenciar la comprensión de sus contenidos y resultados.
• Si se cuenta con servicios contratados con terceros, la empresa contratada debe garantizar que el personal que allí labora esté capacitado en los temas que la organización considere pertinentes.
Estos temas deberán estar alineados con el plan de capacitación institucional y las necesidades del modelo de servicio.</t>
    </r>
  </si>
  <si>
    <t xml:space="preserve">diseñar e implemetar guias y protocolos de el buen uso de la tecnologia existente </t>
  </si>
  <si>
    <r>
      <t xml:space="preserve">Estándar 144. Código: (GI3)
Cuando el análisis periódico de la información detecta variaciones no esperadas o no deseables en el desempeño de los procesos, la organización realiza análisis de causas y genera acciones de
mejoramiento continuo.                                                                                                      </t>
    </r>
    <r>
      <rPr>
        <b/>
        <sz val="10"/>
        <rFont val="Arial"/>
        <family val="2"/>
      </rPr>
      <t>Criterios:</t>
    </r>
    <r>
      <rPr>
        <sz val="10"/>
        <rFont val="Arial"/>
        <family val="2"/>
      </rPr>
      <t xml:space="preserve">
• La organización garantiza el diseño y el seguimiento de protocolos por
cumplir, en caso de variaciones observadas.
• La organización tiene prevista la existencia de grupos o mecanismos
interdisciplinarios para evaluar variaciones no esperadas.
• Realiza seguimiento a las decisiones adoptadas frente a una brecha en
la información.
• Se hace énfasis en las decisiones para el mejoramiento continuo.
• Las acciones se comunican a los colaboradores de los procesos
relacionados para que se hagan parte del mejoramiento.</t>
    </r>
  </si>
  <si>
    <r>
      <t xml:space="preserve">Estándar 147. Código: (GI6)
Existe un mecanismo definido implementado, evaluado y formal para transmitir los datos y la información. La transmisión garantiza: </t>
    </r>
    <r>
      <rPr>
        <b/>
        <sz val="10"/>
        <rFont val="Arial"/>
        <family val="2"/>
      </rPr>
      <t>Criterios:</t>
    </r>
    <r>
      <rPr>
        <sz val="10"/>
        <rFont val="Arial"/>
        <family val="2"/>
      </rPr>
      <t xml:space="preserve">
• Oportunidad.
• Facilidad de acceso.
• Confiabilidad y validez de la información. Seguridad.
• Veracidad.</t>
    </r>
  </si>
  <si>
    <r>
      <t xml:space="preserve">Estándar 150. Código: (GI9)
La gestión de la información relacionada con los registros clínicos, sea en medio físico o electrónico, garantiza la calidad, la seguridad y la accesibilidad de los mismos. Incluye:             </t>
    </r>
    <r>
      <rPr>
        <b/>
        <sz val="10"/>
        <rFont val="Arial"/>
        <family val="2"/>
      </rPr>
      <t>Criterios:</t>
    </r>
    <r>
      <rPr>
        <sz val="10"/>
        <rFont val="Arial"/>
        <family val="2"/>
      </rPr>
      <t xml:space="preserve">
• Orden. Legibilidad y concordancia clínico patológica.
• Claridad y actualización de los registros clínicos.
• Adecuado archivo de los registros clínicos y fácil disponibilidad cuando
sean requeridos.
• Auditoría sistemática y periódica a la calidad de forma y contenido de
los registros clínicos.
• Garantía de la custodia de los registros clínicos.
• Unicidad de los registros clínicos para cada usuario.
• Sistema de identificación y numeración unificado para todos los registros clínicos.
• Esquema del proceso de transición a historia clínica electrónica.
• Sistemas de chequeo para evitar errores en la identificación de los
usuarios.
• Sistemas de alarma redundante para las condiciones que lo ameriten.
• Procesos para la entrega de los resúmenes de historia clínica solicitados
por las autoridades competentes o los mismos usuarios.
• La organización garantiza que en los procesos de la gerencia deinformación es posible verificar si el usuario ha asistido previamente a la institución, en qué fechas, qué profesional lo ha atendido, qué exámenes se le han ordenado, etc.
• Cuando se tenga un sistema mixto de registro de atenciones (electrónico y manual), se debe garantizar que haya un solo sistema de identificación del paciente, para que el contenido de las atenciones esté disponible para cualquier prestador y se le pueda hacer auditoría
integral al registro.</t>
    </r>
  </si>
  <si>
    <t>Estándar 151. Código: (GI10)
Existe un plan de contingencia diseñado, implementado y evaluado que garantice el normal funcionamiento de los sistemas de información de la organización, sean manuales, automatizados, o ambos. Cualquier disfunción en el sistema es recolectada, analizada y resuelta. Lo anterior incluye mecanismos para prevenir eventos adversos relacionados con el manejo de los sistemas de información en especial alarmas en historia clínica.</t>
  </si>
  <si>
    <t>Estándar 152. Código: (GI11)
Le corresponde a la gerencia de la información incorporar en los sistemas informáticos o computarizados los contenidos de los registros definidos por la organización en los procesos de atención médica, así como en la gestión de medicamentos. Esto incluye mecanismos para garantizar que se previenen eventos adversos asociados al uso de siglas o por confusión en las órdenes médicas.</t>
  </si>
  <si>
    <t>Estándar 155. Código: (GIMCC1)                                                                             La gestión de las oportunidades de mejora consideradas en el proceso organizacional de mejoramiento continuo, que apliquen al grupo de estándares, se desarrolla teniendo en cuenta: Criterios:
• El enfoque organizacional del mejoramiento continuo.
• La implementación de oportunidades de mejora priorizadas y la remoción de barreras de mejoramiento, por parte de los equipos de autoevaluación, los equipos de mejora y los demás colaboradores de la organización.
• La articulación de oportunidades de mejora que tengan relación entre los diferentes procesos y grupos de estándares.
• El seguimiento a los resultados del mejoramiento, la verificación del cierre de ciclo, el mantenimiento y el aseguramiento de la calidad.
• La comunicación de los resultados.
.Criterios:
• Se cuenta con mecanismos para validar la información.
• La información es comparada con referentes internacionales y se hacen
los ajustes necesarios (riesgo, gravedad, complejidad, etc.).
• Se articula información clínica y administrativa.
• Se presentan resultados con base en indicadores y tendencias.
• Los procesos de mejoramiento institucional están soportados en información
validada que articula mejoramiento asistencial y mejoramiento administrativo</t>
  </si>
  <si>
    <r>
      <t>Estándar 156. Código: (MCC1)
Existe un proceso organizacional de planeación del mejoramiento continuo de la calidad orientado hacia los resultados, el cual:</t>
    </r>
    <r>
      <rPr>
        <b/>
        <sz val="10"/>
        <rFont val="Arial"/>
        <family val="2"/>
      </rPr>
      <t>Criterios:</t>
    </r>
    <r>
      <rPr>
        <sz val="10"/>
        <rFont val="Arial"/>
        <family val="2"/>
      </rPr>
      <t xml:space="preserve">
• Tiene un enfoque sistémico.
• Está documentado y se evidencia en un plan de mejora institucional.
• Incluye las oportunidades de mejora identificadas en la evaluación del cumplimiento de los estándares de acreditación.
• Incluye las oportunidades de mejora, producto de la evaluación de los resultados de la monitoría y el seguimiento de procesos e indicadores clínicos y administrativos, y las auditorías, articuladas con los planes de mejoramiento existentes.
• Articula las oportunidades de mejora identificadas en el día a día de la organización con todos los procesos relacionados y con los planes de
mejoramiento existentes.
• Acopla los diferentes sistemas de gestión de la organización con el sistema único de acreditación.
• Incluye los resultados de los procesos de referenciación internos y externos.
• Incluye las oportunidades de mejora identificadas en la relación con terceros subcontratados.
• Incluye la asignación de los recursos humanos, los equipos primarios de mejora, los equipos de mejoramiento sistémico, los recursos físicos y financieros y los elementos necesarios para su implementación.
• Cuenta con responsables del mejoramiento continuo de los procesos organizacionales, quienes tienen las competencias necesarias para guiar el desarrollo de las acciones de mejora.
• Debe hacer explícito el impacto de las acciones de mejora sobre el usuario y su familia.
• Define los mecanismos de comunicación del proceso y los resultados del mejoramiento.
• Determina los indicadores organizacionales que van a ser mejorados a partir de la implementación de oportunidades de mejora en los procesos organizacionales, considerando aspectos como seguridad, continuidad, coordinación, competencia, efectividad, eficiencia, accesibilidad y oportunidad, entre otros.</t>
    </r>
  </si>
  <si>
    <t>Estándar 158. Código: (MCC3):
Existe un proceso de monitorización permanente de la calidad y el mejoramiento continuo de la organización.
Criterios:
• Cuenta con un método formal y permanente de evaluación, recolección de información, procesamiento y análisis de resultados, que incluye el enfoque de riesgo.
• Los patrones no deseados de desempeño son analizados a profundidad, identificando las causas raíz de los problemas y desarrollando los métodos de solución de problemas.
• Realiza seguimiento a los resultados de los indicadores que correspondan a las oportunidades de mejoramiento.
• Hace seguimiento periódico a la implementación de las oportunidades de mejora, incluyendo las relacionadas con terceros.
• Retroalimenta a la organización, a los involucrados en los procesos de mejora y a los órganos de dirección para el análisis y la toma de decisiones.
• Genera resultados que son insumo para el ajuste del proceso
organizacional de mejoramiento continuo.</t>
  </si>
  <si>
    <t>Retroalimentar los hallazgos de los indicadores a los procesos implicados en relacion a HTA en el embarazo, IAM y establecer planes de mejora</t>
  </si>
  <si>
    <t>Estándar 151. Código: (GI10)
Existe un plan de contingencia diseñado, implementado y evaluado que garantice el normal
funcionamiento de los sistemas de información de la organización, sean manuales, automatizados,
o ambos. Cualquier disfunción en el sistema es recolectada, analizada y resuelta. Lo anterior
incluye mecanismos para prevenir eventos adversos relacionados con el manejo de los sistemas de
información en especial alarmas en historia clínica.</t>
  </si>
  <si>
    <t>Falta de Compromiso</t>
  </si>
  <si>
    <t># de novedades/# de novedades entregadas a clientes externos e internos</t>
  </si>
  <si>
    <t>No se contaba con comunicador</t>
  </si>
  <si>
    <t>comunicador social</t>
  </si>
  <si>
    <t>no se evidencia</t>
  </si>
  <si>
    <t>FECHA: JUNIO - 2020</t>
  </si>
  <si>
    <t>FECHA: SEPTIEMBRE -2020</t>
  </si>
  <si>
    <t>FECHA: DICIEMBRE -2020-ENERO 2021</t>
  </si>
  <si>
    <t xml:space="preserve">
4.  Evaluar el impacto ambiental a partir de la gestión de la organización.</t>
  </si>
  <si>
    <t>FALTA DE COMPROMISO</t>
  </si>
  <si>
    <t xml:space="preserve">Gestión Física y Ambiental </t>
  </si>
  <si>
    <t>Tabla 2. Abreviatura de los Procesos</t>
  </si>
  <si>
    <t>FECHA:21/04/2020</t>
  </si>
  <si>
    <t>FORMATO AUTOEVALUACIÓN DE ACREDITACIÓN</t>
  </si>
  <si>
    <t>CODIGO:GDE-SG-FR-006</t>
  </si>
  <si>
    <t>FORMATO  AUTOEVALUACIÓN DE ACREDITACIÓN</t>
  </si>
  <si>
    <t>VERSION:02</t>
  </si>
  <si>
    <t>VERSION 07</t>
  </si>
  <si>
    <t>EJECUCION PAMEC 2020</t>
  </si>
  <si>
    <t>Taza de ulceras por presion</t>
  </si>
  <si>
    <t>oportunidad . Obstetricia-  oportunidad pediatria - medicina interna</t>
  </si>
  <si>
    <t>Actualizar la plataforma estrategica a través del comité de gestión y desempeño</t>
  </si>
  <si>
    <t># de difusiones realizadas/Total programadas</t>
  </si>
  <si>
    <t>no existe documento</t>
  </si>
  <si>
    <t xml:space="preserve">cronograma de auditoria aprobado </t>
  </si>
  <si>
    <t>Actualizar el mapa de riesgos de la intitución</t>
  </si>
  <si>
    <t>Se cuenta con rubros especificos como son capacitación, Bienestar Social. Capacitaciones por parte de ACCESI al personal sobre pamec, riesgos, proyectos</t>
  </si>
  <si>
    <t>Contamos con la politica de administración del Riesgo, mapas de riesgos desactualizados  del 2017</t>
  </si>
  <si>
    <t>actualizacion  del Mapa de Riesgos institucional</t>
  </si>
  <si>
    <t xml:space="preserve">mapas de </t>
  </si>
  <si>
    <t xml:space="preserve">La entidad cuenta con las asignaciones presupuestales  para el desarrollo de las acciones.personal con diplomado en los realizados por accesi. La alta gerencia participa en comites y toma de decisiones. Se cuenta con lider para infecciones y seguidad del pte </t>
  </si>
  <si>
    <r>
      <t>Contar de manera constante  con los recursos financieros para la remosion de las barreras en el mejorameinto.</t>
    </r>
    <r>
      <rPr>
        <sz val="10"/>
        <color rgb="FFFF0000"/>
        <rFont val="Arial"/>
        <family val="2"/>
      </rPr>
      <t xml:space="preserve"> </t>
    </r>
    <r>
      <rPr>
        <sz val="10"/>
        <rFont val="Arial"/>
        <family val="2"/>
      </rPr>
      <t>Reconocimiento a la labor de las unidades funcionales de la organización</t>
    </r>
    <r>
      <rPr>
        <sz val="10"/>
        <color rgb="FFFF0000"/>
        <rFont val="Arial"/>
        <family val="2"/>
      </rPr>
      <t xml:space="preserve"> </t>
    </r>
  </si>
  <si>
    <t xml:space="preserve"> Reconocimiento a la labor de las unidades funcionales de la organización</t>
  </si>
  <si>
    <t>Establecer otros medios tecnologicos para PQRS, citas  y digiturnos.                                          Establecer un procedimiento para realizar la planeacion en el Hospital difundirlo y crear  mecanismos de evaluacion y seguimiento a la adherencia a dicho procedimiento</t>
  </si>
  <si>
    <t># procesos donde en el POA se plantea teniendo en cuenta la atencion del cliente y su familia/ total de procesos</t>
  </si>
  <si>
    <t>Reindución al personal y socialización del Manual de etica</t>
  </si>
  <si>
    <t>Fortalecer la medicion de competencias del personal que ingresa vinculado por contrato</t>
  </si>
  <si>
    <t># de personal de evaluadas para contratar/# de personal contratado</t>
  </si>
  <si>
    <t xml:space="preserve">no se evalua al personal que ingresa a la institucion </t>
  </si>
  <si>
    <t>80% personal evaluado</t>
  </si>
  <si>
    <t>Se ha capacitado a colaboradores y usuarios con participacion en eventos simulados de emergencias
Se tienen señalizadas las rutas de evacuacion
Se tiene conformado el Comite Hospitalario de Emergencias 
Se realizan las reuniones periodicas con el Comité
Se han definido recursos para el desarrollo de actividades</t>
  </si>
  <si>
    <t xml:space="preserve">
* Socializar el plan de mejora en una actividad de martes de academia
* Ejecucion de las actividades definidas en el programa en las fechas establecidas</t>
  </si>
  <si>
    <t>* Elaborar el Plan de Mejorar según las recomendaciones  establecidas en el informe de Riesgo Psicosocial.</t>
  </si>
  <si>
    <t>Plan elaborado</t>
  </si>
  <si>
    <t>Documento elaborado y aprobado</t>
  </si>
  <si>
    <t>No se evidenica el documento</t>
  </si>
  <si>
    <t>Talento Humano</t>
  </si>
  <si>
    <t>Estándar 148. Código: (GI7)
Existen procesos para la gestión y minería de los datos, que permitan obtener la información en forma oportuna, veraz, clara y conciliada. Esto incluye:
Criterios:
• La transmisión del dato.
• La definición de responsables de cada paso en la gestión del dato.
• Los permisos asignados a cada responsable.
• La validación y la conciliación entre los datos recolectados y gestionados
en forma física y/o electrónica.
• La generación de información útil en los niveles operativos.
• La evaluación de la calidad y coherencia de datos generados.</t>
  </si>
  <si>
    <t>Número de historias clínicas auditadas, que hacen parte de la muestra representativa con aplicación estricta de la guía de manejo para hemorragias del III trimestre o trastornos hipertensivos en la gestación / Total historias clínicas auditadas de la muestra representativa de pacientes con edad gestacional mayor de 27 semanas atendidas en la ESE con diagnóstico de hemorragia de III trimestre o trastornos hipertensivos en la gestación.</t>
  </si>
  <si>
    <t>Número de historias clínicas que hacen parte de la muestra representativa con aplicación estricta de la guía de manejo adoptada por la ESE para el diagnóstico de la primera causa de egreso hospitalario o de morbilidad atendida en la vigencia / Total historias clínicas auditadas de la muestra representativa de pacientes con el diagnóstico de la primera causa de egreso hospitalario o de morbilidad atendida en la vigencia.</t>
  </si>
  <si>
    <t>FORMULA</t>
  </si>
  <si>
    <t>No. Total caidas que se clasificaron como evento adverso</t>
  </si>
  <si>
    <t>No. Total caidas que se clasificaron como incidente</t>
  </si>
  <si>
    <t>#Total de pacientes que desarrollan UPP durante el periodo de  hospitalización que se clasifican como evento adverso/SUMATORIA DE DIAS DE ESTANCIA DE LOS PACIENTES EN LOS SERV DE HOSPITALIZACION</t>
  </si>
  <si>
    <t>No. de pacientes que recomendarian su IPS a un familiar o amigo/ No. de pacientes encuestados por la IPS</t>
  </si>
  <si>
    <t>No. de pacientes satisfechos con los servicios prestados por la IPS/No. de pacientes encuestados por la IPS</t>
  </si>
  <si>
    <t xml:space="preserve">Proporcion de usuarios que recomendarian su IPS a un familiar o amigo </t>
  </si>
  <si>
    <t>Proporción de satisfacción global de usuarios de IPS</t>
  </si>
  <si>
    <t>TOTAL DE ACCIONES PROGRAMADAS PARA LA VIGENCIA 2020 POR GRUPO</t>
  </si>
  <si>
    <t>Evaluación de las guías de manejo especificas de hemorragias del III trimestre del embarazo o trastornos hioertensivos en la gestacion.</t>
  </si>
  <si>
    <t>Evaluación de la aplicación de manejo de la primera causa de egreso hospitalario de morbilidad atendida</t>
  </si>
  <si>
    <t>En el año 2020 el Hospital San Vicente de Arauca  será reconocido por la fidelización de los usuarios la auto sostenibilidad y  el mejoramiento continuo</t>
  </si>
  <si>
    <t>evidencia de mecanismos de alarma para la entrega resultados críticos. (registro)</t>
  </si>
  <si>
    <t xml:space="preserve"> 3.Documentar un Plan para el uso racional de los Recursos Ambientales (Con programas de uso eficiente de los servicios públicos). </t>
  </si>
  <si>
    <t>Dar a conocer todas las novedades de la institución a clientes externos y externos (portafolio de servicios)</t>
  </si>
  <si>
    <t>Se actualizo el manual del usuario y se socializo por redes sociales</t>
  </si>
  <si>
    <r>
      <t xml:space="preserve">Estándar 18. Código: (AsREG2)
Se tiene estandarizada la información a entregar en el momento de ingreso al servicio del usuario y su familia      </t>
    </r>
    <r>
      <rPr>
        <b/>
        <sz val="10"/>
        <color indexed="8"/>
        <rFont val="Arial"/>
        <family val="2"/>
      </rPr>
      <t xml:space="preserve"> Criterios:</t>
    </r>
    <r>
      <rPr>
        <sz val="10"/>
        <color indexed="8"/>
        <rFont val="Arial"/>
        <family val="2"/>
      </rPr>
      <t xml:space="preserve">
La organización garantiza un proceso para proveer información al
usuario y su familia en los siguientes aspectos:
• Personal clave que puede contactar en caso de necesidades de su
atención o preocupación por los niveles de calidad provistos.
• Rutinas referentes a horarios y restricciones de visitas y horarios de
alimentación.  Medidas de seguridad, incluidos uso de alarmas, timbres de llamado y
conducta ante una posible evacuación.
• La secuencia de eventos e indicaciones acerca del sitio y del profesional
o profesionales que realizarán el tratamiento.
• Derechos, servicios cubiertos y no cubiertos de acuerdo con el Plan
Obligatorio de Salud, planes complementarios y medicamentos.
• Ubicación en la habitación y en el entorno.
• Causas de retraso y el tiempo máximo que debe seguir esperando.
• Medidas para involucrar al usuario y su familia en los procesos
de seguridad de la atención: información, reporte de situaciones
anormales, ejemplos de situaciones de riesgo, etc.
• Se establecen listas de chequeo para la verificación del cumplimiento
de criterios de acuerdo con las prioridades y los riesgos detectados por
la institución.
• Se toman correctivos frente a las desviaciones encontradas.</t>
    </r>
  </si>
  <si>
    <t>Verificar el cumplimiento de los planes de mejoramiento</t>
  </si>
  <si>
    <t>documento establecido Custodia historia clinica</t>
  </si>
  <si>
    <t xml:space="preserve">cerrado </t>
  </si>
  <si>
    <t>Sara Maldonado /Litza Dias</t>
  </si>
  <si>
    <t>atrazado</t>
  </si>
  <si>
    <t>en desarrollo</t>
  </si>
  <si>
    <t>No iniciado</t>
  </si>
  <si>
    <t>Alexander Reyes</t>
  </si>
  <si>
    <t>Sara Maldonado</t>
  </si>
  <si>
    <t>No iniciada</t>
  </si>
  <si>
    <t>sara maldonado</t>
  </si>
  <si>
    <t xml:space="preserve">el analisis es trimestral pendiente analisis del indicador </t>
  </si>
  <si>
    <t xml:space="preserve">sara maldonado </t>
  </si>
  <si>
    <t xml:space="preserve">Se evidencia registro de educacion a la familia sobre prevencion de infecciones con enfasis en pacientes aislados,  </t>
  </si>
  <si>
    <t>Atrazado</t>
  </si>
  <si>
    <t>No se evidencia inicio de la actividad</t>
  </si>
  <si>
    <t>Solo se evidencia registro sobre taller emergencia obstetrica codigo rojo con el especialista</t>
  </si>
  <si>
    <t>Se evidencia que se esta documentando el procedimiento y  un formato para obtener registro de la evidencia</t>
  </si>
  <si>
    <t xml:space="preserve">en desarrollo </t>
  </si>
  <si>
    <t xml:space="preserve">Atrazado </t>
  </si>
  <si>
    <t>Se evidencia registro de educacion a auxiliares para toma y traslado de muestras</t>
  </si>
  <si>
    <t>sara  Maldonado</t>
  </si>
  <si>
    <t>se evidencia que se realiza  adherencia a la  preparacion previa del paciente para  la realizacion de laboratorio clinico y cirugia, pendiene registros de imagenologia</t>
  </si>
  <si>
    <t>mejoramiento continuo/ seguridad del paciaente</t>
  </si>
  <si>
    <t xml:space="preserve">valoraciones realizadas adecuadamente/ total de valoraciones realizads </t>
  </si>
  <si>
    <t>Herramientas de valoración del riego  de UPP y caída, pero no se evidencia deguimiento a  la adecuada valoracion del riesgo del paciente</t>
  </si>
  <si>
    <t xml:space="preserve">En julio se realizo  adherencia a cinco valoraciones de prevencion de caida donde 4 cumplio con valoracion adecuada/y se hizo adherencia a dos valoraciones con UPP donde en el 100% hubo adecuada valoraicon </t>
  </si>
  <si>
    <t>que el 80% de las valoraciones realizadas tengan una valoracion adevuada</t>
  </si>
  <si>
    <t xml:space="preserve">Sara Madonado </t>
  </si>
  <si>
    <t xml:space="preserve">Sara Maldonado </t>
  </si>
  <si>
    <t>actualizar documente, contar con un registro como evidencia que  se informa al paciente consultar al medico tratante</t>
  </si>
  <si>
    <t>Actualizar el procedimiento de entrega de Resultados en imagenologia</t>
  </si>
  <si>
    <t>documentoy registros actualizados</t>
  </si>
  <si>
    <t>100% de cumplimiento de indicador</t>
  </si>
  <si>
    <t xml:space="preserve">hasta ahora se actualizaron registros </t>
  </si>
  <si>
    <t>no iniciado</t>
  </si>
  <si>
    <t>Alexander Reyes/sara maldonado</t>
  </si>
  <si>
    <t>Alexander Reyes/Sara maldonado</t>
  </si>
  <si>
    <t>Se actualizo POA teniendo en cuenta el usuario y su familia</t>
  </si>
  <si>
    <t>alexander Reyes</t>
  </si>
  <si>
    <t>JURIDICA</t>
  </si>
  <si>
    <t>Elaborar r el procedimiento de contratacio</t>
  </si>
  <si>
    <t>No se cuenta con procedimiento de contratacion</t>
  </si>
  <si>
    <t>procedimiento documentado</t>
  </si>
  <si>
    <t>JURIDICO</t>
  </si>
  <si>
    <t>50% de los planes de mejoramiento con seguimento</t>
  </si>
  <si>
    <t># planes de mejoramiento  levantados/ # de seguimientos realizados</t>
  </si>
  <si>
    <t xml:space="preserve">Auditorias externas realizadas </t>
  </si>
  <si>
    <t>Mejoramiento continuo/conrol interno</t>
  </si>
  <si>
    <t xml:space="preserve">alexander reyes/sara maldonado/gonzalo </t>
  </si>
  <si>
    <t>Sara Maldonado/Alexander Reyes</t>
  </si>
  <si>
    <t>En desarrollo</t>
  </si>
  <si>
    <t xml:space="preserve">Cesar Valderrama /Brenda Caropres ;   Edith barragan/ imagenologia, </t>
  </si>
  <si>
    <t>Realizar capacitaciones a los funcionarios de acuerdo a las competencias según el puesto de trabajo</t>
  </si>
  <si>
    <t>Evidencias desarticuladas</t>
  </si>
  <si>
    <t xml:space="preserve">Capacitaciones realizadas  / Actividades programadas </t>
  </si>
  <si>
    <t>no se evidenciasensibilizacion a los funcionarios en la conservacion de los recursos ambientales</t>
  </si>
  <si>
    <t>difusion realizada/difusion programada</t>
  </si>
  <si>
    <t>atrazada</t>
  </si>
  <si>
    <t>alexander reyes</t>
  </si>
  <si>
    <t>Sara Maldonado/Alexnder Reyes</t>
  </si>
  <si>
    <t>Llevar a cabo los planes de acción que fueron consolidados y presentados en el informe de actividades de implementación del Modelo Integrado de Planeación y Gestión - MIPG de la ESE Hospital San Vicente de Arauca, presentado el 31 de diciembre de 2019</t>
  </si>
  <si>
    <t>Cuentan con un registro de los planes pendiente se verifique su cumplimiento</t>
  </si>
  <si>
    <t>no iniciada</t>
  </si>
  <si>
    <t>completo</t>
  </si>
  <si>
    <t>noiniciado</t>
  </si>
  <si>
    <t xml:space="preserve"> Establecer un cronograma para verificar la debida valoracion del riesgo del paciente           </t>
  </si>
  <si>
    <t>01/03/2020                 A                 31/12/2020</t>
  </si>
  <si>
    <r>
      <rPr>
        <sz val="10"/>
        <color rgb="FF00B050"/>
        <rFont val="Arial"/>
        <family val="2"/>
      </rPr>
      <t>INTERNACIÓN:</t>
    </r>
    <r>
      <rPr>
        <sz val="10"/>
        <rFont val="Arial"/>
        <family val="2"/>
      </rPr>
      <t xml:space="preserve">    GENERAL ADULTOS-GENERAL PEDIÁTRICA-CUIDADO INTERMEDIO NEONATAL-CUIDADO INTENSIVO NEONATAL-CUIDADO INTENSIVO ADULTOS-CUIDADO INTERMEDIO ADULTO-CUIDADO BÁSICO NEONATAL.                                                                                                                                                                                                                                 </t>
    </r>
    <r>
      <rPr>
        <sz val="10"/>
        <color rgb="FF00B050"/>
        <rFont val="Arial"/>
        <family val="2"/>
      </rPr>
      <t>QUIRÚRGICOS:</t>
    </r>
    <r>
      <rPr>
        <sz val="10"/>
        <rFont val="Arial"/>
        <family val="2"/>
      </rPr>
      <t xml:space="preserve"> CIRUGIA GENERAL-GINECOLOGÍCA-NEUROLOGICA-ORTOPEDICA- PLASTICA Y ESTETICA-UROLOGICA-DERMATOLOGICA-ANESTECIA-
</t>
    </r>
    <r>
      <rPr>
        <sz val="10"/>
        <color rgb="FF00B050"/>
        <rFont val="Arial"/>
        <family val="2"/>
      </rPr>
      <t>CONSULTA EXTERNA:</t>
    </r>
    <r>
      <rPr>
        <sz val="10"/>
        <rFont val="Arial"/>
        <family val="2"/>
      </rPr>
      <t xml:space="preserve"> ANESTESIA-DERMATOLOGIA-ENFERMERIA-GINECOOBSTETRICIA-MEDICINA INTERNA-NUTRICIÓN Y DIETETICA-ORTOPEDIAY/O TRAUMATOLOGIA-PEDIATRIA-PSICOLOGIA-CONSULTA PRIORITARIA-CIRUGIA PLASTICA Y ESTETICA-GINECOLOGIA- 
</t>
    </r>
    <r>
      <rPr>
        <sz val="10"/>
        <color rgb="FF00B050"/>
        <rFont val="Arial"/>
        <family val="2"/>
      </rPr>
      <t>SERVICIO DE URGENCIAS</t>
    </r>
    <r>
      <rPr>
        <sz val="10"/>
        <rFont val="Arial"/>
        <family val="2"/>
      </rPr>
      <t xml:space="preserve">
</t>
    </r>
    <r>
      <rPr>
        <sz val="10"/>
        <color rgb="FF00B050"/>
        <rFont val="Arial"/>
        <family val="2"/>
      </rPr>
      <t>TRANSPORTE ASISTENCIAL:</t>
    </r>
    <r>
      <rPr>
        <sz val="10"/>
        <rFont val="Arial"/>
        <family val="2"/>
      </rPr>
      <t xml:space="preserve"> ASISTENCIAL BASICO-ASISTENCIAL MEDICALIZADO
</t>
    </r>
    <r>
      <rPr>
        <sz val="10"/>
        <color rgb="FF00B050"/>
        <rFont val="Arial"/>
        <family val="2"/>
      </rPr>
      <t>APOYO DIAGNOSTICO Y COMPLEMENTACIÓN TERAPEUTICA:</t>
    </r>
    <r>
      <rPr>
        <sz val="10"/>
        <rFont val="Arial"/>
        <family val="2"/>
      </rPr>
      <t xml:space="preserve"> ENDOSCOPIA DIGESTIVA-LABORATORIO CLINICO-RADIOLOGIA E IMÁGENES DIAGNOSTICAS-TRANSFUSION SANGUINEA-SERVICIO FARMACEUTICO-LABORATORIO CITOLOGIAS CERVICOUTERINAS-ULTRASONIDO-TERAPIA OCUPACIONAL-RESPIRATORIA-NEUMOLOGIA FUNCIÓN PULMONAR--FISIOTERAPIA-FONOAUDIOLOGIA-T-ATENCIÓN DEL PARTO-ATENCIÓN AL RECIÉN NACIDO-VACUNACIÓN-ESTERILIZACIÓN-
                                                                                                                                                                                                                                                                                                      </t>
    </r>
  </si>
  <si>
    <t>CALIDAD OBSERVADA</t>
  </si>
  <si>
    <t>total caidas hospit</t>
  </si>
  <si>
    <t>total de caidas urg</t>
  </si>
  <si>
    <t>total de caidas c ext</t>
  </si>
  <si>
    <t>total de caidas apoyo Dx</t>
  </si>
  <si>
    <t>No. Total de eventos adversos relacionados con la administracion de medicamentos en el servicio de hospitalizacion</t>
  </si>
  <si>
    <t>No. Total caidas que se clasificaron como evento adverso/semestre</t>
  </si>
  <si>
    <t>No. Total caidas que se clasificaron como incidente/semestre</t>
  </si>
  <si>
    <t>Tiempo de espera consulta de urgencias TRIAGE II</t>
  </si>
  <si>
    <t>Sumatoria  del número de minutos transcurridos entre la solicitud de atención en la consulta de urgencias y el  momento en el cual es atendido el paciente en consulta por parte del médico.</t>
  </si>
  <si>
    <t>Total de usuarios atendidos en consulta de urgencias</t>
  </si>
  <si>
    <t xml:space="preserve"> % ADHERENCIA  A LA GUIA  IAM</t>
  </si>
  <si>
    <t>#ADHERENCIAS A LA GUIA IAM QUE CUMPLEN CON LA GUIA</t>
  </si>
  <si>
    <t>TOTAL ADHERENCIAS REALIZADAS A LA GUIA IAM</t>
  </si>
  <si>
    <t xml:space="preserve"> ACEPTABILIDAD </t>
  </si>
  <si>
    <t xml:space="preserve">MEDICION INICIAL </t>
  </si>
  <si>
    <t>PRIMER SEGUIMIENTO</t>
  </si>
  <si>
    <t>SEGUNDO SEGUIMIENTO</t>
  </si>
  <si>
    <t>CALIDAD A MEJORAR</t>
  </si>
  <si>
    <t>% adherencia a historias clinicas</t>
  </si>
  <si>
    <t xml:space="preserve"># historias clinicas que cumplen con la adherencia </t>
  </si>
  <si>
    <t>Total de historias clincas revisadas</t>
  </si>
  <si>
    <t>ACEPTABILIDAD</t>
  </si>
  <si>
    <t>MEDICION INICIAL</t>
  </si>
  <si>
    <t>TERCER SEGUIMIENTO</t>
  </si>
  <si>
    <t>AÑO 2017</t>
  </si>
  <si>
    <t>octubre</t>
  </si>
  <si>
    <t>diciembre</t>
  </si>
  <si>
    <t>Diseñar las escalas de valoración del riesgo de caídas y ulceras por presión  en dinámica gerencial y socializar al personal la ruta de acceso</t>
  </si>
  <si>
    <t>Capacitar el debido diligenciamiento de las escalas de caídas y de ulceras de presión a través del sistema de dinámica gerencial.</t>
  </si>
  <si>
    <t>Revisar  y/o incluir las medidas de seguridad,  incluidos uso de alarmas, timbres de llamado y conducta ante una posible evacuación. Y darlo a conocer a los usuarios, familiares y colaboradores de la entidad Difundir el plan de emergencias y desastres del HSVA ESE</t>
  </si>
  <si>
    <t>Realizar cronograma de capacitacion de los protocolos de codigo azul y codigo rojo (reaccion inmediata)</t>
  </si>
  <si>
    <t>Establecer estrategias para que se realice junta o reunión interdisciplinaria para el abordaje de casos complejos</t>
  </si>
  <si>
    <t>Procedimiento documentado e implementado sobre las alertas y entregas de resultados críticos en Imagenologia</t>
  </si>
  <si>
    <t>Capacitar a todo el personal para dar la información precisa de preparación de pacientes para los diferentes exámenes. Capacitar al mensajero sobre el transporte adecuado de muestras. Y al personal de GIU que suministra dicha información por vía telefónica</t>
  </si>
  <si>
    <t>Contar con  auxiliares de enfermería capacitados para la toma de muestra y el transporte intrainstitucional.</t>
  </si>
  <si>
    <t>Solicitar a la administración la reanudación de la prestación de la sección de microbiología, dado la importancia para el manejo de los pacientes</t>
  </si>
  <si>
    <t>Establecer estrategias para tener comunicación asertiva con relación a la educación de los pacientes sobre su patología y prevención de infecciones con retroalimentación para verificar el entendimiento por parte del usuario y su familia.</t>
  </si>
  <si>
    <t>Contar con el perfil epidemiológico institucional y realizar adherencia a la primera causa de morbilidad en pediatría, trimestralmente</t>
  </si>
  <si>
    <t>Realizar una estrategia para que los pacientes reciban atención de manera oportuna a pacientes con maltrato infantil y violencia sexual o violencia intrafamiliar</t>
  </si>
  <si>
    <t>solo tiene registros de tiempos pendiente análisis</t>
  </si>
  <si>
    <t>levantar plan de mejoramiento sobre los hallazgos encontrados en las adherencias a las historias clínicas para médicos</t>
  </si>
  <si>
    <t>Establecer una mecanismo  para verificar  respuesta a las quejas y reclamos dentro de los primeros cinco días   forma mensual</t>
  </si>
  <si>
    <t>Se evidencia que hay seguimiento pero falta las acciones con los tiempos de respuesta que no están dentro de los términos</t>
  </si>
  <si>
    <t>Establecer estrategias para mejorar las notas de evolución en las historias clínicas</t>
  </si>
  <si>
    <t>se evidencia registros de notas de fisioterapia en historia clínica de manera adecuada cumpliendo SOAP</t>
  </si>
  <si>
    <t>Se evidencia soportes de comité para revisar mapa de procesos, se hizo invitación a los funcionarios para actualizar la visión institucional</t>
  </si>
  <si>
    <t>Diseñar un programa de capacitaciones sobre la plataforma estratégica</t>
  </si>
  <si>
    <t>No se ha iniciado la actividad</t>
  </si>
  <si>
    <t>Documentar  el procedimiento para establecer los parámetros para la construcción del plan de desarrollo y planes operativos</t>
  </si>
  <si>
    <t>Implementar un plan de auditorías en conjunto de planeación, mejoramiento continuo y Control interno</t>
  </si>
  <si>
    <t>Esta formulado el cronograma de auditoria</t>
  </si>
  <si>
    <t>se inició el procedimiento con la actualización de caracterización y procedimientos</t>
  </si>
  <si>
    <t>Realizar el planteamiento del POA por procesos  teniendo en cuenta la atención al cliente y su familia</t>
  </si>
  <si>
    <t>Realizar un cronograma de difusión del código de ética y código de buen gobierno, y su ejecución</t>
  </si>
  <si>
    <t>Elaborar r el procedimiento de contratación</t>
  </si>
  <si>
    <t xml:space="preserve">Se eevidencia documento de propuesta para la realizacion de la bateria de riesgo psicosocial </t>
  </si>
  <si>
    <t>Se evidencia registros de evaluación de competencias de ingreso a personal médico, enfermería, auxiliar.</t>
  </si>
  <si>
    <t>Se ha realizado a personal que ha ingresado a laboratorio clínico y a enfermería</t>
  </si>
  <si>
    <t>Socializar la Política de Gestión Ambiental Responsables</t>
  </si>
  <si>
    <t>Sensibilizar al personal  la cultura ecológica en la Institución que incluya la conservación de los recursos ambientales en la Institución (servicios Públicos), y  La conservación del medio ambiente (reciclaje).</t>
  </si>
  <si>
    <t>No se cuenta con cronograma de difusion, se evidencia campaña para conservacion de medio ambiente</t>
  </si>
  <si>
    <t>Documentar, aprobar e implementar guías y protocolos del buen uso de la tecnología existente (equipos biomédicos)</t>
  </si>
  <si>
    <t>Pendiente revisión y aprobación del documento</t>
  </si>
  <si>
    <t>Levantar planes de mejoramiento y retroalimentar a los implicados en los hallazgos encontrados en las auditorías realizadas a las historias clínicas e informar al comité de historia clínica el cumplimiento al seguimiento de los mismos</t>
  </si>
  <si>
    <t>Realizar back up a la información escaneada, y establecer un mecanismo para la brindar seguridad a los documento digitales</t>
  </si>
  <si>
    <t>Documentar un procedimiento para la entrega de resúmenes de historias clínicas solicitados por las autoridades competentes o a los mismos usuarios</t>
  </si>
  <si>
    <t>Se evidencia GTD-MN-001 MANUAL DE MANEJO Y DILIGENCIAMIENTO DE LA HISTORIA CLÍNICA</t>
  </si>
  <si>
    <t>Diseñar un plan de contingencia que garantice el normal funcionamiento de los sistemas de información e implementarlo y evaluarlo contemplando los criterios del estándar</t>
  </si>
  <si>
    <t>Se evidencia difusión por las diferentes redes sociales de la institución</t>
  </si>
  <si>
    <t>Cumplimiento a los planes de mejoramiento levantados al proceso de archivo/estadística/sistemas/ total de planes de mejoramiento levantados</t>
  </si>
  <si>
    <t>Transmitir por las redes sociales, página de la entidad y televisores internos las diferentes políticas con que cuenta la institución</t>
  </si>
  <si>
    <t>Se evidencia difusión de la política de Integridad</t>
  </si>
  <si>
    <t>año 2020</t>
  </si>
  <si>
    <t xml:space="preserve">INDICADORES DE MEJORAMIENTO </t>
  </si>
  <si>
    <t>proporción de satisfacción global de usuarios de IPS</t>
  </si>
  <si>
    <t>No. de pacientes satisfechos con los servicios prestados por la IPS</t>
  </si>
  <si>
    <t>No. de pacientes encuestados por la IPS</t>
  </si>
  <si>
    <t>Se evidencia que se sistematizo la valoración de caídas y de UPP el software de dinámica</t>
  </si>
  <si>
    <t>Se evidencia  registros sobre capacitacion enela valoracion de los riesgos en caida y upp y en la aplicación en el sistema</t>
  </si>
  <si>
    <t>Se registros de educacion en prevencion del riesgo a los pacientes y su familia, se entrevista al pacieeste y su familia para verificar y se encuentra que el paciene conoce sobre el riesgo de caida y en el caso de prevencion de UPP el fmiliar maneja el tema</t>
  </si>
  <si>
    <t xml:space="preserve">plan actualizado, pendiente difusion </t>
  </si>
  <si>
    <t>Actualizar el documento de almacenamiento de medicamentos donde se contemple el almacenamiento de medicamentos LASA y realizar adherencia</t>
  </si>
  <si>
    <t>Se evidencia actualizacion del documento , pendiente difuison y adherencia</t>
  </si>
  <si>
    <t>se evidencia ingreso de reactivos y contrato, sin embargo no se ha inciado la prstacion del servicio por que faltan algunos de los reactivos</t>
  </si>
  <si>
    <t>Actualizar  el manual del usuario con la atención a paciente preferencial y difundir por los diferentes medios con que cuenta la institución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</si>
</sst>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_ &quot;$&quot;\ * #,##0.00_ ;_ &quot;$&quot;\ * \-#,##0.00_ ;_ &quot;$&quot;\ * &quot;-&quot;??_ ;_ @_ "/>
    <numFmt numFmtId="165" formatCode="0.0"/>
    <numFmt numFmtId="166" formatCode="0.000"/>
    <numFmt numFmtId="167" formatCode="0.0%"/>
  </numFmts>
  <fonts count="77" x14ac:knownFonts="1">
    <font>
      <sz val="10"/>
      <name val="Arial"/>
    </font>
    <font>
      <sz val="10"/>
      <name val="Arial"/>
      <family val="2"/>
    </font>
    <font>
      <b/>
      <sz val="8"/>
      <name val="Verdana"/>
      <family val="2"/>
    </font>
    <font>
      <sz val="8"/>
      <name val="Verdana"/>
      <family val="2"/>
    </font>
    <font>
      <sz val="10"/>
      <name val="Arial"/>
      <family val="2"/>
    </font>
    <font>
      <sz val="11"/>
      <color indexed="8"/>
      <name val="Calibri"/>
      <family val="2"/>
    </font>
    <font>
      <sz val="12"/>
      <name val="Tahoma"/>
      <family val="2"/>
    </font>
    <font>
      <b/>
      <sz val="9"/>
      <name val="Arial"/>
      <family val="2"/>
    </font>
    <font>
      <sz val="11"/>
      <color theme="1"/>
      <name val="Calibri"/>
      <family val="2"/>
      <scheme val="minor"/>
    </font>
    <font>
      <b/>
      <sz val="12"/>
      <name val="Arial"/>
      <family val="2"/>
    </font>
    <font>
      <b/>
      <sz val="13"/>
      <name val="Arial"/>
      <family val="2"/>
    </font>
    <font>
      <b/>
      <u/>
      <sz val="8"/>
      <name val="Verdana"/>
      <family val="2"/>
    </font>
    <font>
      <sz val="10"/>
      <name val="Verdana"/>
      <family val="2"/>
    </font>
    <font>
      <b/>
      <sz val="10"/>
      <color indexed="8"/>
      <name val="Calibri"/>
      <family val="2"/>
    </font>
    <font>
      <sz val="9"/>
      <color indexed="8"/>
      <name val="Calibri"/>
      <family val="2"/>
    </font>
    <font>
      <sz val="8"/>
      <name val="Arial"/>
      <family val="2"/>
    </font>
    <font>
      <b/>
      <sz val="10"/>
      <color indexed="8"/>
      <name val="Arial"/>
      <family val="2"/>
    </font>
    <font>
      <sz val="8"/>
      <color indexed="8"/>
      <name val="Arial"/>
      <family val="2"/>
    </font>
    <font>
      <b/>
      <sz val="10"/>
      <name val="Arial"/>
      <family val="2"/>
    </font>
    <font>
      <sz val="10"/>
      <color indexed="8"/>
      <name val="Calibri"/>
      <family val="2"/>
    </font>
    <font>
      <sz val="11"/>
      <name val="Arial Narrow"/>
      <family val="2"/>
    </font>
    <font>
      <b/>
      <sz val="12"/>
      <name val="Arial Narrow"/>
      <family val="2"/>
    </font>
    <font>
      <b/>
      <sz val="8"/>
      <name val="Arial Narrow"/>
      <family val="2"/>
    </font>
    <font>
      <sz val="8"/>
      <color indexed="8"/>
      <name val="Arial Narrow"/>
      <family val="2"/>
    </font>
    <font>
      <b/>
      <sz val="9"/>
      <name val="Arial Narrow"/>
      <family val="2"/>
    </font>
    <font>
      <sz val="12"/>
      <name val="Arial Narrow"/>
      <family val="2"/>
    </font>
    <font>
      <b/>
      <sz val="8"/>
      <color theme="1"/>
      <name val="Arial Narrow"/>
      <family val="2"/>
    </font>
    <font>
      <sz val="8"/>
      <name val="Arial Narrow"/>
      <family val="2"/>
    </font>
    <font>
      <sz val="10"/>
      <color indexed="8"/>
      <name val="Arial"/>
      <family val="2"/>
    </font>
    <font>
      <b/>
      <sz val="8"/>
      <color indexed="8"/>
      <name val="Arial Narrow"/>
      <family val="2"/>
    </font>
    <font>
      <b/>
      <u/>
      <sz val="10"/>
      <name val="Arial"/>
      <family val="2"/>
    </font>
    <font>
      <u/>
      <sz val="10"/>
      <name val="Arial"/>
      <family val="2"/>
    </font>
    <font>
      <sz val="10"/>
      <color theme="1"/>
      <name val="Arial"/>
      <family val="2"/>
    </font>
    <font>
      <sz val="7"/>
      <name val="Arial"/>
      <family val="2"/>
    </font>
    <font>
      <b/>
      <sz val="8"/>
      <name val="Arial"/>
      <family val="2"/>
    </font>
    <font>
      <b/>
      <sz val="8"/>
      <color indexed="8"/>
      <name val="Arial"/>
      <family val="2"/>
    </font>
    <font>
      <b/>
      <sz val="7"/>
      <name val="Arial"/>
      <family val="2"/>
    </font>
    <font>
      <b/>
      <sz val="8"/>
      <color indexed="8"/>
      <name val="Calibri"/>
      <family val="2"/>
    </font>
    <font>
      <sz val="5"/>
      <name val="Arial"/>
      <family val="2"/>
    </font>
    <font>
      <sz val="10"/>
      <color rgb="FFFF0000"/>
      <name val="Arial"/>
      <family val="2"/>
    </font>
    <font>
      <sz val="7"/>
      <color indexed="8"/>
      <name val="Arial"/>
      <family val="2"/>
    </font>
    <font>
      <b/>
      <sz val="7"/>
      <name val="Arial Narrow"/>
      <family val="2"/>
    </font>
    <font>
      <b/>
      <sz val="10"/>
      <color theme="1"/>
      <name val="Arial"/>
      <family val="2"/>
    </font>
    <font>
      <sz val="9"/>
      <name val="Arial"/>
      <family val="2"/>
    </font>
    <font>
      <sz val="12"/>
      <name val="Arial"/>
      <family val="2"/>
    </font>
    <font>
      <sz val="12"/>
      <color indexed="8"/>
      <name val="Arial"/>
      <family val="2"/>
    </font>
    <font>
      <sz val="10"/>
      <name val="Arial"/>
      <family val="2"/>
    </font>
    <font>
      <sz val="10"/>
      <color theme="1"/>
      <name val="Verdana"/>
      <family val="2"/>
    </font>
    <font>
      <b/>
      <sz val="8"/>
      <color theme="1"/>
      <name val="Verdana"/>
      <family val="2"/>
    </font>
    <font>
      <b/>
      <sz val="8"/>
      <color theme="1"/>
      <name val="Calibri"/>
      <family val="2"/>
      <scheme val="minor"/>
    </font>
    <font>
      <sz val="8"/>
      <color theme="1"/>
      <name val="Calibri"/>
      <family val="2"/>
      <scheme val="minor"/>
    </font>
    <font>
      <sz val="8"/>
      <color theme="1"/>
      <name val="Verdana"/>
      <family val="2"/>
    </font>
    <font>
      <b/>
      <sz val="8"/>
      <color indexed="81"/>
      <name val="Tahoma"/>
      <family val="2"/>
    </font>
    <font>
      <b/>
      <sz val="9"/>
      <color indexed="81"/>
      <name val="Tahoma"/>
      <family val="2"/>
    </font>
    <font>
      <sz val="10"/>
      <name val="Arial"/>
      <family val="2"/>
    </font>
    <font>
      <sz val="11"/>
      <name val="Verdana"/>
      <family val="2"/>
    </font>
    <font>
      <sz val="8"/>
      <color rgb="FFFF0000"/>
      <name val="Verdana"/>
      <family val="2"/>
    </font>
    <font>
      <b/>
      <sz val="10"/>
      <color rgb="FF92D050"/>
      <name val="Arial"/>
      <family val="2"/>
    </font>
    <font>
      <b/>
      <sz val="12"/>
      <color theme="1"/>
      <name val="Arial"/>
      <family val="2"/>
    </font>
    <font>
      <sz val="9"/>
      <name val="Arial Narrow"/>
      <family val="2"/>
    </font>
    <font>
      <i/>
      <sz val="8"/>
      <name val="Verdana"/>
      <family val="2"/>
    </font>
    <font>
      <u/>
      <sz val="10"/>
      <color theme="10"/>
      <name val="Arial"/>
      <family val="2"/>
    </font>
    <font>
      <b/>
      <sz val="10"/>
      <color rgb="FF00B050"/>
      <name val="Arial"/>
      <family val="2"/>
    </font>
    <font>
      <sz val="10"/>
      <color rgb="FF00B050"/>
      <name val="Arial"/>
      <family val="2"/>
    </font>
    <font>
      <b/>
      <sz val="8"/>
      <color rgb="FF000000"/>
      <name val="Calibri"/>
      <family val="2"/>
      <scheme val="minor"/>
    </font>
    <font>
      <sz val="8"/>
      <color rgb="FF000000"/>
      <name val="Calibri"/>
      <family val="2"/>
      <scheme val="minor"/>
    </font>
    <font>
      <sz val="16"/>
      <name val="Arial"/>
      <family val="2"/>
    </font>
    <font>
      <sz val="14"/>
      <name val="Arial"/>
      <family val="2"/>
    </font>
    <font>
      <sz val="11"/>
      <name val="Calibri"/>
      <family val="2"/>
    </font>
    <font>
      <b/>
      <sz val="11"/>
      <color indexed="8"/>
      <name val="Arial"/>
      <family val="2"/>
    </font>
    <font>
      <sz val="13"/>
      <name val="Arial"/>
      <family val="2"/>
    </font>
    <font>
      <sz val="11"/>
      <name val="Arial"/>
      <family val="2"/>
    </font>
    <font>
      <sz val="10"/>
      <name val="Arial Narrow"/>
      <family val="2"/>
    </font>
    <font>
      <sz val="10"/>
      <color indexed="8"/>
      <name val="Arial Narrow"/>
      <family val="2"/>
    </font>
    <font>
      <b/>
      <sz val="10"/>
      <name val="Arial Narrow"/>
      <family val="2"/>
    </font>
    <font>
      <sz val="9"/>
      <color indexed="8"/>
      <name val="Arial Narrow"/>
      <family val="2"/>
    </font>
    <font>
      <sz val="12"/>
      <name val="Verdana"/>
      <family val="2"/>
    </font>
  </fonts>
  <fills count="2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0000"/>
        <bgColor indexed="64"/>
      </patternFill>
    </fill>
    <fill>
      <patternFill patternType="solid">
        <fgColor theme="5"/>
        <bgColor indexed="64"/>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6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2" tint="-0.499984740745262"/>
        <bgColor indexed="64"/>
      </patternFill>
    </fill>
    <fill>
      <patternFill patternType="solid">
        <fgColor rgb="FF7030A0"/>
        <bgColor indexed="64"/>
      </patternFill>
    </fill>
    <fill>
      <patternFill patternType="solid">
        <fgColor theme="8" tint="-0.49998474074526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BFBFBF"/>
        <bgColor indexed="64"/>
      </patternFill>
    </fill>
    <fill>
      <patternFill patternType="solid">
        <fgColor rgb="FFF4B084"/>
        <bgColor indexed="64"/>
      </patternFill>
    </fill>
    <fill>
      <patternFill patternType="solid">
        <fgColor rgb="FF9BC2E6"/>
        <bgColor indexed="64"/>
      </patternFill>
    </fill>
  </fills>
  <borders count="72">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0">
    <xf numFmtId="0" fontId="0" fillId="0" borderId="0"/>
    <xf numFmtId="164" fontId="4" fillId="0" borderId="0" applyFont="0" applyFill="0" applyBorder="0" applyAlignment="0" applyProtection="0"/>
    <xf numFmtId="0" fontId="4" fillId="0" borderId="0"/>
    <xf numFmtId="0" fontId="4" fillId="0" borderId="0"/>
    <xf numFmtId="0" fontId="8" fillId="0" borderId="0"/>
    <xf numFmtId="0" fontId="8"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9" fontId="46" fillId="0" borderId="0" applyFont="0" applyFill="0" applyBorder="0" applyAlignment="0" applyProtection="0"/>
    <xf numFmtId="41" fontId="54" fillId="0" borderId="0" applyFont="0" applyFill="0" applyBorder="0" applyAlignment="0" applyProtection="0"/>
    <xf numFmtId="0" fontId="61" fillId="0" borderId="0" applyNumberFormat="0" applyFill="0" applyBorder="0" applyAlignment="0" applyProtection="0"/>
  </cellStyleXfs>
  <cellXfs count="2175">
    <xf numFmtId="0" fontId="0" fillId="0" borderId="0" xfId="0"/>
    <xf numFmtId="0" fontId="3" fillId="0" borderId="0" xfId="0" applyFont="1"/>
    <xf numFmtId="0" fontId="3" fillId="0" borderId="0" xfId="0" applyFont="1" applyAlignment="1">
      <alignment vertical="center"/>
    </xf>
    <xf numFmtId="0" fontId="3" fillId="0" borderId="0" xfId="0" applyFont="1" applyFill="1"/>
    <xf numFmtId="0" fontId="3" fillId="0" borderId="0" xfId="0" applyFont="1" applyBorder="1" applyAlignment="1">
      <alignment horizontal="justify" vertical="center" wrapText="1"/>
    </xf>
    <xf numFmtId="0" fontId="3" fillId="0" borderId="3" xfId="0" applyFont="1" applyBorder="1"/>
    <xf numFmtId="0" fontId="9" fillId="0" borderId="0"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xf>
    <xf numFmtId="0" fontId="9" fillId="0" borderId="3" xfId="0" applyFont="1" applyBorder="1" applyAlignment="1">
      <alignment vertical="center"/>
    </xf>
    <xf numFmtId="0" fontId="9" fillId="0" borderId="15" xfId="0" applyFont="1" applyBorder="1" applyAlignment="1">
      <alignment vertical="center" wrapText="1"/>
    </xf>
    <xf numFmtId="0" fontId="10" fillId="0" borderId="3" xfId="0" applyFont="1" applyBorder="1" applyAlignment="1">
      <alignment vertical="center"/>
    </xf>
    <xf numFmtId="0" fontId="3" fillId="0" borderId="0" xfId="0" applyFont="1" applyBorder="1" applyAlignment="1">
      <alignment vertical="center" wrapText="1"/>
    </xf>
    <xf numFmtId="0" fontId="9" fillId="0" borderId="3" xfId="0" applyFont="1" applyBorder="1" applyAlignment="1">
      <alignment vertical="center" wrapText="1"/>
    </xf>
    <xf numFmtId="0" fontId="3" fillId="0" borderId="0" xfId="0" applyFont="1" applyBorder="1" applyAlignment="1">
      <alignment wrapText="1"/>
    </xf>
    <xf numFmtId="0" fontId="9" fillId="0" borderId="8" xfId="0" applyFont="1" applyBorder="1" applyAlignment="1">
      <alignment vertical="center"/>
    </xf>
    <xf numFmtId="0" fontId="3" fillId="0" borderId="3" xfId="0" applyFont="1" applyBorder="1" applyAlignment="1">
      <alignment vertical="top" wrapText="1"/>
    </xf>
    <xf numFmtId="0" fontId="3" fillId="0" borderId="3" xfId="0" applyFont="1" applyFill="1" applyBorder="1"/>
    <xf numFmtId="0" fontId="3" fillId="0" borderId="0" xfId="0" applyFont="1" applyAlignment="1">
      <alignment wrapText="1"/>
    </xf>
    <xf numFmtId="0" fontId="0" fillId="0" borderId="26" xfId="0" applyBorder="1" applyAlignment="1">
      <alignment horizontal="center" vertical="center"/>
    </xf>
    <xf numFmtId="0" fontId="0" fillId="0" borderId="19" xfId="0" applyBorder="1" applyAlignment="1">
      <alignment horizontal="center" vertical="center"/>
    </xf>
    <xf numFmtId="0" fontId="1" fillId="0" borderId="3" xfId="0" applyFont="1" applyFill="1" applyBorder="1" applyAlignment="1">
      <alignment vertical="center" wrapText="1"/>
    </xf>
    <xf numFmtId="0" fontId="3" fillId="0" borderId="11" xfId="0" applyFont="1" applyBorder="1"/>
    <xf numFmtId="0" fontId="3" fillId="0" borderId="15" xfId="0" applyFont="1" applyBorder="1"/>
    <xf numFmtId="0" fontId="3" fillId="0" borderId="6" xfId="0" applyFont="1" applyBorder="1"/>
    <xf numFmtId="0" fontId="1" fillId="0" borderId="3" xfId="0" applyFont="1" applyBorder="1" applyAlignment="1">
      <alignment vertical="center" wrapText="1"/>
    </xf>
    <xf numFmtId="0" fontId="15" fillId="0" borderId="0" xfId="0" applyFont="1"/>
    <xf numFmtId="0" fontId="15" fillId="0" borderId="0" xfId="0" applyFont="1" applyBorder="1"/>
    <xf numFmtId="0" fontId="15" fillId="0" borderId="3" xfId="0" applyFont="1" applyBorder="1"/>
    <xf numFmtId="0" fontId="15" fillId="0" borderId="0" xfId="0" applyFont="1" applyFill="1" applyBorder="1"/>
    <xf numFmtId="0" fontId="15" fillId="0" borderId="0" xfId="0" applyFont="1" applyFill="1"/>
    <xf numFmtId="0" fontId="3" fillId="0" borderId="8" xfId="0" applyFont="1" applyBorder="1"/>
    <xf numFmtId="0" fontId="15" fillId="0" borderId="3" xfId="0" applyFont="1" applyBorder="1" applyAlignment="1">
      <alignment horizontal="center" vertical="center" wrapText="1"/>
    </xf>
    <xf numFmtId="0" fontId="19" fillId="3" borderId="6" xfId="0" applyFont="1" applyFill="1" applyBorder="1" applyAlignment="1">
      <alignment horizontal="left" vertical="center" wrapText="1"/>
    </xf>
    <xf numFmtId="0" fontId="20" fillId="0" borderId="6" xfId="15" applyFont="1" applyFill="1" applyBorder="1" applyAlignment="1">
      <alignment vertical="center" textRotation="90" wrapText="1"/>
    </xf>
    <xf numFmtId="0" fontId="2" fillId="0" borderId="3" xfId="0" applyFont="1" applyBorder="1"/>
    <xf numFmtId="0" fontId="3" fillId="0" borderId="0" xfId="0" applyFont="1" applyBorder="1"/>
    <xf numFmtId="0" fontId="9" fillId="0" borderId="0" xfId="0" applyFont="1" applyFill="1" applyBorder="1" applyAlignment="1">
      <alignment vertical="center" wrapText="1"/>
    </xf>
    <xf numFmtId="0" fontId="27" fillId="3" borderId="3" xfId="0" applyFont="1" applyFill="1" applyBorder="1" applyAlignment="1">
      <alignment horizontal="center" vertical="center" wrapText="1"/>
    </xf>
    <xf numFmtId="0" fontId="24" fillId="3" borderId="3" xfId="0" applyFont="1" applyFill="1" applyBorder="1" applyAlignment="1">
      <alignment vertical="center" wrapText="1"/>
    </xf>
    <xf numFmtId="9" fontId="23" fillId="3" borderId="3" xfId="7" applyFont="1" applyFill="1" applyBorder="1" applyAlignment="1">
      <alignment horizontal="center" vertical="center" wrapText="1"/>
    </xf>
    <xf numFmtId="0" fontId="21" fillId="3" borderId="3" xfId="0" applyFont="1" applyFill="1" applyBorder="1" applyAlignment="1">
      <alignment vertical="center" wrapText="1"/>
    </xf>
    <xf numFmtId="0" fontId="3" fillId="0" borderId="0" xfId="0" applyFont="1" applyAlignment="1">
      <alignment wrapText="1"/>
    </xf>
    <xf numFmtId="0" fontId="0" fillId="0" borderId="0" xfId="0" applyBorder="1"/>
    <xf numFmtId="0" fontId="21" fillId="3" borderId="34" xfId="0" applyFont="1" applyFill="1" applyBorder="1" applyAlignment="1">
      <alignment vertical="center" wrapText="1"/>
    </xf>
    <xf numFmtId="0" fontId="24" fillId="3" borderId="2" xfId="0" applyFont="1" applyFill="1" applyBorder="1" applyAlignment="1">
      <alignment vertical="center" wrapText="1"/>
    </xf>
    <xf numFmtId="0" fontId="24" fillId="3" borderId="5" xfId="0" applyFont="1" applyFill="1" applyBorder="1" applyAlignment="1">
      <alignment vertical="center" wrapText="1"/>
    </xf>
    <xf numFmtId="0" fontId="1" fillId="0" borderId="0" xfId="0" applyFont="1" applyBorder="1" applyAlignment="1">
      <alignment vertical="center" wrapText="1"/>
    </xf>
    <xf numFmtId="0" fontId="29" fillId="3" borderId="3" xfId="0" applyNumberFormat="1" applyFont="1" applyFill="1" applyBorder="1" applyAlignment="1">
      <alignment horizontal="center" vertical="center" wrapText="1"/>
    </xf>
    <xf numFmtId="9" fontId="29" fillId="3" borderId="3" xfId="7" applyFont="1" applyFill="1" applyBorder="1" applyAlignment="1">
      <alignment horizontal="center" vertical="center" wrapText="1"/>
    </xf>
    <xf numFmtId="0" fontId="22" fillId="3" borderId="3"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28" fillId="0" borderId="3" xfId="0" applyFont="1" applyFill="1" applyBorder="1" applyAlignment="1">
      <alignment horizontal="justify" vertical="center"/>
    </xf>
    <xf numFmtId="0" fontId="1" fillId="0" borderId="0" xfId="0" applyFont="1"/>
    <xf numFmtId="0" fontId="1" fillId="0" borderId="0" xfId="0" applyFont="1" applyBorder="1"/>
    <xf numFmtId="0" fontId="1" fillId="0" borderId="11" xfId="0" applyFont="1" applyBorder="1" applyAlignment="1">
      <alignment vertical="center" wrapText="1"/>
    </xf>
    <xf numFmtId="0" fontId="1" fillId="0" borderId="3" xfId="0" applyFont="1" applyBorder="1" applyAlignment="1">
      <alignment horizontal="center" vertical="center" wrapText="1"/>
    </xf>
    <xf numFmtId="0" fontId="1" fillId="0" borderId="0" xfId="0" applyFont="1" applyAlignment="1">
      <alignment vertical="center"/>
    </xf>
    <xf numFmtId="0" fontId="1" fillId="0" borderId="3" xfId="0" applyFont="1" applyBorder="1" applyAlignment="1">
      <alignment vertical="center"/>
    </xf>
    <xf numFmtId="0" fontId="18" fillId="0" borderId="3" xfId="0" applyFont="1" applyBorder="1" applyAlignment="1">
      <alignment horizontal="center" vertical="center" wrapText="1"/>
    </xf>
    <xf numFmtId="0" fontId="18"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justify" vertical="center" wrapText="1"/>
    </xf>
    <xf numFmtId="0" fontId="1" fillId="0" borderId="3" xfId="0" applyFont="1" applyBorder="1"/>
    <xf numFmtId="0" fontId="1" fillId="0" borderId="9" xfId="0" applyFont="1" applyBorder="1" applyAlignment="1">
      <alignment horizontal="center" vertical="center" wrapText="1"/>
    </xf>
    <xf numFmtId="0" fontId="1" fillId="0" borderId="16" xfId="0" applyFont="1" applyBorder="1" applyAlignment="1">
      <alignment vertical="center" wrapText="1"/>
    </xf>
    <xf numFmtId="0" fontId="1" fillId="0" borderId="2" xfId="0" applyFont="1" applyBorder="1" applyAlignment="1">
      <alignment vertical="center" wrapText="1"/>
    </xf>
    <xf numFmtId="0" fontId="28" fillId="0" borderId="11" xfId="0" applyFont="1" applyFill="1" applyBorder="1" applyAlignment="1">
      <alignment horizontal="justify" vertical="center" wrapText="1"/>
    </xf>
    <xf numFmtId="0" fontId="1" fillId="0" borderId="15" xfId="0" applyFont="1" applyBorder="1" applyAlignment="1">
      <alignment vertical="center"/>
    </xf>
    <xf numFmtId="0" fontId="1" fillId="0" borderId="15" xfId="0" applyFont="1" applyBorder="1"/>
    <xf numFmtId="0" fontId="1" fillId="0" borderId="22" xfId="0" applyFont="1" applyBorder="1" applyAlignment="1">
      <alignment horizontal="left" vertical="center" wrapText="1"/>
    </xf>
    <xf numFmtId="0" fontId="28" fillId="0" borderId="2" xfId="0" applyFont="1" applyFill="1" applyBorder="1" applyAlignment="1">
      <alignment horizontal="justify" vertical="center" wrapText="1"/>
    </xf>
    <xf numFmtId="0" fontId="1" fillId="0" borderId="9" xfId="0" applyFont="1" applyBorder="1" applyAlignment="1">
      <alignment vertical="center" wrapText="1"/>
    </xf>
    <xf numFmtId="0" fontId="31" fillId="0" borderId="0" xfId="0" applyFont="1"/>
    <xf numFmtId="0" fontId="1" fillId="0" borderId="0" xfId="0" applyFont="1" applyBorder="1" applyAlignment="1">
      <alignment horizontal="center"/>
    </xf>
    <xf numFmtId="0" fontId="1" fillId="0" borderId="3" xfId="0" applyFont="1" applyBorder="1" applyAlignment="1">
      <alignment vertical="top" wrapText="1"/>
    </xf>
    <xf numFmtId="0" fontId="1" fillId="0" borderId="15" xfId="0" applyFont="1" applyBorder="1" applyAlignment="1">
      <alignment vertical="top" wrapText="1"/>
    </xf>
    <xf numFmtId="0" fontId="28" fillId="0" borderId="3" xfId="0" applyFont="1" applyFill="1" applyBorder="1" applyAlignment="1">
      <alignment horizontal="justify" vertical="center" wrapText="1"/>
    </xf>
    <xf numFmtId="0" fontId="1" fillId="0" borderId="3" xfId="0" applyFont="1" applyBorder="1" applyAlignment="1">
      <alignment horizontal="justify" vertical="top" wrapText="1"/>
    </xf>
    <xf numFmtId="17" fontId="1" fillId="0" borderId="3" xfId="0" applyNumberFormat="1" applyFont="1" applyBorder="1" applyAlignment="1">
      <alignment vertical="center" wrapText="1"/>
    </xf>
    <xf numFmtId="17" fontId="1" fillId="0" borderId="3" xfId="0" applyNumberFormat="1" applyFont="1" applyBorder="1" applyAlignment="1">
      <alignment vertical="center"/>
    </xf>
    <xf numFmtId="0" fontId="28" fillId="0" borderId="3" xfId="0" applyFont="1" applyFill="1" applyBorder="1" applyAlignment="1">
      <alignment vertical="center" wrapText="1"/>
    </xf>
    <xf numFmtId="0" fontId="28" fillId="3" borderId="3" xfId="0" applyFont="1" applyFill="1" applyBorder="1" applyAlignment="1">
      <alignment horizontal="left" vertical="center" wrapText="1"/>
    </xf>
    <xf numFmtId="0" fontId="1" fillId="0" borderId="3" xfId="0" applyFont="1" applyFill="1" applyBorder="1"/>
    <xf numFmtId="14" fontId="1" fillId="0" borderId="3" xfId="0" applyNumberFormat="1" applyFont="1" applyBorder="1" applyAlignment="1">
      <alignment vertical="center"/>
    </xf>
    <xf numFmtId="0" fontId="28" fillId="0" borderId="3" xfId="0" applyFont="1" applyFill="1" applyBorder="1" applyAlignment="1">
      <alignment vertical="top" wrapText="1"/>
    </xf>
    <xf numFmtId="0" fontId="1" fillId="0" borderId="3" xfId="15" applyFont="1" applyFill="1" applyBorder="1" applyAlignment="1">
      <alignment horizontal="justify" vertical="center" wrapText="1"/>
    </xf>
    <xf numFmtId="17" fontId="28" fillId="3" borderId="3" xfId="0" applyNumberFormat="1" applyFont="1" applyFill="1" applyBorder="1" applyAlignment="1">
      <alignment horizontal="center" vertical="center" wrapText="1"/>
    </xf>
    <xf numFmtId="17" fontId="1" fillId="0" borderId="3" xfId="0" applyNumberFormat="1" applyFont="1" applyFill="1" applyBorder="1" applyAlignment="1">
      <alignment vertical="center"/>
    </xf>
    <xf numFmtId="0" fontId="1" fillId="0" borderId="11" xfId="0" applyFont="1" applyBorder="1" applyAlignment="1">
      <alignment horizontal="left" vertical="center" wrapText="1"/>
    </xf>
    <xf numFmtId="14" fontId="1" fillId="0" borderId="3" xfId="0" applyNumberFormat="1" applyFont="1" applyBorder="1" applyAlignment="1">
      <alignment vertical="center" wrapText="1"/>
    </xf>
    <xf numFmtId="0" fontId="7" fillId="3" borderId="3" xfId="0" applyFont="1" applyFill="1" applyBorder="1" applyAlignment="1">
      <alignment horizontal="center" vertical="center" wrapText="1"/>
    </xf>
    <xf numFmtId="0" fontId="0" fillId="0" borderId="3" xfId="0" applyBorder="1" applyAlignment="1">
      <alignment horizontal="center" wrapText="1"/>
    </xf>
    <xf numFmtId="9" fontId="1" fillId="0" borderId="3" xfId="0" applyNumberFormat="1" applyFont="1" applyBorder="1"/>
    <xf numFmtId="0" fontId="18" fillId="3" borderId="3" xfId="0" applyFont="1" applyFill="1" applyBorder="1" applyAlignment="1">
      <alignment vertical="center" wrapText="1"/>
    </xf>
    <xf numFmtId="0" fontId="1" fillId="3" borderId="3" xfId="0" applyFont="1" applyFill="1" applyBorder="1" applyAlignment="1">
      <alignment vertical="center" wrapText="1"/>
    </xf>
    <xf numFmtId="0" fontId="1" fillId="0" borderId="15" xfId="0" applyFont="1" applyFill="1" applyBorder="1" applyAlignment="1">
      <alignment vertical="center" wrapText="1"/>
    </xf>
    <xf numFmtId="0" fontId="1" fillId="0" borderId="15" xfId="0" applyFont="1" applyFill="1" applyBorder="1" applyAlignment="1">
      <alignment vertical="center"/>
    </xf>
    <xf numFmtId="9" fontId="3" fillId="0" borderId="3" xfId="0" applyNumberFormat="1" applyFont="1" applyBorder="1" applyAlignment="1">
      <alignment vertical="center"/>
    </xf>
    <xf numFmtId="0" fontId="34" fillId="2" borderId="18" xfId="0" applyFont="1" applyFill="1" applyBorder="1" applyAlignment="1">
      <alignment vertical="center" textRotation="90" wrapText="1"/>
    </xf>
    <xf numFmtId="0" fontId="34" fillId="2" borderId="10" xfId="0" applyFont="1" applyFill="1" applyBorder="1" applyAlignment="1">
      <alignment vertical="center" textRotation="90" wrapText="1"/>
    </xf>
    <xf numFmtId="0" fontId="15" fillId="0" borderId="11" xfId="0" applyFont="1" applyBorder="1" applyAlignment="1">
      <alignment vertical="center" wrapText="1"/>
    </xf>
    <xf numFmtId="0" fontId="34" fillId="3" borderId="22" xfId="0" applyFont="1" applyFill="1" applyBorder="1" applyAlignment="1">
      <alignment vertical="center" textRotation="90" wrapText="1"/>
    </xf>
    <xf numFmtId="0" fontId="34" fillId="0" borderId="3" xfId="0" applyFont="1" applyBorder="1" applyAlignment="1">
      <alignment vertical="center"/>
    </xf>
    <xf numFmtId="0" fontId="34" fillId="3" borderId="16" xfId="0" applyFont="1" applyFill="1" applyBorder="1" applyAlignment="1">
      <alignment vertical="center" textRotation="90" wrapText="1"/>
    </xf>
    <xf numFmtId="0" fontId="17" fillId="0" borderId="3"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8" xfId="0" applyFont="1" applyBorder="1" applyAlignment="1">
      <alignment horizontal="center" vertical="center" wrapText="1"/>
    </xf>
    <xf numFmtId="0" fontId="1" fillId="0" borderId="3" xfId="0" applyFont="1" applyBorder="1" applyAlignment="1">
      <alignment wrapText="1"/>
    </xf>
    <xf numFmtId="9" fontId="16" fillId="0" borderId="3" xfId="0" applyNumberFormat="1" applyFont="1" applyFill="1" applyBorder="1" applyAlignment="1">
      <alignment horizontal="center" vertical="center" wrapText="1"/>
    </xf>
    <xf numFmtId="0" fontId="1" fillId="0" borderId="21" xfId="0" applyFont="1" applyBorder="1" applyAlignment="1">
      <alignment vertical="center" wrapText="1"/>
    </xf>
    <xf numFmtId="0" fontId="3" fillId="0" borderId="0" xfId="0" applyFont="1" applyAlignment="1">
      <alignment vertical="center" wrapText="1"/>
    </xf>
    <xf numFmtId="0" fontId="1" fillId="3" borderId="3" xfId="0" applyFont="1" applyFill="1" applyBorder="1" applyAlignment="1">
      <alignment horizontal="left" vertical="center" wrapText="1"/>
    </xf>
    <xf numFmtId="0" fontId="3" fillId="0" borderId="16" xfId="0" applyFont="1" applyBorder="1"/>
    <xf numFmtId="0" fontId="28" fillId="0" borderId="3" xfId="0" applyFont="1" applyBorder="1" applyAlignment="1">
      <alignment horizontal="center"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1" fillId="0" borderId="15"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6" xfId="0" applyFont="1" applyBorder="1" applyAlignment="1">
      <alignment vertical="center"/>
    </xf>
    <xf numFmtId="0" fontId="1" fillId="0" borderId="6" xfId="0" applyFont="1" applyBorder="1"/>
    <xf numFmtId="0" fontId="7" fillId="0" borderId="3" xfId="2" applyFont="1" applyBorder="1" applyAlignment="1">
      <alignment horizontal="center" vertical="center" wrapText="1"/>
    </xf>
    <xf numFmtId="0" fontId="1" fillId="3" borderId="3" xfId="0" applyFont="1" applyFill="1" applyBorder="1" applyAlignment="1">
      <alignment vertical="top" wrapText="1"/>
    </xf>
    <xf numFmtId="0" fontId="1" fillId="3" borderId="3" xfId="0" applyFont="1" applyFill="1" applyBorder="1"/>
    <xf numFmtId="0" fontId="10" fillId="0" borderId="8" xfId="0" applyFont="1" applyBorder="1" applyAlignment="1">
      <alignment vertical="center"/>
    </xf>
    <xf numFmtId="0" fontId="1" fillId="0" borderId="3" xfId="0" applyFont="1" applyFill="1" applyBorder="1" applyAlignment="1">
      <alignment wrapText="1"/>
    </xf>
    <xf numFmtId="0" fontId="1" fillId="0" borderId="3" xfId="0" applyFont="1" applyBorder="1" applyAlignment="1">
      <alignment horizontal="center" vertical="center"/>
    </xf>
    <xf numFmtId="0" fontId="1" fillId="0" borderId="0" xfId="0" applyFont="1" applyBorder="1" applyAlignment="1">
      <alignment horizontal="justify" vertical="center" wrapText="1"/>
    </xf>
    <xf numFmtId="0" fontId="28" fillId="0" borderId="2" xfId="0" applyFont="1" applyFill="1" applyBorder="1" applyAlignment="1">
      <alignment horizontal="justify" vertical="top" wrapText="1"/>
    </xf>
    <xf numFmtId="0" fontId="1" fillId="0" borderId="2" xfId="0" applyFont="1" applyBorder="1" applyAlignment="1">
      <alignment vertical="top" wrapText="1"/>
    </xf>
    <xf numFmtId="0" fontId="18" fillId="6" borderId="3" xfId="0" applyFont="1" applyFill="1" applyBorder="1" applyAlignment="1">
      <alignment horizontal="center" vertical="center" wrapText="1"/>
    </xf>
    <xf numFmtId="0" fontId="18" fillId="7" borderId="3" xfId="0" applyFont="1" applyFill="1" applyBorder="1" applyAlignment="1">
      <alignment horizontal="center" vertical="center" wrapText="1"/>
    </xf>
    <xf numFmtId="9" fontId="16" fillId="3" borderId="3" xfId="0" applyNumberFormat="1" applyFont="1" applyFill="1" applyBorder="1" applyAlignment="1">
      <alignment horizontal="center" vertical="center" wrapText="1"/>
    </xf>
    <xf numFmtId="0" fontId="1" fillId="0" borderId="34" xfId="0" applyFont="1" applyBorder="1" applyAlignment="1">
      <alignment vertical="top" wrapText="1"/>
    </xf>
    <xf numFmtId="0" fontId="1" fillId="0" borderId="2" xfId="0" applyFont="1" applyBorder="1" applyAlignment="1">
      <alignment horizontal="left" vertical="top" wrapText="1"/>
    </xf>
    <xf numFmtId="0" fontId="40" fillId="0" borderId="15" xfId="0" applyFont="1" applyBorder="1" applyAlignment="1">
      <alignment vertical="center" wrapText="1"/>
    </xf>
    <xf numFmtId="0" fontId="19" fillId="3"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41" fillId="3" borderId="3" xfId="0" applyFont="1" applyFill="1" applyBorder="1" applyAlignment="1">
      <alignment vertical="center" wrapText="1"/>
    </xf>
    <xf numFmtId="0" fontId="1" fillId="0" borderId="0" xfId="0" applyFont="1" applyBorder="1" applyAlignment="1">
      <alignment vertical="top" wrapText="1"/>
    </xf>
    <xf numFmtId="9" fontId="16" fillId="0" borderId="6" xfId="0" applyNumberFormat="1" applyFont="1" applyFill="1" applyBorder="1" applyAlignment="1">
      <alignment horizontal="center" vertical="center" wrapText="1"/>
    </xf>
    <xf numFmtId="0" fontId="1" fillId="0" borderId="0" xfId="0" applyFont="1" applyBorder="1" applyAlignment="1">
      <alignment wrapText="1"/>
    </xf>
    <xf numFmtId="0" fontId="28" fillId="3" borderId="3" xfId="0" applyNumberFormat="1" applyFont="1" applyFill="1" applyBorder="1" applyAlignment="1">
      <alignment horizontal="center" vertical="center" wrapText="1"/>
    </xf>
    <xf numFmtId="9" fontId="28" fillId="3" borderId="3" xfId="7" applyFont="1" applyFill="1" applyBorder="1" applyAlignment="1">
      <alignment horizontal="center" vertical="center" wrapText="1"/>
    </xf>
    <xf numFmtId="0" fontId="1" fillId="0" borderId="0" xfId="0" applyFont="1" applyFill="1" applyBorder="1"/>
    <xf numFmtId="0" fontId="1" fillId="0" borderId="0" xfId="0" applyFont="1" applyFill="1"/>
    <xf numFmtId="0" fontId="1" fillId="0" borderId="0" xfId="0" applyFont="1" applyBorder="1" applyAlignment="1">
      <alignment vertical="center"/>
    </xf>
    <xf numFmtId="0" fontId="1" fillId="0" borderId="3" xfId="0" applyFont="1" applyBorder="1" applyAlignment="1">
      <alignment horizontal="center" vertical="center"/>
    </xf>
    <xf numFmtId="0" fontId="1" fillId="0" borderId="11" xfId="0" applyFont="1" applyBorder="1" applyAlignment="1">
      <alignment vertical="top" wrapText="1"/>
    </xf>
    <xf numFmtId="0" fontId="1" fillId="0" borderId="0" xfId="0" applyFont="1" applyAlignment="1">
      <alignment vertical="top" wrapText="1"/>
    </xf>
    <xf numFmtId="0" fontId="23" fillId="3" borderId="3"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6" fillId="3" borderId="3" xfId="0" applyFont="1" applyFill="1" applyBorder="1" applyAlignment="1">
      <alignment horizontal="center" vertical="center" wrapText="1"/>
    </xf>
    <xf numFmtId="0" fontId="3" fillId="0" borderId="3" xfId="0" applyFont="1" applyBorder="1" applyAlignment="1">
      <alignment vertical="center" wrapText="1"/>
    </xf>
    <xf numFmtId="0" fontId="28" fillId="3" borderId="3" xfId="0" applyFont="1" applyFill="1" applyBorder="1" applyAlignment="1">
      <alignment horizontal="center" vertical="center" wrapText="1"/>
    </xf>
    <xf numFmtId="0" fontId="1" fillId="0" borderId="0" xfId="0" applyFont="1" applyAlignment="1">
      <alignment wrapText="1"/>
    </xf>
    <xf numFmtId="14" fontId="28" fillId="3" borderId="3" xfId="0" applyNumberFormat="1" applyFont="1" applyFill="1" applyBorder="1" applyAlignment="1">
      <alignment horizontal="center" vertical="center" wrapText="1"/>
    </xf>
    <xf numFmtId="0" fontId="1" fillId="3" borderId="3" xfId="15" applyFont="1" applyFill="1" applyBorder="1" applyAlignment="1">
      <alignment horizontal="justify" vertical="top" wrapText="1"/>
    </xf>
    <xf numFmtId="0" fontId="1" fillId="0" borderId="3" xfId="15" applyFont="1" applyFill="1" applyBorder="1" applyAlignment="1">
      <alignment horizontal="justify" vertical="top" wrapText="1"/>
    </xf>
    <xf numFmtId="0" fontId="1" fillId="0" borderId="10" xfId="0" applyFont="1" applyBorder="1" applyAlignment="1">
      <alignment horizontal="center" vertical="center" wrapText="1"/>
    </xf>
    <xf numFmtId="0" fontId="1" fillId="0" borderId="13" xfId="0" applyFont="1" applyBorder="1" applyAlignment="1">
      <alignment horizontal="left" vertical="top" wrapText="1"/>
    </xf>
    <xf numFmtId="0" fontId="1" fillId="0" borderId="3" xfId="15" applyFont="1" applyFill="1" applyBorder="1" applyAlignment="1">
      <alignment horizontal="center" vertical="center" textRotation="90" wrapText="1"/>
    </xf>
    <xf numFmtId="0" fontId="0" fillId="0" borderId="0" xfId="0" applyAlignment="1">
      <alignment wrapText="1"/>
    </xf>
    <xf numFmtId="0" fontId="47" fillId="0" borderId="0" xfId="0" applyFont="1" applyAlignment="1">
      <alignment wrapText="1"/>
    </xf>
    <xf numFmtId="0" fontId="50" fillId="0" borderId="0" xfId="0" applyFont="1" applyAlignment="1">
      <alignment wrapText="1"/>
    </xf>
    <xf numFmtId="0" fontId="48" fillId="11" borderId="3" xfId="0" applyFont="1" applyFill="1" applyBorder="1" applyAlignment="1">
      <alignment horizontal="center" vertical="center" wrapText="1"/>
    </xf>
    <xf numFmtId="0" fontId="51" fillId="11" borderId="3" xfId="0" applyFont="1" applyFill="1" applyBorder="1" applyAlignment="1">
      <alignment horizontal="center" vertical="center" wrapText="1"/>
    </xf>
    <xf numFmtId="0" fontId="51" fillId="12" borderId="3" xfId="0" applyFont="1" applyFill="1" applyBorder="1" applyAlignment="1">
      <alignment wrapText="1"/>
    </xf>
    <xf numFmtId="9" fontId="51" fillId="10" borderId="3" xfId="17" applyFont="1" applyFill="1" applyBorder="1" applyAlignment="1">
      <alignment wrapText="1"/>
    </xf>
    <xf numFmtId="0" fontId="51" fillId="10" borderId="8" xfId="17" applyNumberFormat="1" applyFont="1" applyFill="1" applyBorder="1" applyAlignment="1">
      <alignment wrapText="1"/>
    </xf>
    <xf numFmtId="9" fontId="51" fillId="9" borderId="3" xfId="17" applyFont="1" applyFill="1" applyBorder="1" applyAlignment="1">
      <alignment wrapText="1"/>
    </xf>
    <xf numFmtId="0" fontId="51" fillId="9" borderId="8" xfId="17" applyNumberFormat="1" applyFont="1" applyFill="1" applyBorder="1" applyAlignment="1">
      <alignment wrapText="1"/>
    </xf>
    <xf numFmtId="0" fontId="48" fillId="10" borderId="3" xfId="0" applyFont="1" applyFill="1" applyBorder="1" applyAlignment="1">
      <alignment horizontal="center" vertical="center" wrapText="1"/>
    </xf>
    <xf numFmtId="10" fontId="51" fillId="10" borderId="8" xfId="0" applyNumberFormat="1" applyFont="1" applyFill="1" applyBorder="1" applyAlignment="1">
      <alignment wrapText="1"/>
    </xf>
    <xf numFmtId="0" fontId="48" fillId="9" borderId="33" xfId="0" applyFont="1" applyFill="1" applyBorder="1" applyAlignment="1">
      <alignment horizontal="center" vertical="center" wrapText="1"/>
    </xf>
    <xf numFmtId="0" fontId="51" fillId="9" borderId="43" xfId="0" applyFont="1" applyFill="1" applyBorder="1" applyAlignment="1">
      <alignment wrapText="1"/>
    </xf>
    <xf numFmtId="0" fontId="51" fillId="0" borderId="0" xfId="0" applyFont="1" applyAlignment="1">
      <alignment wrapText="1"/>
    </xf>
    <xf numFmtId="0" fontId="49" fillId="0" borderId="42" xfId="0" applyFont="1" applyBorder="1" applyAlignment="1">
      <alignment horizontal="center" vertical="center" wrapText="1"/>
    </xf>
    <xf numFmtId="0" fontId="49" fillId="9" borderId="63" xfId="0" applyFont="1" applyFill="1" applyBorder="1" applyAlignment="1">
      <alignment wrapText="1"/>
    </xf>
    <xf numFmtId="0" fontId="49" fillId="10" borderId="64" xfId="0" applyFont="1" applyFill="1" applyBorder="1" applyAlignment="1">
      <alignment wrapText="1"/>
    </xf>
    <xf numFmtId="0" fontId="50" fillId="0" borderId="0" xfId="0" applyFont="1" applyAlignment="1">
      <alignment vertical="center" wrapText="1"/>
    </xf>
    <xf numFmtId="0" fontId="49" fillId="11" borderId="34" xfId="0" applyFont="1" applyFill="1" applyBorder="1" applyAlignment="1">
      <alignment wrapText="1"/>
    </xf>
    <xf numFmtId="0" fontId="50" fillId="10" borderId="35" xfId="0" applyFont="1" applyFill="1" applyBorder="1" applyAlignment="1">
      <alignment wrapText="1"/>
    </xf>
    <xf numFmtId="0" fontId="49" fillId="11" borderId="2" xfId="0" applyFont="1" applyFill="1" applyBorder="1" applyAlignment="1">
      <alignment wrapText="1"/>
    </xf>
    <xf numFmtId="0" fontId="50" fillId="10" borderId="28" xfId="0" applyFont="1" applyFill="1" applyBorder="1" applyAlignment="1">
      <alignment wrapText="1"/>
    </xf>
    <xf numFmtId="0" fontId="49" fillId="11" borderId="5" xfId="0" applyFont="1" applyFill="1" applyBorder="1" applyAlignment="1">
      <alignment wrapText="1"/>
    </xf>
    <xf numFmtId="0" fontId="50" fillId="10" borderId="29" xfId="0" applyFont="1" applyFill="1" applyBorder="1" applyAlignment="1">
      <alignment wrapText="1"/>
    </xf>
    <xf numFmtId="9" fontId="3" fillId="0" borderId="0" xfId="0" applyNumberFormat="1" applyFont="1" applyBorder="1"/>
    <xf numFmtId="0" fontId="34" fillId="0" borderId="19" xfId="0" applyFont="1" applyBorder="1" applyAlignment="1">
      <alignment horizontal="center" vertical="center" wrapText="1"/>
    </xf>
    <xf numFmtId="0" fontId="16" fillId="3" borderId="6"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20" fillId="0" borderId="0" xfId="15" applyFont="1" applyFill="1" applyBorder="1" applyAlignment="1">
      <alignment vertical="center" textRotation="90" wrapText="1"/>
    </xf>
    <xf numFmtId="16" fontId="28" fillId="3" borderId="3" xfId="0" applyNumberFormat="1" applyFont="1" applyFill="1" applyBorder="1" applyAlignment="1">
      <alignment horizontal="center" vertical="center" wrapText="1"/>
    </xf>
    <xf numFmtId="0" fontId="1" fillId="0" borderId="3" xfId="0" applyFont="1" applyFill="1" applyBorder="1" applyAlignment="1">
      <alignment vertical="top" wrapText="1"/>
    </xf>
    <xf numFmtId="0" fontId="1" fillId="0" borderId="3" xfId="0" applyFont="1" applyFill="1" applyBorder="1" applyAlignment="1">
      <alignment horizontal="justify" vertical="top"/>
    </xf>
    <xf numFmtId="0" fontId="28" fillId="3" borderId="6"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1" fillId="3" borderId="15" xfId="0" applyFont="1" applyFill="1" applyBorder="1"/>
    <xf numFmtId="0" fontId="16" fillId="0" borderId="3" xfId="0" applyFont="1" applyFill="1" applyBorder="1" applyAlignment="1">
      <alignment horizontal="center" vertical="center" wrapText="1"/>
    </xf>
    <xf numFmtId="41" fontId="23" fillId="3" borderId="3" xfId="18" applyFont="1" applyFill="1" applyBorder="1" applyAlignment="1">
      <alignment vertical="top" wrapText="1"/>
    </xf>
    <xf numFmtId="17" fontId="16" fillId="3" borderId="6" xfId="0" applyNumberFormat="1" applyFont="1" applyFill="1" applyBorder="1" applyAlignment="1">
      <alignment horizontal="center" vertical="center" wrapText="1"/>
    </xf>
    <xf numFmtId="0" fontId="28" fillId="3" borderId="21"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6" xfId="0" applyFont="1" applyBorder="1"/>
    <xf numFmtId="0" fontId="1" fillId="0" borderId="3" xfId="0" applyFont="1" applyBorder="1" applyAlignment="1">
      <alignment horizontal="left" vertical="top" wrapText="1"/>
    </xf>
    <xf numFmtId="0" fontId="1" fillId="0" borderId="3" xfId="0" applyFont="1" applyBorder="1" applyAlignment="1">
      <alignment horizontal="center" vertical="center"/>
    </xf>
    <xf numFmtId="0" fontId="16" fillId="3" borderId="19" xfId="0" applyFont="1" applyFill="1" applyBorder="1" applyAlignment="1">
      <alignment horizontal="center" vertical="center" wrapText="1"/>
    </xf>
    <xf numFmtId="0" fontId="28" fillId="0" borderId="15" xfId="0" applyFont="1" applyFill="1" applyBorder="1" applyAlignment="1">
      <alignment vertical="center" wrapText="1"/>
    </xf>
    <xf numFmtId="0" fontId="1" fillId="3" borderId="6" xfId="0" applyFont="1" applyFill="1" applyBorder="1" applyAlignment="1">
      <alignment vertical="center" wrapText="1"/>
    </xf>
    <xf numFmtId="0" fontId="3" fillId="0" borderId="0" xfId="0" applyFont="1" applyFill="1" applyBorder="1"/>
    <xf numFmtId="17" fontId="28" fillId="3" borderId="15" xfId="0" applyNumberFormat="1" applyFont="1" applyFill="1" applyBorder="1" applyAlignment="1">
      <alignment horizontal="center" vertical="center" wrapText="1"/>
    </xf>
    <xf numFmtId="9" fontId="3" fillId="0" borderId="15" xfId="0" applyNumberFormat="1" applyFont="1" applyBorder="1" applyAlignment="1">
      <alignment vertical="center"/>
    </xf>
    <xf numFmtId="0" fontId="3" fillId="0" borderId="15" xfId="0" applyFont="1" applyBorder="1" applyAlignment="1">
      <alignment vertical="top" wrapText="1"/>
    </xf>
    <xf numFmtId="0" fontId="1" fillId="0" borderId="21" xfId="15" applyFont="1" applyFill="1" applyBorder="1" applyAlignment="1">
      <alignment horizontal="justify" vertical="center" wrapText="1"/>
    </xf>
    <xf numFmtId="0" fontId="1" fillId="3" borderId="3" xfId="15" applyFont="1" applyFill="1" applyBorder="1" applyAlignment="1">
      <alignment horizontal="center" vertical="top" wrapText="1"/>
    </xf>
    <xf numFmtId="0" fontId="16" fillId="0" borderId="3" xfId="0" applyFont="1" applyFill="1" applyBorder="1" applyAlignment="1">
      <alignment horizontal="center" vertical="center" wrapText="1"/>
    </xf>
    <xf numFmtId="0" fontId="1" fillId="0" borderId="6" xfId="0" applyFont="1" applyBorder="1" applyAlignment="1">
      <alignment vertical="center" wrapText="1"/>
    </xf>
    <xf numFmtId="0" fontId="3" fillId="0" borderId="0" xfId="0" applyFont="1" applyBorder="1" applyAlignment="1">
      <alignment horizontal="center"/>
    </xf>
    <xf numFmtId="0" fontId="3" fillId="0" borderId="3" xfId="0" applyFont="1" applyBorder="1" applyAlignment="1">
      <alignment horizontal="center"/>
    </xf>
    <xf numFmtId="0" fontId="18" fillId="3" borderId="0" xfId="0" applyFont="1" applyFill="1" applyBorder="1" applyAlignment="1">
      <alignment horizontal="center" vertical="center" wrapText="1"/>
    </xf>
    <xf numFmtId="0" fontId="3" fillId="0" borderId="0" xfId="0" applyFont="1" applyBorder="1" applyAlignment="1">
      <alignment horizontal="center" wrapText="1"/>
    </xf>
    <xf numFmtId="0" fontId="23" fillId="3" borderId="3" xfId="0" applyNumberFormat="1"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6"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6" fillId="0"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3"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Border="1"/>
    <xf numFmtId="0" fontId="28" fillId="0" borderId="3" xfId="0" applyFont="1" applyFill="1" applyBorder="1" applyAlignment="1">
      <alignment horizontal="left" vertical="center" wrapText="1"/>
    </xf>
    <xf numFmtId="0" fontId="1" fillId="0" borderId="3" xfId="0" applyFont="1" applyBorder="1" applyAlignment="1">
      <alignment horizontal="center" vertical="center"/>
    </xf>
    <xf numFmtId="0" fontId="3" fillId="3" borderId="3" xfId="0" applyFont="1" applyFill="1" applyBorder="1" applyAlignment="1">
      <alignment horizontal="left" vertical="center" wrapText="1"/>
    </xf>
    <xf numFmtId="14" fontId="1" fillId="0" borderId="3" xfId="0" applyNumberFormat="1" applyFont="1" applyBorder="1" applyAlignment="1">
      <alignment horizontal="center" vertical="center"/>
    </xf>
    <xf numFmtId="0" fontId="16" fillId="3" borderId="3"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0" borderId="11" xfId="0" applyFont="1" applyBorder="1" applyAlignment="1">
      <alignment horizontal="center" vertical="center" wrapText="1"/>
    </xf>
    <xf numFmtId="0" fontId="18" fillId="3" borderId="3" xfId="0" applyFont="1" applyFill="1" applyBorder="1" applyAlignment="1">
      <alignment horizontal="center" vertical="center" textRotation="90" wrapText="1"/>
    </xf>
    <xf numFmtId="0" fontId="28" fillId="3" borderId="3"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 fillId="0" borderId="3" xfId="0" applyFont="1" applyBorder="1" applyAlignment="1">
      <alignment wrapText="1"/>
    </xf>
    <xf numFmtId="0" fontId="28" fillId="0" borderId="3" xfId="0" applyFont="1" applyFill="1" applyBorder="1" applyAlignment="1">
      <alignment horizontal="left" vertical="top" wrapText="1"/>
    </xf>
    <xf numFmtId="0" fontId="18" fillId="0" borderId="3" xfId="0" applyFont="1" applyFill="1" applyBorder="1" applyAlignment="1">
      <alignment horizontal="center" vertical="center" wrapText="1"/>
    </xf>
    <xf numFmtId="0" fontId="3" fillId="0" borderId="0" xfId="0" applyFont="1" applyFill="1" applyAlignment="1">
      <alignment vertical="center"/>
    </xf>
    <xf numFmtId="0" fontId="34" fillId="0" borderId="19"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3" fillId="0"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9" fontId="0" fillId="0" borderId="3" xfId="0" applyNumberFormat="1" applyFill="1" applyBorder="1" applyAlignment="1">
      <alignment vertical="center" wrapText="1"/>
    </xf>
    <xf numFmtId="0" fontId="1" fillId="0" borderId="3" xfId="0" applyFont="1" applyFill="1" applyBorder="1" applyAlignment="1">
      <alignment horizontal="center" vertical="justify" wrapText="1"/>
    </xf>
    <xf numFmtId="9" fontId="0" fillId="0" borderId="3" xfId="0" applyNumberFormat="1" applyFill="1" applyBorder="1" applyAlignment="1">
      <alignment horizontal="center" vertical="justify" wrapText="1"/>
    </xf>
    <xf numFmtId="0" fontId="1" fillId="0" borderId="15" xfId="0" applyFont="1" applyFill="1" applyBorder="1"/>
    <xf numFmtId="0" fontId="15" fillId="0" borderId="9"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 fillId="0" borderId="21" xfId="0" applyFont="1" applyFill="1" applyBorder="1"/>
    <xf numFmtId="0" fontId="34" fillId="0" borderId="6" xfId="0" applyFont="1" applyFill="1" applyBorder="1"/>
    <xf numFmtId="0" fontId="1" fillId="0" borderId="15" xfId="0" applyFont="1" applyFill="1" applyBorder="1" applyAlignment="1">
      <alignment vertical="top" wrapText="1"/>
    </xf>
    <xf numFmtId="0" fontId="12" fillId="0" borderId="3" xfId="0" applyFont="1" applyFill="1" applyBorder="1" applyAlignment="1">
      <alignment vertical="center"/>
    </xf>
    <xf numFmtId="0" fontId="1" fillId="0" borderId="21" xfId="0" applyFont="1" applyFill="1" applyBorder="1" applyAlignment="1">
      <alignment vertical="center" wrapText="1"/>
    </xf>
    <xf numFmtId="0" fontId="1" fillId="0" borderId="21" xfId="0" applyFont="1" applyFill="1" applyBorder="1" applyAlignment="1"/>
    <xf numFmtId="0" fontId="1" fillId="0" borderId="6" xfId="0" applyFont="1" applyFill="1" applyBorder="1" applyAlignment="1">
      <alignment vertical="center" wrapText="1"/>
    </xf>
    <xf numFmtId="0" fontId="12" fillId="0" borderId="3" xfId="0" applyFont="1" applyFill="1" applyBorder="1"/>
    <xf numFmtId="0" fontId="1" fillId="0" borderId="3" xfId="0" applyFont="1" applyFill="1" applyBorder="1" applyAlignment="1">
      <alignment horizontal="center" vertical="center" wrapText="1"/>
    </xf>
    <xf numFmtId="9" fontId="1" fillId="0" borderId="3" xfId="0" applyNumberFormat="1" applyFont="1" applyFill="1" applyBorder="1" applyAlignment="1">
      <alignment vertical="center"/>
    </xf>
    <xf numFmtId="9" fontId="1" fillId="0" borderId="3" xfId="0" applyNumberFormat="1" applyFont="1" applyFill="1" applyBorder="1"/>
    <xf numFmtId="9" fontId="1" fillId="0" borderId="3" xfId="0" applyNumberFormat="1" applyFont="1" applyFill="1" applyBorder="1" applyAlignment="1">
      <alignment vertical="top"/>
    </xf>
    <xf numFmtId="0" fontId="33" fillId="0" borderId="3" xfId="0" applyFont="1" applyFill="1" applyBorder="1" applyAlignment="1">
      <alignment vertical="top" wrapText="1"/>
    </xf>
    <xf numFmtId="0" fontId="3" fillId="0" borderId="8" xfId="0" applyFont="1" applyFill="1" applyBorder="1"/>
    <xf numFmtId="17" fontId="1" fillId="0" borderId="3" xfId="0" applyNumberFormat="1" applyFont="1" applyFill="1" applyBorder="1" applyAlignment="1">
      <alignment vertical="center" wrapText="1"/>
    </xf>
    <xf numFmtId="0" fontId="1" fillId="0" borderId="6" xfId="0" applyFont="1" applyFill="1" applyBorder="1"/>
    <xf numFmtId="0" fontId="3" fillId="0" borderId="19" xfId="0" applyFont="1" applyFill="1" applyBorder="1"/>
    <xf numFmtId="0" fontId="3" fillId="0" borderId="16" xfId="0" applyFont="1" applyFill="1" applyBorder="1"/>
    <xf numFmtId="0" fontId="1" fillId="0" borderId="3" xfId="0" applyFont="1" applyFill="1" applyBorder="1" applyAlignment="1">
      <alignment horizontal="center" vertical="center"/>
    </xf>
    <xf numFmtId="16" fontId="1" fillId="0" borderId="3" xfId="0" applyNumberFormat="1" applyFont="1" applyFill="1" applyBorder="1" applyAlignment="1">
      <alignment horizontal="center" vertical="center"/>
    </xf>
    <xf numFmtId="17"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3" xfId="0" applyFont="1" applyFill="1" applyBorder="1"/>
    <xf numFmtId="0" fontId="1" fillId="0" borderId="3" xfId="0" applyFont="1" applyFill="1" applyBorder="1" applyAlignment="1">
      <alignment horizontal="left" wrapText="1"/>
    </xf>
    <xf numFmtId="17" fontId="1" fillId="0" borderId="3" xfId="0" applyNumberFormat="1" applyFont="1" applyFill="1" applyBorder="1"/>
    <xf numFmtId="0" fontId="1" fillId="0" borderId="3" xfId="0" applyFont="1" applyFill="1" applyBorder="1" applyAlignment="1">
      <alignment horizontal="left" vertical="top" wrapText="1"/>
    </xf>
    <xf numFmtId="0" fontId="1" fillId="0" borderId="3" xfId="0" applyFont="1" applyFill="1" applyBorder="1" applyAlignment="1">
      <alignment horizontal="center" vertical="top" wrapText="1"/>
    </xf>
    <xf numFmtId="0" fontId="1" fillId="0" borderId="3" xfId="0" applyFont="1" applyFill="1" applyBorder="1" applyAlignment="1">
      <alignment horizontal="justify" vertical="center" wrapText="1"/>
    </xf>
    <xf numFmtId="0" fontId="3" fillId="0" borderId="3" xfId="0" applyFont="1" applyFill="1" applyBorder="1" applyAlignment="1">
      <alignment vertical="center" wrapText="1"/>
    </xf>
    <xf numFmtId="0" fontId="18" fillId="0" borderId="3" xfId="0" applyFont="1" applyFill="1" applyBorder="1" applyAlignment="1">
      <alignment vertical="center" wrapText="1"/>
    </xf>
    <xf numFmtId="0" fontId="21" fillId="0" borderId="6" xfId="0" applyFont="1" applyFill="1" applyBorder="1" applyAlignment="1">
      <alignment vertical="center" wrapText="1"/>
    </xf>
    <xf numFmtId="0" fontId="3" fillId="0" borderId="0" xfId="0" applyFont="1" applyFill="1" applyAlignment="1">
      <alignment wrapText="1"/>
    </xf>
    <xf numFmtId="0" fontId="3" fillId="0" borderId="0" xfId="0" applyFont="1" applyFill="1" applyBorder="1" applyAlignment="1">
      <alignment vertical="center" wrapText="1"/>
    </xf>
    <xf numFmtId="0" fontId="24" fillId="0" borderId="3" xfId="0" applyFont="1" applyFill="1" applyBorder="1" applyAlignment="1">
      <alignment vertical="center" wrapText="1"/>
    </xf>
    <xf numFmtId="0" fontId="27" fillId="0" borderId="2" xfId="0" applyFont="1" applyFill="1" applyBorder="1" applyAlignment="1">
      <alignment horizontal="center" vertical="center" wrapText="1"/>
    </xf>
    <xf numFmtId="0" fontId="23" fillId="0" borderId="28" xfId="0" applyNumberFormat="1" applyFont="1" applyFill="1" applyBorder="1" applyAlignment="1">
      <alignment horizontal="center" vertical="center" wrapText="1"/>
    </xf>
    <xf numFmtId="0" fontId="3" fillId="0" borderId="3" xfId="0" applyFont="1" applyFill="1" applyBorder="1" applyAlignment="1">
      <alignment horizontal="center" vertical="top" wrapText="1"/>
    </xf>
    <xf numFmtId="9" fontId="23" fillId="0" borderId="28" xfId="7" applyFont="1" applyFill="1" applyBorder="1" applyAlignment="1">
      <alignment horizontal="center" vertical="center" wrapText="1"/>
    </xf>
    <xf numFmtId="0" fontId="27" fillId="0" borderId="5" xfId="0" applyFont="1" applyFill="1" applyBorder="1" applyAlignment="1">
      <alignment horizontal="center" vertical="center" wrapText="1"/>
    </xf>
    <xf numFmtId="9" fontId="23" fillId="0" borderId="33" xfId="7" applyFont="1" applyFill="1" applyBorder="1" applyAlignment="1">
      <alignment horizontal="center" vertical="center" wrapText="1"/>
    </xf>
    <xf numFmtId="9" fontId="23" fillId="0" borderId="29" xfId="7" applyFont="1" applyFill="1" applyBorder="1" applyAlignment="1">
      <alignment horizontal="center" vertical="center" wrapText="1"/>
    </xf>
    <xf numFmtId="0" fontId="1"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34" fillId="0" borderId="6" xfId="0" applyFont="1" applyBorder="1" applyAlignment="1">
      <alignment vertical="center"/>
    </xf>
    <xf numFmtId="0" fontId="18" fillId="0" borderId="0" xfId="0" applyFont="1" applyFill="1"/>
    <xf numFmtId="0" fontId="57" fillId="7" borderId="3" xfId="0" applyFont="1" applyFill="1" applyBorder="1" applyAlignment="1">
      <alignment horizontal="center" vertical="center" wrapText="1"/>
    </xf>
    <xf numFmtId="0" fontId="18" fillId="5" borderId="3" xfId="0" applyFont="1" applyFill="1" applyBorder="1" applyAlignment="1">
      <alignment horizontal="center" vertical="center" wrapText="1"/>
    </xf>
    <xf numFmtId="17" fontId="1" fillId="3" borderId="3" xfId="0" applyNumberFormat="1" applyFont="1" applyFill="1" applyBorder="1" applyAlignment="1">
      <alignment horizontal="center" vertical="center" textRotation="90" wrapText="1"/>
    </xf>
    <xf numFmtId="9" fontId="18" fillId="3" borderId="3" xfId="0" applyNumberFormat="1" applyFont="1" applyFill="1" applyBorder="1" applyAlignment="1">
      <alignment horizontal="center" vertical="center" textRotation="90"/>
    </xf>
    <xf numFmtId="0" fontId="1" fillId="3" borderId="3" xfId="0" applyFont="1" applyFill="1" applyBorder="1" applyAlignment="1">
      <alignment vertical="center"/>
    </xf>
    <xf numFmtId="0" fontId="1" fillId="6" borderId="3" xfId="0" applyFont="1" applyFill="1" applyBorder="1" applyAlignment="1">
      <alignment horizontal="center" wrapText="1"/>
    </xf>
    <xf numFmtId="0" fontId="1" fillId="0" borderId="3" xfId="0" applyFont="1" applyBorder="1" applyAlignment="1">
      <alignment horizontal="center" wrapText="1"/>
    </xf>
    <xf numFmtId="0" fontId="1" fillId="7" borderId="3" xfId="0" applyFont="1" applyFill="1" applyBorder="1" applyAlignment="1">
      <alignment horizontal="center" wrapText="1"/>
    </xf>
    <xf numFmtId="0" fontId="1" fillId="3" borderId="3" xfId="0" applyFont="1" applyFill="1" applyBorder="1" applyAlignment="1">
      <alignment horizontal="center" wrapText="1"/>
    </xf>
    <xf numFmtId="0" fontId="1" fillId="4" borderId="3" xfId="0" applyFont="1" applyFill="1" applyBorder="1" applyAlignment="1">
      <alignment horizontal="center" wrapText="1"/>
    </xf>
    <xf numFmtId="9" fontId="1" fillId="0" borderId="3" xfId="0" applyNumberFormat="1" applyFont="1" applyBorder="1" applyAlignment="1">
      <alignment vertical="center"/>
    </xf>
    <xf numFmtId="17" fontId="1" fillId="3" borderId="3" xfId="0" applyNumberFormat="1" applyFont="1" applyFill="1" applyBorder="1" applyAlignment="1">
      <alignment horizontal="center" vertical="center" textRotation="90"/>
    </xf>
    <xf numFmtId="0" fontId="27" fillId="3" borderId="0" xfId="0" applyFont="1" applyFill="1" applyBorder="1" applyAlignment="1">
      <alignment vertical="center" wrapText="1"/>
    </xf>
    <xf numFmtId="0" fontId="18" fillId="0" borderId="11"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3" fillId="0" borderId="3" xfId="0" applyFont="1" applyFill="1" applyBorder="1" applyAlignment="1">
      <alignment vertical="center"/>
    </xf>
    <xf numFmtId="0" fontId="32" fillId="3" borderId="3" xfId="0" applyFont="1" applyFill="1" applyBorder="1" applyAlignment="1">
      <alignment vertical="top" wrapText="1"/>
    </xf>
    <xf numFmtId="0" fontId="15" fillId="0" borderId="3" xfId="0" applyFont="1" applyFill="1" applyBorder="1"/>
    <xf numFmtId="0" fontId="1" fillId="0" borderId="8" xfId="0" applyFont="1" applyFill="1" applyBorder="1" applyAlignment="1">
      <alignment horizontal="center" vertical="center" wrapText="1"/>
    </xf>
    <xf numFmtId="0" fontId="9" fillId="0" borderId="8" xfId="0" applyFont="1" applyFill="1" applyBorder="1" applyAlignment="1">
      <alignment vertical="center"/>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10" fillId="0" borderId="3" xfId="0" applyFont="1" applyFill="1" applyBorder="1" applyAlignment="1">
      <alignment vertical="center"/>
    </xf>
    <xf numFmtId="0" fontId="18" fillId="0" borderId="3" xfId="0" applyFont="1" applyFill="1" applyBorder="1" applyAlignment="1">
      <alignment vertical="center" textRotation="90"/>
    </xf>
    <xf numFmtId="0" fontId="1" fillId="0" borderId="3" xfId="0" applyFont="1" applyFill="1" applyBorder="1" applyAlignment="1"/>
    <xf numFmtId="0" fontId="1" fillId="0" borderId="15" xfId="0" applyFont="1" applyFill="1" applyBorder="1" applyAlignment="1">
      <alignment horizontal="left" vertical="center" wrapText="1"/>
    </xf>
    <xf numFmtId="17" fontId="18" fillId="0" borderId="3" xfId="0" applyNumberFormat="1" applyFont="1" applyFill="1" applyBorder="1" applyAlignment="1">
      <alignment horizontal="center" vertical="center" textRotation="90" wrapText="1"/>
    </xf>
    <xf numFmtId="17" fontId="18" fillId="0" borderId="3" xfId="0" applyNumberFormat="1" applyFont="1" applyFill="1" applyBorder="1" applyAlignment="1">
      <alignment horizontal="center" vertical="center" textRotation="90"/>
    </xf>
    <xf numFmtId="0" fontId="18" fillId="0" borderId="21" xfId="0" applyFont="1" applyFill="1" applyBorder="1" applyAlignment="1">
      <alignment horizontal="center" vertical="center" wrapText="1"/>
    </xf>
    <xf numFmtId="0" fontId="3" fillId="0" borderId="3" xfId="0" applyFont="1" applyFill="1" applyBorder="1" applyAlignment="1">
      <alignment vertical="top" wrapText="1"/>
    </xf>
    <xf numFmtId="9" fontId="3" fillId="0" borderId="3" xfId="0" applyNumberFormat="1" applyFont="1" applyFill="1" applyBorder="1" applyAlignment="1">
      <alignment vertical="center"/>
    </xf>
    <xf numFmtId="0" fontId="3" fillId="0" borderId="0" xfId="0" applyFont="1" applyFill="1" applyAlignment="1">
      <alignment vertical="top" wrapText="1"/>
    </xf>
    <xf numFmtId="0" fontId="3" fillId="0" borderId="3" xfId="0" applyFont="1" applyFill="1" applyBorder="1" applyAlignment="1">
      <alignment vertical="top"/>
    </xf>
    <xf numFmtId="0" fontId="21" fillId="0" borderId="3" xfId="0" applyFont="1" applyFill="1" applyBorder="1" applyAlignment="1">
      <alignment vertical="center" wrapText="1"/>
    </xf>
    <xf numFmtId="0" fontId="3" fillId="0" borderId="0" xfId="0" applyFont="1" applyFill="1" applyBorder="1" applyAlignment="1">
      <alignment horizontal="justify" vertical="center" wrapText="1"/>
    </xf>
    <xf numFmtId="0" fontId="3" fillId="0" borderId="2" xfId="0" applyFont="1" applyFill="1" applyBorder="1"/>
    <xf numFmtId="0" fontId="3" fillId="0" borderId="28" xfId="0" applyFont="1" applyFill="1" applyBorder="1"/>
    <xf numFmtId="9" fontId="23" fillId="0" borderId="3" xfId="7" applyFont="1" applyFill="1" applyBorder="1" applyAlignment="1">
      <alignment horizontal="center" vertical="center" wrapText="1"/>
    </xf>
    <xf numFmtId="0" fontId="3" fillId="0" borderId="0" xfId="0" applyFont="1" applyFill="1" applyBorder="1" applyAlignment="1">
      <alignment horizontal="center" vertical="center"/>
    </xf>
    <xf numFmtId="0" fontId="9" fillId="0" borderId="3" xfId="0" applyFont="1" applyFill="1" applyBorder="1" applyAlignment="1">
      <alignment vertical="center"/>
    </xf>
    <xf numFmtId="0" fontId="9" fillId="0" borderId="15" xfId="0" applyFont="1" applyFill="1" applyBorder="1" applyAlignment="1">
      <alignment vertical="center" wrapText="1"/>
    </xf>
    <xf numFmtId="0" fontId="9" fillId="0" borderId="6" xfId="0" applyFont="1" applyFill="1" applyBorder="1" applyAlignment="1">
      <alignment vertical="center" wrapText="1"/>
    </xf>
    <xf numFmtId="0" fontId="1" fillId="0" borderId="6" xfId="0" applyFont="1" applyFill="1" applyBorder="1" applyAlignment="1">
      <alignment horizontal="left" vertical="center" wrapText="1"/>
    </xf>
    <xf numFmtId="15" fontId="28" fillId="0" borderId="3" xfId="0" applyNumberFormat="1" applyFont="1" applyFill="1" applyBorder="1" applyAlignment="1">
      <alignment horizontal="center" vertical="center" wrapText="1"/>
    </xf>
    <xf numFmtId="0" fontId="15" fillId="0" borderId="3" xfId="0" applyFont="1" applyFill="1" applyBorder="1" applyAlignment="1">
      <alignment wrapText="1"/>
    </xf>
    <xf numFmtId="0" fontId="28" fillId="0" borderId="8" xfId="0" applyFont="1" applyFill="1" applyBorder="1" applyAlignment="1">
      <alignment horizontal="left" vertical="center" wrapText="1"/>
    </xf>
    <xf numFmtId="9" fontId="38" fillId="0" borderId="3" xfId="0" applyNumberFormat="1" applyFont="1" applyFill="1" applyBorder="1" applyAlignment="1">
      <alignment vertical="center" wrapText="1"/>
    </xf>
    <xf numFmtId="0" fontId="15" fillId="0" borderId="3" xfId="0" applyFont="1" applyFill="1" applyBorder="1" applyAlignment="1">
      <alignment vertical="top" wrapText="1"/>
    </xf>
    <xf numFmtId="0" fontId="1" fillId="0" borderId="6" xfId="0" applyFont="1" applyFill="1" applyBorder="1" applyAlignment="1">
      <alignment horizontal="left" vertical="top" wrapText="1"/>
    </xf>
    <xf numFmtId="9" fontId="38" fillId="0" borderId="3" xfId="0" applyNumberFormat="1" applyFont="1" applyFill="1" applyBorder="1" applyAlignment="1">
      <alignment vertical="top"/>
    </xf>
    <xf numFmtId="0" fontId="27" fillId="0" borderId="3" xfId="0" applyFont="1" applyFill="1" applyBorder="1" applyAlignment="1">
      <alignment horizontal="center" vertical="center" wrapText="1"/>
    </xf>
    <xf numFmtId="0" fontId="3" fillId="0" borderId="0" xfId="0" applyFont="1" applyFill="1" applyBorder="1" applyAlignment="1">
      <alignment wrapText="1"/>
    </xf>
    <xf numFmtId="0" fontId="6" fillId="0" borderId="0" xfId="0" applyFont="1" applyFill="1" applyBorder="1" applyAlignment="1">
      <alignment vertical="center" wrapText="1"/>
    </xf>
    <xf numFmtId="0" fontId="16" fillId="0" borderId="15" xfId="0" applyFont="1" applyFill="1" applyBorder="1" applyAlignment="1">
      <alignment vertical="center" wrapText="1"/>
    </xf>
    <xf numFmtId="0" fontId="3" fillId="0" borderId="0" xfId="0" applyFont="1" applyFill="1" applyBorder="1" applyAlignment="1"/>
    <xf numFmtId="0" fontId="10" fillId="0" borderId="8" xfId="0" applyFont="1" applyFill="1" applyBorder="1" applyAlignment="1">
      <alignment vertical="center"/>
    </xf>
    <xf numFmtId="0" fontId="7" fillId="0" borderId="8"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31" xfId="0" applyFont="1" applyFill="1" applyBorder="1" applyAlignment="1">
      <alignment vertical="center"/>
    </xf>
    <xf numFmtId="0" fontId="18" fillId="0" borderId="3" xfId="2" applyFont="1" applyFill="1" applyBorder="1" applyAlignment="1">
      <alignment horizontal="left" vertical="center" wrapText="1"/>
    </xf>
    <xf numFmtId="0" fontId="18" fillId="0" borderId="8" xfId="2" applyFont="1" applyFill="1" applyBorder="1" applyAlignment="1">
      <alignment horizontal="left" vertical="center" wrapText="1"/>
    </xf>
    <xf numFmtId="0" fontId="1" fillId="0" borderId="26" xfId="0" applyFont="1" applyFill="1" applyBorder="1"/>
    <xf numFmtId="0" fontId="16" fillId="0" borderId="3" xfId="0" applyFont="1" applyFill="1" applyBorder="1" applyAlignment="1">
      <alignment vertical="center" wrapText="1"/>
    </xf>
    <xf numFmtId="0" fontId="18" fillId="0" borderId="3" xfId="0" applyFont="1" applyFill="1" applyBorder="1" applyAlignment="1">
      <alignment horizontal="center" vertical="center"/>
    </xf>
    <xf numFmtId="0" fontId="16" fillId="0" borderId="3" xfId="0" applyFont="1" applyFill="1" applyBorder="1" applyAlignment="1">
      <alignment vertical="top" wrapText="1"/>
    </xf>
    <xf numFmtId="0" fontId="15" fillId="0" borderId="3" xfId="0" applyFont="1" applyFill="1" applyBorder="1" applyAlignment="1">
      <alignment vertical="top"/>
    </xf>
    <xf numFmtId="0" fontId="3" fillId="0" borderId="0" xfId="0" applyFont="1" applyFill="1" applyAlignment="1">
      <alignment vertical="top"/>
    </xf>
    <xf numFmtId="0" fontId="25" fillId="0" borderId="3" xfId="0" applyFont="1" applyFill="1" applyBorder="1" applyAlignment="1">
      <alignment vertical="center" wrapText="1"/>
    </xf>
    <xf numFmtId="0" fontId="3" fillId="0" borderId="0" xfId="0" applyFont="1" applyFill="1" applyBorder="1" applyAlignment="1">
      <alignment vertical="top" wrapText="1"/>
    </xf>
    <xf numFmtId="0" fontId="3" fillId="0" borderId="0" xfId="0" applyFont="1" applyFill="1" applyBorder="1" applyAlignment="1">
      <alignment vertical="top"/>
    </xf>
    <xf numFmtId="0" fontId="10" fillId="0" borderId="0" xfId="0" applyFont="1" applyFill="1" applyBorder="1" applyAlignment="1">
      <alignment vertical="center"/>
    </xf>
    <xf numFmtId="0" fontId="10" fillId="0" borderId="10" xfId="0" applyFont="1" applyFill="1" applyBorder="1" applyAlignment="1">
      <alignment vertical="center"/>
    </xf>
    <xf numFmtId="0" fontId="1" fillId="0" borderId="0" xfId="0" applyFont="1" applyFill="1" applyBorder="1" applyAlignment="1">
      <alignment horizontal="center"/>
    </xf>
    <xf numFmtId="0" fontId="1" fillId="0" borderId="19" xfId="0" applyFont="1" applyFill="1" applyBorder="1"/>
    <xf numFmtId="0" fontId="44" fillId="0" borderId="3" xfId="0" applyFont="1" applyFill="1" applyBorder="1" applyAlignment="1">
      <alignment horizontal="center" vertical="center" wrapText="1"/>
    </xf>
    <xf numFmtId="0" fontId="45" fillId="0" borderId="3" xfId="0" applyNumberFormat="1" applyFont="1" applyFill="1" applyBorder="1" applyAlignment="1">
      <alignment horizontal="center" vertical="center" wrapText="1"/>
    </xf>
    <xf numFmtId="9" fontId="45" fillId="0" borderId="3" xfId="7" applyFont="1" applyFill="1" applyBorder="1" applyAlignment="1">
      <alignment horizontal="center" vertical="center" wrapText="1"/>
    </xf>
    <xf numFmtId="0" fontId="44" fillId="0" borderId="3" xfId="0" applyFont="1" applyFill="1" applyBorder="1" applyAlignment="1">
      <alignment vertical="center"/>
    </xf>
    <xf numFmtId="0" fontId="7" fillId="0" borderId="3" xfId="0" applyFont="1" applyFill="1" applyBorder="1" applyAlignment="1">
      <alignment horizontal="center" vertical="center" wrapText="1"/>
    </xf>
    <xf numFmtId="0" fontId="1" fillId="0" borderId="0" xfId="0" applyFont="1" applyFill="1" applyBorder="1" applyAlignment="1">
      <alignment horizontal="center" vertical="center"/>
    </xf>
    <xf numFmtId="0" fontId="15" fillId="0" borderId="17" xfId="0" applyFont="1" applyFill="1" applyBorder="1"/>
    <xf numFmtId="0" fontId="15" fillId="0" borderId="0" xfId="0" applyFont="1" applyFill="1" applyAlignment="1">
      <alignment vertical="center"/>
    </xf>
    <xf numFmtId="0" fontId="1" fillId="0" borderId="3" xfId="15" applyFont="1" applyFill="1" applyBorder="1" applyAlignment="1">
      <alignment vertical="center"/>
    </xf>
    <xf numFmtId="17" fontId="1" fillId="0" borderId="3" xfId="15" applyNumberFormat="1" applyFont="1" applyFill="1" applyBorder="1" applyAlignment="1">
      <alignment vertical="center"/>
    </xf>
    <xf numFmtId="0" fontId="1" fillId="0" borderId="3" xfId="15" applyFont="1" applyFill="1" applyBorder="1" applyAlignment="1">
      <alignment vertical="center" wrapText="1"/>
    </xf>
    <xf numFmtId="0" fontId="1" fillId="0" borderId="0" xfId="0" applyFont="1" applyFill="1" applyAlignment="1">
      <alignment vertical="center"/>
    </xf>
    <xf numFmtId="0" fontId="1" fillId="0" borderId="3" xfId="15" applyFont="1" applyFill="1" applyBorder="1" applyAlignment="1">
      <alignment vertical="top" wrapText="1"/>
    </xf>
    <xf numFmtId="0" fontId="44" fillId="0" borderId="0" xfId="0" applyFont="1" applyFill="1"/>
    <xf numFmtId="0" fontId="9" fillId="0" borderId="3" xfId="0" applyFont="1" applyFill="1" applyBorder="1" applyAlignment="1">
      <alignment vertical="center" wrapText="1"/>
    </xf>
    <xf numFmtId="0" fontId="44" fillId="0" borderId="0" xfId="0" applyFont="1" applyFill="1" applyAlignment="1">
      <alignment wrapText="1"/>
    </xf>
    <xf numFmtId="0" fontId="44" fillId="0" borderId="0" xfId="0" applyFont="1" applyFill="1" applyBorder="1"/>
    <xf numFmtId="0" fontId="18" fillId="0" borderId="15" xfId="0" applyFont="1" applyBorder="1" applyAlignment="1">
      <alignment vertical="center" wrapText="1"/>
    </xf>
    <xf numFmtId="0" fontId="18" fillId="0" borderId="19" xfId="0" applyFont="1" applyBorder="1" applyAlignment="1">
      <alignment horizontal="center" vertical="center" wrapText="1"/>
    </xf>
    <xf numFmtId="0" fontId="1" fillId="3" borderId="15" xfId="0" applyFont="1" applyFill="1" applyBorder="1" applyAlignment="1">
      <alignment vertical="center"/>
    </xf>
    <xf numFmtId="14" fontId="1" fillId="0" borderId="3" xfId="0" applyNumberFormat="1" applyFont="1" applyFill="1" applyBorder="1" applyAlignment="1">
      <alignment vertical="center"/>
    </xf>
    <xf numFmtId="14" fontId="1" fillId="0" borderId="3" xfId="0" applyNumberFormat="1" applyFont="1" applyFill="1" applyBorder="1" applyAlignment="1">
      <alignment vertical="center" wrapText="1"/>
    </xf>
    <xf numFmtId="0" fontId="1" fillId="0" borderId="21" xfId="0" applyFont="1" applyBorder="1" applyAlignment="1">
      <alignment horizontal="center" vertical="center"/>
    </xf>
    <xf numFmtId="0" fontId="28" fillId="3" borderId="21" xfId="0" applyFont="1" applyFill="1" applyBorder="1" applyAlignment="1">
      <alignment horizontal="center" vertical="center" wrapText="1"/>
    </xf>
    <xf numFmtId="0" fontId="1" fillId="0" borderId="15" xfId="0" applyFont="1" applyBorder="1" applyAlignment="1">
      <alignment horizontal="left" vertical="top" wrapText="1"/>
    </xf>
    <xf numFmtId="0" fontId="1" fillId="0" borderId="21" xfId="0" applyFont="1" applyBorder="1" applyAlignment="1">
      <alignment horizontal="center" vertical="center" wrapText="1"/>
    </xf>
    <xf numFmtId="0" fontId="1" fillId="0" borderId="6" xfId="0" applyFont="1" applyBorder="1" applyAlignment="1">
      <alignment horizontal="center" vertical="center" wrapText="1"/>
    </xf>
    <xf numFmtId="0" fontId="28" fillId="3" borderId="15" xfId="0" applyFont="1" applyFill="1" applyBorder="1" applyAlignment="1">
      <alignment horizontal="center" vertical="center" wrapText="1"/>
    </xf>
    <xf numFmtId="0" fontId="28" fillId="3" borderId="21"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28" fillId="0"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0" borderId="0" xfId="0" applyFont="1" applyBorder="1" applyAlignment="1">
      <alignment horizontal="center" vertical="center" wrapText="1"/>
    </xf>
    <xf numFmtId="0" fontId="1" fillId="0" borderId="0" xfId="0" applyFont="1" applyAlignment="1">
      <alignment wrapText="1"/>
    </xf>
    <xf numFmtId="0" fontId="16" fillId="3" borderId="1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0" xfId="0" applyFont="1" applyBorder="1" applyAlignment="1">
      <alignment horizontal="center" wrapText="1"/>
    </xf>
    <xf numFmtId="0" fontId="18" fillId="0" borderId="3" xfId="0" applyFont="1" applyBorder="1" applyAlignment="1">
      <alignment horizontal="center" vertical="center" wrapText="1"/>
    </xf>
    <xf numFmtId="0" fontId="1" fillId="0" borderId="3" xfId="0" applyFont="1" applyFill="1" applyBorder="1"/>
    <xf numFmtId="0" fontId="1"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Border="1" applyAlignment="1">
      <alignment horizontal="left" vertical="center" wrapText="1"/>
    </xf>
    <xf numFmtId="17" fontId="28" fillId="3" borderId="21" xfId="0" applyNumberFormat="1" applyFont="1" applyFill="1" applyBorder="1" applyAlignment="1">
      <alignment horizontal="center" vertical="center" wrapText="1"/>
    </xf>
    <xf numFmtId="0" fontId="28" fillId="3" borderId="11" xfId="0" applyFont="1" applyFill="1" applyBorder="1" applyAlignment="1">
      <alignment horizontal="center" vertical="center" wrapText="1"/>
    </xf>
    <xf numFmtId="0" fontId="1" fillId="0" borderId="10" xfId="0" applyFont="1" applyBorder="1" applyAlignment="1">
      <alignment horizontal="left" vertical="top" wrapText="1"/>
    </xf>
    <xf numFmtId="15" fontId="1" fillId="0" borderId="3" xfId="0" applyNumberFormat="1" applyFont="1" applyBorder="1" applyAlignment="1">
      <alignment vertical="center" wrapText="1"/>
    </xf>
    <xf numFmtId="0" fontId="1" fillId="0" borderId="0" xfId="0" applyFont="1" applyAlignment="1"/>
    <xf numFmtId="0" fontId="1" fillId="0" borderId="3" xfId="0" applyFont="1" applyBorder="1" applyAlignment="1"/>
    <xf numFmtId="0" fontId="1" fillId="0" borderId="3" xfId="0" applyNumberFormat="1" applyFont="1" applyBorder="1" applyAlignment="1">
      <alignment vertical="top" wrapText="1"/>
    </xf>
    <xf numFmtId="0" fontId="1" fillId="3" borderId="3" xfId="0" applyFont="1" applyFill="1" applyBorder="1" applyAlignment="1"/>
    <xf numFmtId="15" fontId="1" fillId="0" borderId="3" xfId="0" applyNumberFormat="1" applyFont="1" applyBorder="1" applyAlignment="1">
      <alignment horizontal="center" vertical="center"/>
    </xf>
    <xf numFmtId="0" fontId="1" fillId="0" borderId="15" xfId="0" applyFont="1" applyBorder="1" applyAlignment="1"/>
    <xf numFmtId="0" fontId="28" fillId="0" borderId="0" xfId="0" applyFont="1" applyFill="1" applyBorder="1" applyAlignment="1">
      <alignment vertical="center" wrapText="1"/>
    </xf>
    <xf numFmtId="9" fontId="1" fillId="0" borderId="0" xfId="0" applyNumberFormat="1" applyFont="1" applyBorder="1" applyAlignment="1">
      <alignment vertical="center" wrapText="1"/>
    </xf>
    <xf numFmtId="0" fontId="1" fillId="0" borderId="0" xfId="0" applyFont="1" applyBorder="1" applyAlignment="1">
      <alignment horizontal="left" vertical="center" wrapText="1"/>
    </xf>
    <xf numFmtId="0" fontId="28" fillId="0" borderId="15" xfId="0" applyFont="1" applyBorder="1" applyAlignment="1">
      <alignment vertical="center" wrapText="1"/>
    </xf>
    <xf numFmtId="0" fontId="1" fillId="3" borderId="3" xfId="0" applyFont="1" applyFill="1" applyBorder="1" applyAlignment="1">
      <alignment horizontal="left" vertical="top" wrapText="1"/>
    </xf>
    <xf numFmtId="9" fontId="16" fillId="3" borderId="0" xfId="0" applyNumberFormat="1" applyFont="1" applyFill="1" applyBorder="1" applyAlignment="1">
      <alignment horizontal="center" vertical="center" wrapText="1"/>
    </xf>
    <xf numFmtId="0" fontId="0" fillId="0" borderId="6" xfId="0" applyBorder="1"/>
    <xf numFmtId="0" fontId="25" fillId="3" borderId="34" xfId="0" applyFont="1" applyFill="1" applyBorder="1" applyAlignment="1">
      <alignment vertical="center" wrapText="1"/>
    </xf>
    <xf numFmtId="0" fontId="59" fillId="3" borderId="13" xfId="0" applyFont="1" applyFill="1" applyBorder="1" applyAlignment="1">
      <alignment vertical="center" wrapText="1"/>
    </xf>
    <xf numFmtId="0" fontId="0" fillId="0" borderId="0" xfId="0" applyFill="1"/>
    <xf numFmtId="0" fontId="1" fillId="3" borderId="3" xfId="15" applyFont="1" applyFill="1" applyBorder="1" applyAlignment="1">
      <alignment vertical="center" wrapText="1"/>
    </xf>
    <xf numFmtId="0" fontId="1" fillId="0" borderId="0" xfId="0" applyFont="1" applyBorder="1" applyAlignment="1">
      <alignment horizontal="center" vertical="top" wrapText="1"/>
    </xf>
    <xf numFmtId="0" fontId="1" fillId="0" borderId="0" xfId="0" applyFont="1" applyBorder="1" applyAlignment="1">
      <alignment horizontal="center" vertical="center" wrapText="1"/>
    </xf>
    <xf numFmtId="0" fontId="1" fillId="3" borderId="0" xfId="0" applyFont="1" applyFill="1" applyBorder="1" applyAlignment="1">
      <alignment horizontal="center" vertical="center" wrapText="1"/>
    </xf>
    <xf numFmtId="9" fontId="3" fillId="3" borderId="3" xfId="0" applyNumberFormat="1" applyFont="1" applyFill="1" applyBorder="1" applyAlignment="1">
      <alignment vertical="center"/>
    </xf>
    <xf numFmtId="0" fontId="3" fillId="3" borderId="3" xfId="0" applyFont="1" applyFill="1" applyBorder="1"/>
    <xf numFmtId="0" fontId="56" fillId="3" borderId="0" xfId="0" applyFont="1" applyFill="1" applyAlignment="1">
      <alignment vertical="center"/>
    </xf>
    <xf numFmtId="0" fontId="3" fillId="3" borderId="3" xfId="0" applyFont="1" applyFill="1" applyBorder="1" applyAlignment="1">
      <alignment vertical="top" wrapText="1"/>
    </xf>
    <xf numFmtId="0" fontId="3" fillId="3" borderId="0" xfId="0" applyFont="1" applyFill="1" applyAlignment="1">
      <alignment vertical="center"/>
    </xf>
    <xf numFmtId="0" fontId="3" fillId="3" borderId="3" xfId="0" applyFont="1" applyFill="1" applyBorder="1" applyAlignment="1">
      <alignment vertical="center"/>
    </xf>
    <xf numFmtId="0" fontId="3" fillId="3" borderId="15" xfId="0" applyFont="1" applyFill="1" applyBorder="1" applyAlignment="1">
      <alignment vertical="center"/>
    </xf>
    <xf numFmtId="9" fontId="3" fillId="3" borderId="15" xfId="0" applyNumberFormat="1" applyFont="1" applyFill="1" applyBorder="1" applyAlignment="1">
      <alignment vertical="center"/>
    </xf>
    <xf numFmtId="0" fontId="3" fillId="3" borderId="15" xfId="0" applyFont="1" applyFill="1" applyBorder="1"/>
    <xf numFmtId="0" fontId="3" fillId="3" borderId="15" xfId="0" applyFont="1" applyFill="1" applyBorder="1" applyAlignment="1">
      <alignment vertical="top" wrapText="1"/>
    </xf>
    <xf numFmtId="0" fontId="1" fillId="3" borderId="3" xfId="15" applyFont="1" applyFill="1" applyBorder="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8" fillId="0" borderId="0" xfId="0" applyFont="1"/>
    <xf numFmtId="9" fontId="28" fillId="3" borderId="3" xfId="0" applyNumberFormat="1" applyFont="1" applyFill="1" applyBorder="1" applyAlignment="1">
      <alignment horizontal="center" vertical="center" wrapText="1"/>
    </xf>
    <xf numFmtId="0" fontId="15" fillId="0" borderId="3" xfId="0" applyFont="1" applyBorder="1" applyAlignment="1">
      <alignment vertical="top" wrapText="1"/>
    </xf>
    <xf numFmtId="0" fontId="1" fillId="3" borderId="0" xfId="0" applyFont="1" applyFill="1" applyAlignment="1">
      <alignment vertical="top" wrapText="1"/>
    </xf>
    <xf numFmtId="0" fontId="16" fillId="3" borderId="15" xfId="0" applyFont="1" applyFill="1" applyBorder="1" applyAlignment="1">
      <alignment vertical="center" wrapText="1"/>
    </xf>
    <xf numFmtId="0" fontId="16" fillId="3" borderId="21" xfId="0" applyFont="1" applyFill="1" applyBorder="1" applyAlignment="1">
      <alignment vertical="center" wrapText="1"/>
    </xf>
    <xf numFmtId="0" fontId="16" fillId="3" borderId="6" xfId="0" applyFont="1" applyFill="1" applyBorder="1" applyAlignment="1">
      <alignment vertical="center" wrapText="1"/>
    </xf>
    <xf numFmtId="0" fontId="1" fillId="0" borderId="3" xfId="0" applyFont="1" applyBorder="1" applyAlignment="1">
      <alignment vertical="top"/>
    </xf>
    <xf numFmtId="0" fontId="15" fillId="0" borderId="3" xfId="0" applyFont="1" applyBorder="1" applyAlignment="1">
      <alignment wrapText="1"/>
    </xf>
    <xf numFmtId="0" fontId="28" fillId="3" borderId="3" xfId="0" applyFont="1" applyFill="1" applyBorder="1" applyAlignment="1">
      <alignment horizontal="center" vertical="top" wrapText="1"/>
    </xf>
    <xf numFmtId="0" fontId="1" fillId="3" borderId="26" xfId="0" applyFont="1" applyFill="1" applyBorder="1" applyAlignment="1">
      <alignment horizontal="left" vertical="top" wrapText="1"/>
    </xf>
    <xf numFmtId="9" fontId="15" fillId="3" borderId="3" xfId="0" applyNumberFormat="1" applyFont="1" applyFill="1" applyBorder="1" applyAlignment="1">
      <alignment vertical="center"/>
    </xf>
    <xf numFmtId="0" fontId="1" fillId="0" borderId="6" xfId="0" applyFont="1" applyBorder="1" applyAlignment="1">
      <alignment horizontal="justify" vertical="center" wrapText="1"/>
    </xf>
    <xf numFmtId="17" fontId="1" fillId="0" borderId="0" xfId="0" applyNumberFormat="1" applyFont="1" applyBorder="1" applyAlignment="1">
      <alignment horizontal="center" vertical="center" wrapText="1"/>
    </xf>
    <xf numFmtId="0" fontId="1" fillId="0" borderId="19" xfId="0" applyFont="1" applyBorder="1" applyAlignment="1">
      <alignment vertical="top" wrapText="1"/>
    </xf>
    <xf numFmtId="0" fontId="1" fillId="0" borderId="0" xfId="0" applyFont="1" applyBorder="1" applyAlignment="1">
      <alignment horizontal="justify" vertical="top" wrapText="1"/>
    </xf>
    <xf numFmtId="0" fontId="1" fillId="3" borderId="0" xfId="0" applyFont="1" applyFill="1" applyBorder="1" applyAlignment="1">
      <alignment vertical="center" wrapText="1"/>
    </xf>
    <xf numFmtId="0" fontId="1" fillId="0" borderId="8" xfId="0" applyFont="1" applyBorder="1" applyAlignment="1"/>
    <xf numFmtId="0" fontId="1" fillId="0" borderId="31" xfId="0" applyFont="1" applyBorder="1" applyAlignment="1"/>
    <xf numFmtId="0" fontId="1" fillId="0" borderId="11" xfId="0" applyFont="1" applyBorder="1" applyAlignment="1"/>
    <xf numFmtId="0" fontId="1" fillId="0" borderId="65" xfId="0" applyFont="1" applyBorder="1"/>
    <xf numFmtId="0" fontId="18" fillId="0" borderId="10" xfId="0" applyFont="1" applyBorder="1" applyAlignment="1">
      <alignment horizontal="center" vertical="center" wrapText="1"/>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0" borderId="6" xfId="0" applyFont="1" applyBorder="1" applyAlignment="1">
      <alignment horizontal="left" vertical="top" wrapText="1"/>
    </xf>
    <xf numFmtId="0" fontId="1" fillId="0" borderId="1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xf numFmtId="0" fontId="1" fillId="0" borderId="6" xfId="0" applyFont="1" applyFill="1" applyBorder="1"/>
    <xf numFmtId="0" fontId="1" fillId="0" borderId="3" xfId="0" applyFont="1" applyBorder="1" applyAlignment="1">
      <alignment horizontal="center" vertical="center" wrapText="1"/>
    </xf>
    <xf numFmtId="0" fontId="1" fillId="0" borderId="0" xfId="0" applyFont="1" applyBorder="1" applyAlignment="1">
      <alignment horizontal="center"/>
    </xf>
    <xf numFmtId="0" fontId="1" fillId="3" borderId="3" xfId="0" applyFont="1" applyFill="1" applyBorder="1" applyAlignment="1">
      <alignment horizontal="center" vertical="center" wrapText="1"/>
    </xf>
    <xf numFmtId="0" fontId="1" fillId="0" borderId="3" xfId="0" applyFont="1" applyBorder="1" applyAlignment="1">
      <alignment horizontal="center" vertical="top" wrapText="1"/>
    </xf>
    <xf numFmtId="0" fontId="18" fillId="0" borderId="0" xfId="0" applyFont="1" applyBorder="1" applyAlignment="1">
      <alignment horizontal="center" vertical="center" wrapText="1"/>
    </xf>
    <xf numFmtId="0" fontId="1" fillId="0" borderId="3" xfId="0" applyFont="1" applyFill="1" applyBorder="1" applyAlignment="1">
      <alignment vertical="center"/>
    </xf>
    <xf numFmtId="0" fontId="1" fillId="0" borderId="15" xfId="0" applyFont="1" applyFill="1" applyBorder="1" applyAlignment="1">
      <alignment vertical="center" wrapText="1"/>
    </xf>
    <xf numFmtId="0" fontId="0" fillId="3" borderId="0" xfId="0" applyFill="1"/>
    <xf numFmtId="0" fontId="18" fillId="0" borderId="6" xfId="0" applyFont="1" applyBorder="1" applyAlignment="1">
      <alignment vertical="center" wrapText="1"/>
    </xf>
    <xf numFmtId="0" fontId="1" fillId="3" borderId="15" xfId="0" applyFont="1" applyFill="1" applyBorder="1" applyAlignment="1">
      <alignment vertical="center" wrapText="1"/>
    </xf>
    <xf numFmtId="0" fontId="1" fillId="3" borderId="3" xfId="0" applyFont="1" applyFill="1" applyBorder="1" applyAlignment="1">
      <alignment horizontal="center" vertical="top" wrapText="1"/>
    </xf>
    <xf numFmtId="0" fontId="1" fillId="3" borderId="6" xfId="15" applyFont="1" applyFill="1" applyBorder="1" applyAlignment="1">
      <alignment vertical="center" wrapText="1"/>
    </xf>
    <xf numFmtId="14" fontId="1" fillId="0" borderId="3" xfId="0" applyNumberFormat="1" applyFont="1" applyBorder="1" applyAlignment="1">
      <alignment horizontal="center" vertical="center"/>
    </xf>
    <xf numFmtId="0" fontId="15" fillId="3" borderId="3" xfId="0" applyFont="1" applyFill="1" applyBorder="1" applyAlignment="1">
      <alignment vertical="center"/>
    </xf>
    <xf numFmtId="0" fontId="18"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21" xfId="0" applyFont="1" applyFill="1" applyBorder="1" applyAlignment="1">
      <alignment horizontal="center" vertical="center" wrapText="1"/>
    </xf>
    <xf numFmtId="16" fontId="28" fillId="3" borderId="3" xfId="0" applyNumberFormat="1" applyFont="1" applyFill="1" applyBorder="1" applyAlignment="1">
      <alignment vertical="center" wrapText="1"/>
    </xf>
    <xf numFmtId="0" fontId="1" fillId="3" borderId="3" xfId="15" applyNumberFormat="1" applyFont="1" applyFill="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8" fillId="0" borderId="3"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28" fillId="3" borderId="6"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xf numFmtId="0" fontId="16" fillId="0" borderId="3"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 fillId="0" borderId="0" xfId="0" applyFont="1" applyBorder="1" applyAlignment="1">
      <alignment horizontal="center" vertical="top" wrapText="1"/>
    </xf>
    <xf numFmtId="0" fontId="1" fillId="0" borderId="0" xfId="0" applyFont="1" applyBorder="1" applyAlignment="1">
      <alignment horizontal="center"/>
    </xf>
    <xf numFmtId="0" fontId="1" fillId="0" borderId="0" xfId="0" applyFont="1" applyBorder="1" applyAlignment="1">
      <alignment horizontal="center" vertical="center" wrapText="1"/>
    </xf>
    <xf numFmtId="0" fontId="1" fillId="0" borderId="0" xfId="0" applyFont="1" applyBorder="1" applyAlignment="1">
      <alignment horizontal="center" wrapText="1"/>
    </xf>
    <xf numFmtId="0" fontId="1" fillId="3" borderId="0" xfId="0" applyFont="1" applyFill="1" applyBorder="1" applyAlignment="1">
      <alignment horizontal="center" vertical="center" wrapText="1"/>
    </xf>
    <xf numFmtId="0" fontId="16" fillId="3" borderId="16" xfId="0" applyFont="1" applyFill="1" applyBorder="1" applyAlignment="1">
      <alignment horizontal="center" vertical="center" wrapText="1"/>
    </xf>
    <xf numFmtId="14" fontId="1" fillId="0" borderId="3" xfId="0" applyNumberFormat="1" applyFont="1" applyBorder="1" applyAlignment="1">
      <alignment horizontal="center" vertical="center"/>
    </xf>
    <xf numFmtId="0" fontId="16" fillId="3" borderId="3"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 fillId="0" borderId="15" xfId="0" applyFont="1" applyBorder="1" applyAlignment="1">
      <alignment horizontal="left" vertical="center" wrapText="1"/>
    </xf>
    <xf numFmtId="0" fontId="1" fillId="0" borderId="15" xfId="0" applyFont="1" applyFill="1" applyBorder="1" applyAlignment="1">
      <alignment vertical="center" wrapText="1"/>
    </xf>
    <xf numFmtId="0" fontId="1" fillId="0" borderId="6" xfId="0" applyFont="1" applyFill="1" applyBorder="1" applyAlignment="1">
      <alignment vertical="center" wrapText="1"/>
    </xf>
    <xf numFmtId="0" fontId="35" fillId="3" borderId="3" xfId="0" applyFont="1" applyFill="1" applyBorder="1" applyAlignment="1">
      <alignment vertical="center" wrapText="1"/>
    </xf>
    <xf numFmtId="0" fontId="34" fillId="3" borderId="3" xfId="0" applyFont="1" applyFill="1" applyBorder="1" applyAlignment="1">
      <alignment horizontal="center" vertical="center"/>
    </xf>
    <xf numFmtId="17" fontId="1" fillId="0" borderId="3" xfId="0" applyNumberFormat="1" applyFont="1" applyFill="1" applyBorder="1" applyAlignment="1">
      <alignment horizontal="center" vertical="center" textRotation="90" wrapText="1"/>
    </xf>
    <xf numFmtId="0" fontId="35" fillId="3" borderId="3"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2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34" fillId="0" borderId="6" xfId="0" applyFont="1" applyFill="1" applyBorder="1" applyAlignment="1">
      <alignment vertical="center"/>
    </xf>
    <xf numFmtId="0" fontId="34" fillId="0" borderId="6"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17"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8"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top" wrapText="1"/>
    </xf>
    <xf numFmtId="0" fontId="3" fillId="0" borderId="3" xfId="0" applyFont="1" applyFill="1" applyBorder="1" applyAlignment="1">
      <alignment horizontal="center" vertical="top" wrapText="1"/>
    </xf>
    <xf numFmtId="0" fontId="16"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xf numFmtId="0" fontId="28" fillId="0" borderId="3" xfId="0" applyFont="1" applyFill="1" applyBorder="1" applyAlignment="1">
      <alignment horizontal="left" vertical="center" wrapText="1"/>
    </xf>
    <xf numFmtId="0" fontId="1" fillId="0" borderId="3" xfId="0" applyFont="1" applyFill="1" applyBorder="1" applyAlignment="1">
      <alignment horizontal="left" vertical="top" wrapText="1"/>
    </xf>
    <xf numFmtId="0" fontId="1" fillId="0" borderId="3" xfId="0" applyFont="1" applyFill="1" applyBorder="1" applyAlignment="1">
      <alignment horizontal="center" vertical="top" wrapText="1"/>
    </xf>
    <xf numFmtId="0" fontId="0" fillId="0" borderId="3" xfId="0" applyBorder="1" applyAlignment="1">
      <alignment horizontal="center" vertical="center" wrapText="1"/>
    </xf>
    <xf numFmtId="0" fontId="1" fillId="3"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0" borderId="3" xfId="0" applyFont="1" applyBorder="1" applyAlignment="1">
      <alignment horizontal="center" vertical="top" wrapText="1"/>
    </xf>
    <xf numFmtId="0" fontId="3" fillId="0" borderId="3" xfId="0" applyFont="1" applyFill="1" applyBorder="1" applyAlignment="1">
      <alignment vertical="center" wrapText="1"/>
    </xf>
    <xf numFmtId="0" fontId="1" fillId="3" borderId="3" xfId="0" applyFont="1" applyFill="1" applyBorder="1" applyAlignment="1">
      <alignment horizontal="center" vertical="center"/>
    </xf>
    <xf numFmtId="0" fontId="18" fillId="3" borderId="3"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 fillId="3" borderId="3" xfId="0" applyFont="1" applyFill="1" applyBorder="1" applyAlignment="1">
      <alignment horizontal="center" vertical="center" textRotation="90" wrapText="1"/>
    </xf>
    <xf numFmtId="17" fontId="1" fillId="3" borderId="3"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3" borderId="3" xfId="0" applyFont="1" applyFill="1" applyBorder="1" applyAlignment="1">
      <alignment horizontal="left" vertical="top" wrapText="1"/>
    </xf>
    <xf numFmtId="0" fontId="1" fillId="0" borderId="3" xfId="0" applyFont="1" applyBorder="1" applyAlignment="1">
      <alignment horizontal="center" vertical="center"/>
    </xf>
    <xf numFmtId="0" fontId="1" fillId="0" borderId="15" xfId="0" applyFont="1" applyFill="1" applyBorder="1" applyAlignment="1">
      <alignment vertical="center" wrapText="1"/>
    </xf>
    <xf numFmtId="0" fontId="1" fillId="0" borderId="15" xfId="0" applyFont="1" applyBorder="1" applyAlignment="1">
      <alignment vertical="center" wrapText="1"/>
    </xf>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0" fontId="18" fillId="0" borderId="3"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top" wrapText="1"/>
    </xf>
    <xf numFmtId="0" fontId="16" fillId="0" borderId="15"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15"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center" vertical="top" wrapText="1"/>
    </xf>
    <xf numFmtId="0" fontId="1" fillId="0" borderId="21" xfId="0" applyFont="1" applyFill="1" applyBorder="1"/>
    <xf numFmtId="0" fontId="1" fillId="0" borderId="3" xfId="0" applyFont="1" applyFill="1" applyBorder="1" applyAlignment="1">
      <alignment horizontal="left" vertical="top" wrapText="1"/>
    </xf>
    <xf numFmtId="0" fontId="16" fillId="0" borderId="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Border="1" applyAlignment="1">
      <alignment horizontal="center" vertical="top" wrapText="1"/>
    </xf>
    <xf numFmtId="0" fontId="25" fillId="0" borderId="8" xfId="0" applyFont="1" applyFill="1" applyBorder="1" applyAlignment="1">
      <alignment vertical="center" wrapText="1"/>
    </xf>
    <xf numFmtId="0" fontId="25" fillId="0" borderId="31" xfId="0" applyFont="1" applyFill="1" applyBorder="1" applyAlignment="1">
      <alignment vertical="center" wrapText="1"/>
    </xf>
    <xf numFmtId="0" fontId="25" fillId="0" borderId="11" xfId="0" applyFont="1" applyFill="1" applyBorder="1" applyAlignment="1">
      <alignment vertical="center" wrapText="1"/>
    </xf>
    <xf numFmtId="0" fontId="1" fillId="0" borderId="3" xfId="0" applyFont="1" applyBorder="1" applyAlignment="1">
      <alignment horizontal="center" vertical="center"/>
    </xf>
    <xf numFmtId="0" fontId="1" fillId="3" borderId="15" xfId="0" applyFont="1" applyFill="1" applyBorder="1" applyAlignment="1">
      <alignment horizontal="center" vertical="top" wrapText="1"/>
    </xf>
    <xf numFmtId="0" fontId="10" fillId="0" borderId="0" xfId="0" applyFont="1" applyFill="1" applyBorder="1" applyAlignment="1">
      <alignment horizontal="center" vertical="center"/>
    </xf>
    <xf numFmtId="0" fontId="10" fillId="0" borderId="3" xfId="0" applyFont="1" applyFill="1" applyBorder="1" applyAlignment="1">
      <alignment vertical="center"/>
    </xf>
    <xf numFmtId="0" fontId="1" fillId="0" borderId="0" xfId="0" applyFont="1" applyFill="1" applyBorder="1" applyAlignment="1">
      <alignment horizontal="center" vertical="center"/>
    </xf>
    <xf numFmtId="0" fontId="18" fillId="0" borderId="3" xfId="0" applyFont="1" applyFill="1" applyBorder="1" applyAlignment="1">
      <alignment horizontal="center" vertical="center"/>
    </xf>
    <xf numFmtId="0" fontId="1" fillId="0" borderId="6" xfId="0" applyFont="1" applyBorder="1" applyAlignment="1">
      <alignment vertical="top" wrapText="1"/>
    </xf>
    <xf numFmtId="0" fontId="43" fillId="3" borderId="3" xfId="0" applyFont="1" applyFill="1" applyBorder="1" applyAlignment="1">
      <alignment vertical="top" wrapText="1"/>
    </xf>
    <xf numFmtId="0" fontId="28" fillId="0" borderId="2" xfId="0" applyFont="1" applyFill="1" applyBorder="1" applyAlignment="1">
      <alignment horizontal="justify" vertical="center"/>
    </xf>
    <xf numFmtId="0" fontId="1" fillId="3" borderId="15" xfId="15" applyFont="1" applyFill="1" applyBorder="1" applyAlignment="1">
      <alignment vertical="center" wrapText="1"/>
    </xf>
    <xf numFmtId="0" fontId="28" fillId="3" borderId="15" xfId="0" applyFont="1" applyFill="1" applyBorder="1" applyAlignment="1">
      <alignment vertical="center" wrapText="1"/>
    </xf>
    <xf numFmtId="0" fontId="1" fillId="3" borderId="3" xfId="15" applyFont="1" applyFill="1" applyBorder="1" applyAlignment="1">
      <alignment vertical="top"/>
    </xf>
    <xf numFmtId="0" fontId="16" fillId="3" borderId="15" xfId="0" applyFont="1" applyFill="1" applyBorder="1" applyAlignment="1">
      <alignment horizontal="center" vertical="center"/>
    </xf>
    <xf numFmtId="0" fontId="28" fillId="3" borderId="15" xfId="0" applyFont="1" applyFill="1" applyBorder="1" applyAlignment="1">
      <alignment horizontal="center" vertical="center"/>
    </xf>
    <xf numFmtId="0" fontId="1" fillId="0" borderId="3" xfId="15" applyFont="1" applyFill="1" applyBorder="1" applyAlignment="1">
      <alignment horizontal="justify" vertical="center"/>
    </xf>
    <xf numFmtId="0" fontId="28" fillId="3" borderId="3" xfId="0" applyFont="1" applyFill="1" applyBorder="1" applyAlignment="1">
      <alignment horizontal="center" vertical="center"/>
    </xf>
    <xf numFmtId="0" fontId="28" fillId="0" borderId="3" xfId="0" applyFont="1" applyFill="1" applyBorder="1" applyAlignment="1">
      <alignment horizontal="center" vertical="center"/>
    </xf>
    <xf numFmtId="17" fontId="28" fillId="3" borderId="3" xfId="0" applyNumberFormat="1" applyFont="1" applyFill="1" applyBorder="1" applyAlignment="1">
      <alignment horizontal="center" vertical="center"/>
    </xf>
    <xf numFmtId="0" fontId="16" fillId="3" borderId="3" xfId="0" applyFont="1" applyFill="1" applyBorder="1" applyAlignment="1">
      <alignment horizontal="center" vertical="center"/>
    </xf>
    <xf numFmtId="0" fontId="3" fillId="3" borderId="3" xfId="0" applyFont="1" applyFill="1" applyBorder="1" applyAlignment="1"/>
    <xf numFmtId="0" fontId="3" fillId="3" borderId="3" xfId="0" applyFont="1" applyFill="1" applyBorder="1" applyAlignment="1">
      <alignment vertical="top"/>
    </xf>
    <xf numFmtId="0" fontId="16"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14" fontId="1" fillId="0" borderId="15" xfId="0" applyNumberFormat="1" applyFont="1" applyFill="1" applyBorder="1" applyAlignment="1">
      <alignment vertical="center"/>
    </xf>
    <xf numFmtId="0" fontId="0" fillId="0" borderId="3" xfId="0" applyBorder="1"/>
    <xf numFmtId="0" fontId="9" fillId="0" borderId="26" xfId="0" applyFont="1" applyFill="1" applyBorder="1" applyAlignment="1">
      <alignment vertical="center" wrapText="1"/>
    </xf>
    <xf numFmtId="0" fontId="3" fillId="0" borderId="15" xfId="0" applyFont="1" applyFill="1" applyBorder="1" applyAlignment="1">
      <alignment vertical="top" wrapText="1"/>
    </xf>
    <xf numFmtId="0" fontId="28" fillId="0" borderId="13" xfId="0" applyFont="1" applyFill="1" applyBorder="1" applyAlignment="1">
      <alignment vertical="top" wrapText="1"/>
    </xf>
    <xf numFmtId="0" fontId="9" fillId="0" borderId="21" xfId="0" applyFont="1" applyBorder="1" applyAlignment="1">
      <alignment vertical="center" wrapText="1"/>
    </xf>
    <xf numFmtId="0" fontId="21" fillId="0" borderId="8" xfId="0" applyFont="1" applyFill="1" applyBorder="1" applyAlignment="1">
      <alignment vertical="center" wrapText="1"/>
    </xf>
    <xf numFmtId="0" fontId="21" fillId="0" borderId="31" xfId="0" applyFont="1" applyFill="1" applyBorder="1" applyAlignment="1">
      <alignment vertical="center" wrapText="1"/>
    </xf>
    <xf numFmtId="0" fontId="21" fillId="0" borderId="11" xfId="0" applyFont="1" applyFill="1" applyBorder="1" applyAlignment="1">
      <alignment vertical="center" wrapText="1"/>
    </xf>
    <xf numFmtId="0" fontId="26" fillId="0" borderId="38" xfId="4" applyFont="1" applyFill="1" applyBorder="1" applyAlignment="1">
      <alignment vertical="center" wrapText="1"/>
    </xf>
    <xf numFmtId="0" fontId="26" fillId="0" borderId="31" xfId="4" applyFont="1" applyFill="1" applyBorder="1" applyAlignment="1">
      <alignment vertical="center" wrapText="1"/>
    </xf>
    <xf numFmtId="0" fontId="26" fillId="0" borderId="39" xfId="4" applyFont="1" applyFill="1" applyBorder="1" applyAlignment="1">
      <alignment vertical="center" wrapText="1"/>
    </xf>
    <xf numFmtId="0" fontId="1" fillId="0" borderId="0" xfId="0" applyFont="1" applyFill="1" applyBorder="1" applyAlignment="1">
      <alignment horizontal="center" vertical="center" wrapText="1"/>
    </xf>
    <xf numFmtId="0" fontId="55" fillId="0" borderId="0" xfId="0" applyFont="1" applyFill="1" applyBorder="1" applyAlignment="1">
      <alignment vertical="center" wrapText="1"/>
    </xf>
    <xf numFmtId="17" fontId="12" fillId="0" borderId="0" xfId="0" applyNumberFormat="1" applyFont="1" applyFill="1" applyBorder="1" applyAlignment="1">
      <alignment vertical="center"/>
    </xf>
    <xf numFmtId="0" fontId="1" fillId="3" borderId="0" xfId="0" applyFont="1" applyFill="1" applyBorder="1" applyAlignment="1">
      <alignment vertical="top" wrapText="1"/>
    </xf>
    <xf numFmtId="0" fontId="0" fillId="0" borderId="17" xfId="0" applyBorder="1" applyAlignment="1">
      <alignment horizontal="center" vertical="center"/>
    </xf>
    <xf numFmtId="0" fontId="1" fillId="0" borderId="0" xfId="0" applyFont="1" applyBorder="1" applyAlignment="1">
      <alignment horizontal="left"/>
    </xf>
    <xf numFmtId="0" fontId="22" fillId="3"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8" fillId="3"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1" fillId="0" borderId="3" xfId="0" applyFont="1" applyFill="1" applyBorder="1"/>
    <xf numFmtId="0" fontId="1" fillId="0" borderId="3" xfId="0" applyFont="1" applyFill="1" applyBorder="1" applyAlignment="1">
      <alignment horizontal="center" vertical="center"/>
    </xf>
    <xf numFmtId="0" fontId="1" fillId="0" borderId="3" xfId="0" applyFont="1" applyFill="1" applyBorder="1" applyAlignment="1">
      <alignment horizontal="center" vertical="top" wrapText="1"/>
    </xf>
    <xf numFmtId="0" fontId="1" fillId="0" borderId="3" xfId="0" applyFont="1" applyFill="1" applyBorder="1" applyAlignment="1">
      <alignment wrapText="1"/>
    </xf>
    <xf numFmtId="0" fontId="28" fillId="0" borderId="3" xfId="0" applyFont="1" applyBorder="1" applyAlignment="1">
      <alignment vertical="center" wrapText="1"/>
    </xf>
    <xf numFmtId="0" fontId="18" fillId="3" borderId="3" xfId="0" applyFont="1" applyFill="1" applyBorder="1" applyAlignment="1">
      <alignment vertical="center" textRotation="90" wrapText="1"/>
    </xf>
    <xf numFmtId="0" fontId="3" fillId="0" borderId="3" xfId="0" applyFont="1" applyBorder="1" applyAlignment="1">
      <alignment horizontal="justify" vertical="center" wrapText="1"/>
    </xf>
    <xf numFmtId="0" fontId="18" fillId="0" borderId="3" xfId="0" applyFont="1" applyBorder="1" applyAlignment="1">
      <alignment horizontal="center" vertical="center" wrapText="1"/>
    </xf>
    <xf numFmtId="0" fontId="16"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6"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0" borderId="0" xfId="0" applyFont="1" applyAlignment="1">
      <alignment wrapText="1"/>
    </xf>
    <xf numFmtId="17" fontId="28" fillId="0" borderId="3" xfId="0" applyNumberFormat="1" applyFont="1" applyFill="1" applyBorder="1" applyAlignment="1">
      <alignment horizontal="center" vertical="center" wrapText="1"/>
    </xf>
    <xf numFmtId="14" fontId="1" fillId="0" borderId="3" xfId="0" applyNumberFormat="1" applyFont="1" applyFill="1" applyBorder="1" applyAlignment="1">
      <alignment horizontal="center" vertical="center"/>
    </xf>
    <xf numFmtId="17" fontId="16" fillId="0" borderId="3" xfId="0" applyNumberFormat="1" applyFont="1" applyFill="1" applyBorder="1" applyAlignment="1">
      <alignment horizontal="center" vertical="center" wrapText="1"/>
    </xf>
    <xf numFmtId="14" fontId="15" fillId="0" borderId="3" xfId="0" applyNumberFormat="1" applyFont="1" applyFill="1" applyBorder="1" applyAlignment="1">
      <alignment horizontal="center" vertical="center"/>
    </xf>
    <xf numFmtId="0" fontId="0" fillId="0" borderId="3" xfId="0" applyBorder="1" applyAlignment="1">
      <alignment vertical="top" wrapText="1"/>
    </xf>
    <xf numFmtId="0" fontId="33" fillId="0" borderId="3" xfId="0" applyFont="1" applyFill="1" applyBorder="1" applyAlignment="1">
      <alignment wrapText="1"/>
    </xf>
    <xf numFmtId="0" fontId="15" fillId="0" borderId="0" xfId="0" applyFont="1" applyAlignment="1">
      <alignment vertical="top" wrapText="1"/>
    </xf>
    <xf numFmtId="0" fontId="15" fillId="0" borderId="3" xfId="0" applyFont="1" applyBorder="1" applyAlignment="1">
      <alignment horizontal="left" vertical="top" wrapText="1"/>
    </xf>
    <xf numFmtId="0" fontId="15" fillId="0" borderId="15" xfId="0" applyFont="1" applyBorder="1" applyAlignment="1">
      <alignment horizontal="left" vertical="top" wrapText="1"/>
    </xf>
    <xf numFmtId="0" fontId="1" fillId="3" borderId="15" xfId="15" applyFont="1" applyFill="1" applyBorder="1" applyAlignment="1">
      <alignment horizontal="center" vertical="top" wrapText="1"/>
    </xf>
    <xf numFmtId="0" fontId="1" fillId="0" borderId="15" xfId="15" applyFont="1" applyFill="1" applyBorder="1" applyAlignment="1">
      <alignment horizontal="justify" vertical="top" wrapText="1"/>
    </xf>
    <xf numFmtId="0" fontId="1" fillId="0" borderId="15" xfId="15" applyFont="1" applyFill="1" applyBorder="1" applyAlignment="1">
      <alignment horizontal="justify" vertical="center" wrapText="1"/>
    </xf>
    <xf numFmtId="0" fontId="1" fillId="0" borderId="3" xfId="0" applyFont="1" applyFill="1" applyBorder="1" applyAlignment="1">
      <alignment horizontal="center" vertical="center"/>
    </xf>
    <xf numFmtId="0" fontId="18" fillId="0" borderId="67" xfId="0" applyFont="1" applyBorder="1" applyAlignment="1"/>
    <xf numFmtId="0" fontId="18" fillId="0" borderId="0" xfId="0" applyFont="1" applyBorder="1" applyAlignment="1"/>
    <xf numFmtId="0" fontId="0" fillId="0" borderId="67" xfId="0" applyBorder="1"/>
    <xf numFmtId="0" fontId="0" fillId="0" borderId="51" xfId="0" applyBorder="1"/>
    <xf numFmtId="0" fontId="0" fillId="0" borderId="3" xfId="0" applyBorder="1" applyAlignment="1">
      <alignment wrapText="1"/>
    </xf>
    <xf numFmtId="0" fontId="64" fillId="24" borderId="3" xfId="0" applyFont="1" applyFill="1" applyBorder="1" applyAlignment="1">
      <alignment vertical="center" wrapText="1"/>
    </xf>
    <xf numFmtId="0" fontId="1" fillId="0" borderId="2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3" borderId="15" xfId="0" applyFont="1" applyFill="1" applyBorder="1" applyAlignment="1">
      <alignment horizontal="left" vertical="center" wrapText="1"/>
    </xf>
    <xf numFmtId="0" fontId="1" fillId="3" borderId="15" xfId="0" applyFont="1" applyFill="1" applyBorder="1" applyAlignment="1">
      <alignment vertical="top"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Fill="1" applyBorder="1" applyAlignment="1">
      <alignment vertical="top" wrapText="1"/>
    </xf>
    <xf numFmtId="0" fontId="1" fillId="0" borderId="21" xfId="0" applyFont="1" applyFill="1" applyBorder="1" applyAlignment="1">
      <alignment horizontal="left" vertical="top" wrapText="1"/>
    </xf>
    <xf numFmtId="0" fontId="1" fillId="0" borderId="8" xfId="0" applyFont="1" applyFill="1" applyBorder="1" applyAlignment="1">
      <alignment vertical="center" wrapText="1"/>
    </xf>
    <xf numFmtId="0" fontId="1" fillId="0" borderId="17" xfId="0" applyFont="1" applyFill="1" applyBorder="1" applyAlignment="1">
      <alignment vertical="center" wrapText="1"/>
    </xf>
    <xf numFmtId="0" fontId="18"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17" fontId="1" fillId="0" borderId="6" xfId="0" applyNumberFormat="1"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xf numFmtId="0" fontId="1" fillId="0" borderId="3" xfId="0" applyFont="1" applyFill="1" applyBorder="1" applyAlignment="1">
      <alignment wrapText="1"/>
    </xf>
    <xf numFmtId="0" fontId="1" fillId="0" borderId="3" xfId="0" applyFont="1" applyFill="1" applyBorder="1" applyAlignment="1">
      <alignment horizontal="center" vertical="center"/>
    </xf>
    <xf numFmtId="0" fontId="15"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xf numFmtId="0" fontId="1" fillId="0" borderId="3" xfId="0" applyFont="1" applyFill="1" applyBorder="1" applyAlignment="1">
      <alignment wrapText="1"/>
    </xf>
    <xf numFmtId="0" fontId="1" fillId="0" borderId="3" xfId="0" applyFont="1" applyFill="1" applyBorder="1" applyAlignment="1">
      <alignment horizontal="center" vertical="center"/>
    </xf>
    <xf numFmtId="0" fontId="18" fillId="0" borderId="3" xfId="0" applyFont="1" applyBorder="1" applyAlignment="1">
      <alignment horizontal="center" vertical="center" wrapText="1"/>
    </xf>
    <xf numFmtId="0" fontId="18" fillId="0" borderId="1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6"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8" fillId="0" borderId="3" xfId="0" applyFont="1" applyFill="1" applyBorder="1" applyAlignment="1">
      <alignment vertical="center"/>
    </xf>
    <xf numFmtId="0" fontId="1" fillId="0" borderId="21" xfId="0" applyFont="1" applyBorder="1" applyAlignment="1">
      <alignment vertical="center"/>
    </xf>
    <xf numFmtId="0" fontId="28" fillId="0" borderId="6" xfId="0" applyFont="1" applyFill="1" applyBorder="1" applyAlignment="1">
      <alignment vertical="center" wrapText="1"/>
    </xf>
    <xf numFmtId="0" fontId="1" fillId="0" borderId="3" xfId="0" applyFont="1" applyBorder="1" applyAlignment="1">
      <alignment horizontal="justify" vertical="center"/>
    </xf>
    <xf numFmtId="0" fontId="1" fillId="0" borderId="3" xfId="0" applyFont="1" applyBorder="1" applyAlignment="1">
      <alignment horizontal="center" vertical="center" wrapText="1"/>
    </xf>
    <xf numFmtId="0" fontId="1" fillId="0" borderId="3" xfId="15" applyFont="1" applyFill="1" applyBorder="1" applyAlignment="1">
      <alignment horizontal="center" vertical="center" wrapText="1"/>
    </xf>
    <xf numFmtId="0" fontId="1" fillId="3" borderId="3" xfId="15" applyFont="1" applyFill="1" applyBorder="1" applyAlignment="1">
      <alignment horizontal="center" vertical="center" wrapText="1"/>
    </xf>
    <xf numFmtId="0" fontId="3" fillId="3" borderId="3" xfId="0" applyFont="1" applyFill="1" applyBorder="1" applyAlignment="1">
      <alignment vertical="center" wrapText="1"/>
    </xf>
    <xf numFmtId="0" fontId="1" fillId="3" borderId="3" xfId="15" applyFont="1" applyFill="1" applyBorder="1" applyAlignment="1">
      <alignment horizontal="justify" vertical="top"/>
    </xf>
    <xf numFmtId="0" fontId="3" fillId="3" borderId="0" xfId="0" applyFont="1" applyFill="1"/>
    <xf numFmtId="0" fontId="15" fillId="0" borderId="3" xfId="0" applyFont="1" applyBorder="1" applyAlignment="1">
      <alignment horizontal="center" vertical="center" wrapText="1"/>
    </xf>
    <xf numFmtId="0" fontId="35" fillId="0"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16" fillId="0" borderId="3" xfId="0" applyFont="1" applyFill="1" applyBorder="1" applyAlignment="1">
      <alignment horizontal="center" vertical="center" wrapText="1"/>
    </xf>
    <xf numFmtId="0" fontId="3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6" fillId="3" borderId="21"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8" fillId="3" borderId="3" xfId="0" applyFont="1" applyFill="1" applyBorder="1" applyAlignment="1">
      <alignment horizontal="center" vertical="center" wrapText="1"/>
    </xf>
    <xf numFmtId="0" fontId="35" fillId="3" borderId="3" xfId="0" applyFont="1" applyFill="1" applyBorder="1" applyAlignment="1">
      <alignment horizontal="center" vertical="top" wrapText="1"/>
    </xf>
    <xf numFmtId="0" fontId="3" fillId="0" borderId="3" xfId="0" applyFont="1" applyBorder="1" applyAlignment="1">
      <alignment vertical="center"/>
    </xf>
    <xf numFmtId="16" fontId="28" fillId="0" borderId="3" xfId="0" applyNumberFormat="1" applyFont="1" applyFill="1" applyBorder="1" applyAlignment="1">
      <alignment horizontal="center" vertical="center" wrapText="1"/>
    </xf>
    <xf numFmtId="16" fontId="39" fillId="0" borderId="3" xfId="0" applyNumberFormat="1" applyFont="1" applyFill="1" applyBorder="1" applyAlignment="1">
      <alignment horizontal="center" vertical="center" wrapText="1"/>
    </xf>
    <xf numFmtId="9" fontId="28" fillId="0" borderId="3" xfId="0" applyNumberFormat="1" applyFont="1" applyFill="1" applyBorder="1" applyAlignment="1">
      <alignment horizontal="center" vertical="center" wrapText="1"/>
    </xf>
    <xf numFmtId="2" fontId="1" fillId="0" borderId="6" xfId="0" applyNumberFormat="1" applyFont="1" applyBorder="1"/>
    <xf numFmtId="16" fontId="28" fillId="3" borderId="15"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6" fillId="3" borderId="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xf numFmtId="0" fontId="1" fillId="0" borderId="15" xfId="0" applyFont="1" applyBorder="1" applyAlignment="1">
      <alignment horizontal="center" wrapText="1"/>
    </xf>
    <xf numFmtId="0" fontId="1" fillId="5" borderId="15" xfId="0" applyFont="1" applyFill="1" applyBorder="1" applyAlignment="1">
      <alignment horizontal="center" wrapText="1"/>
    </xf>
    <xf numFmtId="17" fontId="1" fillId="0" borderId="15" xfId="0" applyNumberFormat="1" applyFont="1" applyBorder="1" applyAlignment="1">
      <alignment vertical="center" wrapText="1"/>
    </xf>
    <xf numFmtId="0" fontId="1" fillId="0" borderId="6" xfId="0" applyFont="1" applyBorder="1" applyAlignment="1">
      <alignment vertical="center" wrapText="1"/>
    </xf>
    <xf numFmtId="0" fontId="1" fillId="0" borderId="21" xfId="0" applyFont="1" applyBorder="1" applyAlignment="1">
      <alignment horizontal="center" wrapText="1"/>
    </xf>
    <xf numFmtId="0" fontId="1" fillId="6" borderId="6" xfId="0" applyFont="1" applyFill="1" applyBorder="1" applyAlignment="1">
      <alignment horizontal="center" wrapText="1"/>
    </xf>
    <xf numFmtId="0" fontId="1" fillId="0" borderId="6" xfId="0" applyFont="1" applyBorder="1" applyAlignment="1">
      <alignment horizontal="center" wrapText="1"/>
    </xf>
    <xf numFmtId="0" fontId="1" fillId="7" borderId="6" xfId="0" applyFont="1" applyFill="1" applyBorder="1" applyAlignment="1">
      <alignment horizontal="center" wrapText="1"/>
    </xf>
    <xf numFmtId="0" fontId="1" fillId="5" borderId="21" xfId="0" applyFont="1" applyFill="1" applyBorder="1" applyAlignment="1">
      <alignment horizontal="center" wrapText="1"/>
    </xf>
    <xf numFmtId="17" fontId="1" fillId="0" borderId="3" xfId="0" applyNumberFormat="1" applyFont="1" applyBorder="1" applyAlignment="1">
      <alignment wrapText="1"/>
    </xf>
    <xf numFmtId="17" fontId="1" fillId="0" borderId="15" xfId="0" applyNumberFormat="1" applyFont="1" applyBorder="1" applyAlignment="1">
      <alignment wrapText="1"/>
    </xf>
    <xf numFmtId="17" fontId="1" fillId="0" borderId="21" xfId="0" applyNumberFormat="1" applyFont="1" applyBorder="1" applyAlignment="1">
      <alignment horizontal="center" vertical="center"/>
    </xf>
    <xf numFmtId="17" fontId="1" fillId="0" borderId="15" xfId="0" applyNumberFormat="1" applyFont="1" applyBorder="1" applyAlignment="1">
      <alignment horizontal="center" vertical="center"/>
    </xf>
    <xf numFmtId="0" fontId="1" fillId="3" borderId="6" xfId="0" applyFont="1" applyFill="1" applyBorder="1" applyAlignment="1">
      <alignment horizontal="center" wrapText="1"/>
    </xf>
    <xf numFmtId="0" fontId="1" fillId="4" borderId="6" xfId="0" applyFont="1" applyFill="1" applyBorder="1" applyAlignment="1">
      <alignment horizontal="center" wrapText="1"/>
    </xf>
    <xf numFmtId="17" fontId="1" fillId="0" borderId="6" xfId="0" applyNumberFormat="1" applyFont="1" applyBorder="1" applyAlignment="1">
      <alignment horizontal="center" vertical="center"/>
    </xf>
    <xf numFmtId="9" fontId="1" fillId="3" borderId="3" xfId="0" applyNumberFormat="1" applyFont="1" applyFill="1" applyBorder="1" applyAlignment="1">
      <alignment vertical="center"/>
    </xf>
    <xf numFmtId="0" fontId="1" fillId="0" borderId="15" xfId="0" applyFont="1" applyBorder="1" applyAlignment="1">
      <alignment horizontal="center" vertical="center" wrapText="1"/>
    </xf>
    <xf numFmtId="0" fontId="1" fillId="0" borderId="15"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0" borderId="11" xfId="0" applyFont="1" applyBorder="1" applyAlignment="1">
      <alignment horizontal="center" vertical="center" wrapText="1"/>
    </xf>
    <xf numFmtId="0" fontId="1" fillId="0" borderId="6" xfId="0" applyFont="1" applyBorder="1" applyAlignment="1">
      <alignment vertical="center" wrapText="1"/>
    </xf>
    <xf numFmtId="165" fontId="1" fillId="0" borderId="11" xfId="0" applyNumberFormat="1" applyFont="1" applyBorder="1" applyAlignment="1">
      <alignment horizontal="center" vertical="center" wrapText="1"/>
    </xf>
    <xf numFmtId="165" fontId="0" fillId="0" borderId="6" xfId="0" applyNumberFormat="1" applyBorder="1"/>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3" xfId="0" applyFont="1" applyBorder="1" applyAlignment="1">
      <alignment horizontal="center" vertical="center" wrapText="1"/>
    </xf>
    <xf numFmtId="0" fontId="28" fillId="0" borderId="3" xfId="0" applyFont="1" applyFill="1" applyBorder="1" applyAlignment="1">
      <alignment horizontal="center" vertical="center" wrapText="1"/>
    </xf>
    <xf numFmtId="0" fontId="1" fillId="3" borderId="8" xfId="0" applyFont="1" applyFill="1" applyBorder="1" applyAlignment="1">
      <alignment horizontal="left" vertical="center" wrapText="1"/>
    </xf>
    <xf numFmtId="0" fontId="1" fillId="3" borderId="6" xfId="0" applyFont="1" applyFill="1" applyBorder="1" applyAlignment="1">
      <alignment vertical="top" wrapText="1"/>
    </xf>
    <xf numFmtId="0" fontId="28" fillId="3" borderId="6" xfId="0" applyFont="1" applyFill="1" applyBorder="1" applyAlignment="1">
      <alignment horizontal="center" vertical="top" wrapText="1"/>
    </xf>
    <xf numFmtId="0" fontId="68" fillId="0" borderId="0" xfId="0" applyFont="1" applyAlignment="1">
      <alignment vertical="center" wrapText="1"/>
    </xf>
    <xf numFmtId="9" fontId="1" fillId="0" borderId="3" xfId="0" applyNumberFormat="1" applyFont="1" applyFill="1" applyBorder="1" applyAlignment="1">
      <alignment vertical="center" wrapText="1"/>
    </xf>
    <xf numFmtId="0" fontId="1" fillId="0" borderId="15" xfId="0" applyFont="1" applyBorder="1" applyAlignment="1">
      <alignment horizontal="center" vertical="center" wrapText="1"/>
    </xf>
    <xf numFmtId="0" fontId="1" fillId="0" borderId="3" xfId="0" applyFont="1" applyBorder="1" applyAlignment="1">
      <alignment horizontal="center"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0" borderId="3" xfId="0" applyFont="1" applyBorder="1" applyAlignment="1">
      <alignment horizontal="center" vertical="top" wrapText="1"/>
    </xf>
    <xf numFmtId="0" fontId="1" fillId="0" borderId="11" xfId="0" applyFont="1" applyBorder="1" applyAlignment="1">
      <alignment horizontal="center" vertical="center" wrapText="1"/>
    </xf>
    <xf numFmtId="0" fontId="1" fillId="0" borderId="3" xfId="0" applyFont="1" applyFill="1" applyBorder="1"/>
    <xf numFmtId="0" fontId="16" fillId="3" borderId="19" xfId="0" applyFont="1" applyFill="1" applyBorder="1" applyAlignment="1">
      <alignment horizontal="center" vertical="center" wrapText="1"/>
    </xf>
    <xf numFmtId="0" fontId="1" fillId="0" borderId="0" xfId="0" applyFont="1" applyAlignment="1">
      <alignment wrapText="1"/>
    </xf>
    <xf numFmtId="0" fontId="1" fillId="0" borderId="6" xfId="0" applyFont="1" applyBorder="1" applyAlignment="1">
      <alignment vertical="center" wrapText="1"/>
    </xf>
    <xf numFmtId="0" fontId="16" fillId="3" borderId="6" xfId="0" applyFont="1" applyFill="1" applyBorder="1" applyAlignment="1">
      <alignment horizontal="center" vertical="center" wrapText="1"/>
    </xf>
    <xf numFmtId="0" fontId="1" fillId="0" borderId="0" xfId="0" applyFont="1" applyBorder="1" applyAlignment="1">
      <alignment horizontal="center" vertical="center" wrapText="1"/>
    </xf>
    <xf numFmtId="0" fontId="28" fillId="3" borderId="3" xfId="0" applyFont="1" applyFill="1" applyBorder="1" applyAlignment="1">
      <alignment horizontal="justify" vertical="center" wrapText="1"/>
    </xf>
    <xf numFmtId="9" fontId="1" fillId="0" borderId="6" xfId="0" applyNumberFormat="1" applyFont="1" applyBorder="1" applyAlignment="1">
      <alignment vertical="center" wrapText="1"/>
    </xf>
    <xf numFmtId="9" fontId="1" fillId="0" borderId="3" xfId="0" applyNumberFormat="1" applyFont="1" applyBorder="1" applyAlignment="1">
      <alignment vertical="center" wrapText="1"/>
    </xf>
    <xf numFmtId="0" fontId="1" fillId="3" borderId="3" xfId="15" applyFont="1" applyFill="1" applyBorder="1" applyAlignment="1">
      <alignment horizontal="left" vertical="center" wrapText="1"/>
    </xf>
    <xf numFmtId="9" fontId="1" fillId="0" borderId="3" xfId="15" applyNumberFormat="1" applyFont="1" applyFill="1" applyBorder="1" applyAlignment="1">
      <alignment vertical="top" wrapText="1"/>
    </xf>
    <xf numFmtId="0" fontId="1" fillId="0" borderId="6" xfId="0" applyFont="1" applyBorder="1" applyAlignment="1">
      <alignment vertical="center" wrapText="1"/>
    </xf>
    <xf numFmtId="0" fontId="1" fillId="0" borderId="21" xfId="0" applyFont="1" applyBorder="1" applyAlignment="1">
      <alignment vertical="center" wrapText="1"/>
    </xf>
    <xf numFmtId="0" fontId="16" fillId="3" borderId="6"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5" xfId="0" applyFont="1" applyFill="1" applyBorder="1" applyAlignment="1">
      <alignment horizontal="center" vertical="center"/>
    </xf>
    <xf numFmtId="0" fontId="1" fillId="0" borderId="11" xfId="0" applyFont="1" applyFill="1" applyBorder="1" applyAlignment="1">
      <alignment vertical="center" wrapText="1"/>
    </xf>
    <xf numFmtId="0" fontId="1" fillId="0" borderId="15" xfId="0" applyFont="1" applyFill="1" applyBorder="1" applyAlignment="1">
      <alignment horizontal="center" vertical="center" wrapText="1"/>
    </xf>
    <xf numFmtId="0" fontId="1" fillId="0" borderId="0" xfId="0" applyFont="1" applyFill="1" applyAlignment="1">
      <alignment vertical="center" wrapText="1"/>
    </xf>
    <xf numFmtId="0" fontId="1" fillId="0" borderId="15"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8" fillId="3" borderId="2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horizontal="center" vertical="top" wrapText="1"/>
    </xf>
    <xf numFmtId="0" fontId="1" fillId="3" borderId="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 fillId="0" borderId="3" xfId="0" applyFont="1" applyBorder="1" applyAlignment="1">
      <alignment horizontal="center" vertical="center" wrapText="1"/>
    </xf>
    <xf numFmtId="0" fontId="16" fillId="3"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28" fillId="3" borderId="15" xfId="0" applyFont="1" applyFill="1" applyBorder="1" applyAlignment="1">
      <alignment horizontal="center" vertical="center" wrapText="1"/>
    </xf>
    <xf numFmtId="0" fontId="1" fillId="0" borderId="3" xfId="0" applyFont="1" applyBorder="1" applyAlignment="1">
      <alignment horizontal="center" vertical="top" wrapText="1"/>
    </xf>
    <xf numFmtId="0" fontId="1" fillId="3" borderId="11"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3" borderId="8" xfId="0" applyFont="1" applyFill="1" applyBorder="1" applyAlignment="1">
      <alignment vertical="top" wrapText="1"/>
    </xf>
    <xf numFmtId="0" fontId="1" fillId="3" borderId="10" xfId="0" applyFont="1" applyFill="1" applyBorder="1" applyAlignment="1">
      <alignment vertical="center" wrapText="1"/>
    </xf>
    <xf numFmtId="0" fontId="1" fillId="3" borderId="1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3" borderId="3"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28" fillId="3" borderId="21"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0" borderId="0" xfId="0" applyFont="1" applyBorder="1" applyAlignment="1">
      <alignment horizontal="center" vertical="center" wrapText="1"/>
    </xf>
    <xf numFmtId="0" fontId="15" fillId="0" borderId="6" xfId="0" applyFont="1" applyBorder="1" applyAlignment="1">
      <alignment horizontal="center" vertical="center" wrapText="1"/>
    </xf>
    <xf numFmtId="0" fontId="1" fillId="0" borderId="10" xfId="0" applyFont="1" applyBorder="1" applyAlignment="1">
      <alignment horizontal="left" vertical="top" wrapText="1"/>
    </xf>
    <xf numFmtId="0" fontId="1" fillId="3" borderId="26" xfId="0" applyFont="1" applyFill="1" applyBorder="1"/>
    <xf numFmtId="0" fontId="1" fillId="3" borderId="0" xfId="0" applyFont="1" applyFill="1" applyBorder="1" applyAlignment="1">
      <alignment vertical="center"/>
    </xf>
    <xf numFmtId="0" fontId="1" fillId="3" borderId="0" xfId="0" applyFont="1" applyFill="1" applyBorder="1" applyAlignment="1">
      <alignment horizontal="center"/>
    </xf>
    <xf numFmtId="0" fontId="15" fillId="3" borderId="0" xfId="0" applyFont="1" applyFill="1"/>
    <xf numFmtId="0" fontId="1" fillId="3" borderId="0" xfId="0" applyFont="1" applyFill="1" applyBorder="1"/>
    <xf numFmtId="0" fontId="15" fillId="3" borderId="0" xfId="0" applyFont="1" applyFill="1" applyBorder="1"/>
    <xf numFmtId="0" fontId="1" fillId="3" borderId="6" xfId="0" applyFont="1" applyFill="1" applyBorder="1"/>
    <xf numFmtId="0" fontId="1" fillId="3" borderId="19" xfId="0" applyFont="1" applyFill="1" applyBorder="1"/>
    <xf numFmtId="0" fontId="1" fillId="3" borderId="0" xfId="0" applyFont="1" applyFill="1"/>
    <xf numFmtId="0" fontId="1" fillId="3" borderId="3" xfId="0" applyFont="1" applyFill="1" applyBorder="1" applyAlignment="1">
      <alignment wrapText="1"/>
    </xf>
    <xf numFmtId="17" fontId="16" fillId="3" borderId="3" xfId="0" applyNumberFormat="1" applyFont="1" applyFill="1" applyBorder="1" applyAlignment="1">
      <alignment horizontal="center" vertical="center" wrapText="1"/>
    </xf>
    <xf numFmtId="0" fontId="34" fillId="3" borderId="6" xfId="0" applyFont="1" applyFill="1" applyBorder="1" applyAlignment="1">
      <alignment horizontal="center" vertical="center"/>
    </xf>
    <xf numFmtId="0" fontId="18" fillId="3" borderId="15" xfId="0" applyFont="1" applyFill="1" applyBorder="1" applyAlignment="1">
      <alignment vertical="center" wrapText="1"/>
    </xf>
    <xf numFmtId="0" fontId="1" fillId="3" borderId="3" xfId="15" applyFont="1" applyFill="1" applyBorder="1" applyAlignment="1">
      <alignment vertical="center"/>
    </xf>
    <xf numFmtId="17" fontId="1" fillId="3" borderId="3" xfId="15" applyNumberFormat="1" applyFont="1" applyFill="1" applyBorder="1" applyAlignment="1">
      <alignment vertical="center"/>
    </xf>
    <xf numFmtId="0" fontId="16" fillId="3" borderId="3" xfId="0" applyFont="1" applyFill="1" applyBorder="1" applyAlignment="1">
      <alignment vertical="center" wrapText="1"/>
    </xf>
    <xf numFmtId="0" fontId="28" fillId="3" borderId="15" xfId="0" applyFont="1" applyFill="1" applyBorder="1" applyAlignment="1">
      <alignment horizontal="center" vertical="top" wrapText="1"/>
    </xf>
    <xf numFmtId="0" fontId="28" fillId="3" borderId="15" xfId="0" applyFont="1" applyFill="1" applyBorder="1" applyAlignment="1">
      <alignment horizontal="left" vertical="top" wrapText="1"/>
    </xf>
    <xf numFmtId="0" fontId="1" fillId="3" borderId="3" xfId="15" applyFont="1" applyFill="1" applyBorder="1" applyAlignment="1">
      <alignment horizontal="center" vertical="center" textRotation="90" wrapText="1"/>
    </xf>
    <xf numFmtId="0" fontId="1" fillId="3" borderId="3" xfId="15" applyFont="1" applyFill="1" applyBorder="1" applyAlignment="1">
      <alignment vertical="center" textRotation="90" wrapText="1"/>
    </xf>
    <xf numFmtId="0" fontId="1" fillId="3" borderId="6" xfId="0" applyFont="1" applyFill="1" applyBorder="1" applyAlignment="1">
      <alignment horizontal="center" vertical="top" wrapText="1"/>
    </xf>
    <xf numFmtId="0" fontId="1" fillId="3" borderId="11" xfId="0" applyFont="1" applyFill="1" applyBorder="1" applyAlignment="1">
      <alignment vertical="center" wrapText="1"/>
    </xf>
    <xf numFmtId="0" fontId="1" fillId="3" borderId="10" xfId="0" applyFont="1" applyFill="1" applyBorder="1" applyAlignment="1">
      <alignment horizontal="center" vertical="center" wrapText="1"/>
    </xf>
    <xf numFmtId="17" fontId="1" fillId="3" borderId="3" xfId="0" applyNumberFormat="1" applyFont="1" applyFill="1" applyBorder="1" applyAlignment="1">
      <alignment vertical="center"/>
    </xf>
    <xf numFmtId="0" fontId="0" fillId="3" borderId="6" xfId="0" applyFill="1" applyBorder="1"/>
    <xf numFmtId="0" fontId="0" fillId="0" borderId="3" xfId="0" applyBorder="1" applyAlignment="1">
      <alignment vertical="center"/>
    </xf>
    <xf numFmtId="9" fontId="1" fillId="0" borderId="3" xfId="15" applyNumberFormat="1" applyFont="1" applyFill="1" applyBorder="1" applyAlignment="1">
      <alignment horizontal="justify" vertical="center" wrapText="1"/>
    </xf>
    <xf numFmtId="0" fontId="66" fillId="0" borderId="3" xfId="0" applyFont="1" applyFill="1" applyBorder="1" applyAlignment="1">
      <alignment horizontal="center" vertical="center"/>
    </xf>
    <xf numFmtId="165" fontId="1" fillId="0" borderId="6" xfId="0" applyNumberFormat="1" applyFont="1" applyBorder="1" applyAlignment="1">
      <alignment horizontal="justify" vertical="center" wrapText="1"/>
    </xf>
    <xf numFmtId="0" fontId="18" fillId="3" borderId="0" xfId="0" applyFont="1" applyFill="1"/>
    <xf numFmtId="0" fontId="1" fillId="3" borderId="8" xfId="0" applyFont="1" applyFill="1" applyBorder="1"/>
    <xf numFmtId="0" fontId="18" fillId="3" borderId="3" xfId="0" applyFont="1" applyFill="1" applyBorder="1"/>
    <xf numFmtId="0" fontId="18" fillId="3" borderId="8" xfId="0" applyFont="1" applyFill="1" applyBorder="1" applyAlignment="1"/>
    <xf numFmtId="0" fontId="18" fillId="3" borderId="11" xfId="0" applyFont="1" applyFill="1" applyBorder="1" applyAlignment="1"/>
    <xf numFmtId="0" fontId="34" fillId="3" borderId="19" xfId="0" applyFont="1" applyFill="1" applyBorder="1" applyAlignment="1">
      <alignment horizontal="center" vertical="center" wrapText="1"/>
    </xf>
    <xf numFmtId="0" fontId="15" fillId="3" borderId="3" xfId="0" applyFont="1" applyFill="1" applyBorder="1"/>
    <xf numFmtId="0" fontId="1" fillId="3" borderId="10" xfId="0" applyFont="1" applyFill="1" applyBorder="1" applyAlignment="1">
      <alignment vertical="top" wrapText="1"/>
    </xf>
    <xf numFmtId="0" fontId="15" fillId="3" borderId="3" xfId="0" applyFont="1" applyFill="1" applyBorder="1" applyAlignment="1">
      <alignment vertical="center" wrapText="1"/>
    </xf>
    <xf numFmtId="0" fontId="15" fillId="3" borderId="15" xfId="0" applyFont="1" applyFill="1" applyBorder="1" applyAlignment="1">
      <alignment vertical="top" wrapText="1"/>
    </xf>
    <xf numFmtId="0" fontId="1" fillId="3" borderId="22" xfId="0" applyFont="1" applyFill="1" applyBorder="1" applyAlignment="1">
      <alignment vertical="top" wrapText="1"/>
    </xf>
    <xf numFmtId="0" fontId="1" fillId="3" borderId="26" xfId="0" applyFont="1" applyFill="1" applyBorder="1" applyAlignment="1">
      <alignment vertical="center" wrapText="1"/>
    </xf>
    <xf numFmtId="0" fontId="15" fillId="3" borderId="15" xfId="0" applyFont="1" applyFill="1" applyBorder="1" applyAlignment="1">
      <alignment vertical="center" wrapText="1"/>
    </xf>
    <xf numFmtId="0" fontId="1" fillId="3" borderId="16" xfId="0" applyFont="1" applyFill="1" applyBorder="1" applyAlignment="1">
      <alignment vertical="top" wrapText="1"/>
    </xf>
    <xf numFmtId="0" fontId="1" fillId="3" borderId="20" xfId="0" applyFont="1" applyFill="1" applyBorder="1" applyAlignment="1">
      <alignment vertical="center" wrapText="1"/>
    </xf>
    <xf numFmtId="0" fontId="15" fillId="3" borderId="3" xfId="0" applyFont="1" applyFill="1" applyBorder="1" applyAlignment="1">
      <alignment horizontal="center" vertical="center"/>
    </xf>
    <xf numFmtId="14" fontId="1" fillId="3" borderId="3" xfId="0" applyNumberFormat="1" applyFont="1" applyFill="1" applyBorder="1" applyAlignment="1">
      <alignment vertical="center"/>
    </xf>
    <xf numFmtId="0" fontId="15" fillId="3" borderId="3" xfId="0" applyFont="1" applyFill="1" applyBorder="1" applyAlignment="1">
      <alignment horizontal="center" vertical="center" wrapText="1"/>
    </xf>
    <xf numFmtId="9" fontId="15" fillId="3" borderId="3" xfId="0" applyNumberFormat="1" applyFont="1" applyFill="1" applyBorder="1"/>
    <xf numFmtId="0" fontId="15" fillId="3" borderId="3" xfId="0" applyFont="1" applyFill="1" applyBorder="1" applyAlignment="1">
      <alignment wrapText="1"/>
    </xf>
    <xf numFmtId="0" fontId="15" fillId="3" borderId="6" xfId="0" applyFont="1" applyFill="1" applyBorder="1" applyAlignment="1">
      <alignment vertical="center"/>
    </xf>
    <xf numFmtId="0" fontId="15" fillId="3" borderId="6" xfId="0" applyFont="1" applyFill="1" applyBorder="1"/>
    <xf numFmtId="0" fontId="1" fillId="3" borderId="19" xfId="0" applyFont="1" applyFill="1" applyBorder="1" applyAlignment="1">
      <alignment vertical="top" wrapText="1"/>
    </xf>
    <xf numFmtId="0" fontId="1" fillId="3" borderId="6" xfId="0" applyFont="1" applyFill="1" applyBorder="1" applyAlignment="1">
      <alignment vertical="center"/>
    </xf>
    <xf numFmtId="0" fontId="67" fillId="3" borderId="6" xfId="0" applyFont="1" applyFill="1" applyBorder="1" applyAlignment="1">
      <alignment horizontal="center" vertical="center" wrapText="1"/>
    </xf>
    <xf numFmtId="0" fontId="32" fillId="3" borderId="13" xfId="0" applyFont="1" applyFill="1" applyBorder="1" applyAlignment="1">
      <alignment horizontal="left" vertical="top" wrapText="1"/>
    </xf>
    <xf numFmtId="14" fontId="1" fillId="3" borderId="3" xfId="0" applyNumberFormat="1" applyFont="1" applyFill="1" applyBorder="1" applyAlignment="1">
      <alignment vertical="center" wrapText="1"/>
    </xf>
    <xf numFmtId="17" fontId="1" fillId="3" borderId="3" xfId="0" applyNumberFormat="1" applyFont="1" applyFill="1" applyBorder="1" applyAlignment="1">
      <alignment vertical="center" wrapText="1"/>
    </xf>
    <xf numFmtId="0" fontId="32" fillId="3" borderId="10" xfId="0" applyFont="1" applyFill="1" applyBorder="1" applyAlignment="1">
      <alignment horizontal="left" vertical="top" wrapText="1"/>
    </xf>
    <xf numFmtId="0" fontId="44" fillId="3" borderId="6" xfId="0" applyFont="1" applyFill="1" applyBorder="1" applyAlignment="1">
      <alignment horizontal="center" vertical="center" wrapText="1"/>
    </xf>
    <xf numFmtId="0" fontId="32" fillId="3" borderId="10" xfId="0" applyFont="1" applyFill="1" applyBorder="1" applyAlignment="1">
      <alignment vertical="top" wrapText="1"/>
    </xf>
    <xf numFmtId="17" fontId="1" fillId="3" borderId="15" xfId="0" applyNumberFormat="1" applyFont="1" applyFill="1" applyBorder="1" applyAlignment="1">
      <alignment horizontal="center" vertical="center" wrapText="1"/>
    </xf>
    <xf numFmtId="14" fontId="1" fillId="3" borderId="15" xfId="0" applyNumberFormat="1" applyFont="1" applyFill="1" applyBorder="1" applyAlignment="1">
      <alignment horizontal="center" vertical="center" wrapText="1"/>
    </xf>
    <xf numFmtId="0" fontId="1" fillId="3" borderId="3" xfId="0" applyFont="1" applyFill="1" applyBorder="1" applyAlignment="1">
      <alignment horizontal="justify" vertical="top" wrapText="1"/>
    </xf>
    <xf numFmtId="0" fontId="1" fillId="3" borderId="3" xfId="0" applyFont="1" applyFill="1" applyBorder="1" applyAlignment="1">
      <alignment horizontal="justify" vertical="center" wrapText="1"/>
    </xf>
    <xf numFmtId="0" fontId="1" fillId="3" borderId="26" xfId="0" applyFont="1" applyFill="1" applyBorder="1" applyAlignment="1">
      <alignment horizontal="left" vertical="center" wrapText="1"/>
    </xf>
    <xf numFmtId="0" fontId="66"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9" fontId="1" fillId="3" borderId="3" xfId="0" applyNumberFormat="1" applyFont="1" applyFill="1" applyBorder="1" applyAlignment="1">
      <alignment vertical="top"/>
    </xf>
    <xf numFmtId="0" fontId="1" fillId="3" borderId="0" xfId="0" applyFont="1" applyFill="1" applyBorder="1" applyAlignment="1">
      <alignment horizontal="justify" vertical="center" wrapText="1"/>
    </xf>
    <xf numFmtId="17" fontId="1" fillId="3" borderId="0" xfId="0" applyNumberFormat="1" applyFont="1" applyFill="1" applyBorder="1" applyAlignment="1">
      <alignment horizontal="center" vertical="center" wrapText="1"/>
    </xf>
    <xf numFmtId="0" fontId="69" fillId="3" borderId="3" xfId="0" applyFont="1" applyFill="1" applyBorder="1" applyAlignment="1">
      <alignment horizontal="center" vertical="center" wrapText="1"/>
    </xf>
    <xf numFmtId="0" fontId="0" fillId="0" borderId="11" xfId="0" applyBorder="1" applyAlignment="1"/>
    <xf numFmtId="2" fontId="0" fillId="0" borderId="6" xfId="0" applyNumberFormat="1" applyBorder="1"/>
    <xf numFmtId="166" fontId="0" fillId="3" borderId="6" xfId="0" applyNumberFormat="1" applyFill="1" applyBorder="1"/>
    <xf numFmtId="0" fontId="0" fillId="3" borderId="11" xfId="0" applyFill="1" applyBorder="1" applyAlignment="1"/>
    <xf numFmtId="0" fontId="1" fillId="0" borderId="3" xfId="0" applyFont="1" applyBorder="1" applyAlignment="1">
      <alignment horizontal="center" vertical="center"/>
    </xf>
    <xf numFmtId="0" fontId="22" fillId="3" borderId="3" xfId="0" applyFont="1" applyFill="1" applyBorder="1" applyAlignment="1">
      <alignment vertical="center" wrapText="1"/>
    </xf>
    <xf numFmtId="0" fontId="1" fillId="6" borderId="3" xfId="0" applyFont="1" applyFill="1" applyBorder="1" applyAlignment="1">
      <alignment vertical="top" wrapText="1"/>
    </xf>
    <xf numFmtId="0" fontId="1" fillId="6" borderId="6" xfId="0" applyFont="1" applyFill="1" applyBorder="1" applyAlignment="1">
      <alignment horizontal="center" vertical="top" wrapText="1"/>
    </xf>
    <xf numFmtId="0" fontId="16" fillId="6" borderId="15"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28" fillId="6" borderId="3" xfId="0" applyFont="1" applyFill="1" applyBorder="1" applyAlignment="1">
      <alignment horizontal="center" vertical="top" wrapText="1"/>
    </xf>
    <xf numFmtId="0" fontId="28"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 fillId="6" borderId="3" xfId="0" applyFont="1" applyFill="1" applyBorder="1" applyAlignment="1">
      <alignment horizontal="left" vertical="top" wrapText="1"/>
    </xf>
    <xf numFmtId="0" fontId="14" fillId="6" borderId="3" xfId="0" applyFont="1" applyFill="1" applyBorder="1" applyAlignment="1">
      <alignment horizontal="left" vertical="center" wrapText="1"/>
    </xf>
    <xf numFmtId="0" fontId="1" fillId="6" borderId="3" xfId="0" applyFont="1" applyFill="1" applyBorder="1" applyAlignment="1">
      <alignment vertical="center"/>
    </xf>
    <xf numFmtId="0" fontId="1" fillId="6" borderId="3" xfId="0" applyFont="1" applyFill="1" applyBorder="1" applyAlignment="1">
      <alignment vertical="center" wrapText="1"/>
    </xf>
    <xf numFmtId="0" fontId="1" fillId="6" borderId="3" xfId="0" applyFont="1" applyFill="1" applyBorder="1" applyAlignment="1">
      <alignment horizontal="left" vertical="center" wrapText="1"/>
    </xf>
    <xf numFmtId="0" fontId="1" fillId="6" borderId="15" xfId="0" applyFont="1" applyFill="1" applyBorder="1" applyAlignment="1">
      <alignment vertical="center"/>
    </xf>
    <xf numFmtId="0" fontId="1" fillId="6" borderId="8"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32" fillId="6" borderId="3" xfId="0" applyFont="1" applyFill="1" applyBorder="1" applyAlignment="1">
      <alignment vertical="top" wrapText="1"/>
    </xf>
    <xf numFmtId="0" fontId="1" fillId="6" borderId="6" xfId="0" applyFont="1" applyFill="1" applyBorder="1" applyAlignment="1">
      <alignment vertical="top" wrapText="1"/>
    </xf>
    <xf numFmtId="0" fontId="1" fillId="6" borderId="15" xfId="0" applyFont="1" applyFill="1" applyBorder="1" applyAlignment="1">
      <alignment vertical="center" wrapText="1"/>
    </xf>
    <xf numFmtId="0" fontId="1" fillId="6" borderId="3" xfId="0" applyFont="1" applyFill="1" applyBorder="1" applyAlignment="1">
      <alignment horizontal="justify" vertical="top"/>
    </xf>
    <xf numFmtId="0" fontId="1" fillId="6" borderId="6" xfId="0" applyFont="1" applyFill="1" applyBorder="1" applyAlignment="1">
      <alignment horizontal="left" vertical="center" wrapText="1"/>
    </xf>
    <xf numFmtId="0" fontId="28" fillId="6" borderId="3" xfId="0" applyFont="1" applyFill="1" applyBorder="1" applyAlignment="1">
      <alignment horizontal="justify" vertical="center" wrapText="1"/>
    </xf>
    <xf numFmtId="0" fontId="28" fillId="6" borderId="3" xfId="0" applyFont="1" applyFill="1" applyBorder="1" applyAlignment="1">
      <alignment vertical="center" wrapText="1"/>
    </xf>
    <xf numFmtId="0" fontId="1" fillId="6" borderId="3" xfId="15" applyFont="1" applyFill="1" applyBorder="1" applyAlignment="1">
      <alignment horizontal="left" vertical="center" wrapText="1"/>
    </xf>
    <xf numFmtId="0" fontId="1" fillId="6" borderId="3" xfId="15" applyFont="1" applyFill="1" applyBorder="1" applyAlignment="1">
      <alignment vertical="top" wrapText="1"/>
    </xf>
    <xf numFmtId="0" fontId="1" fillId="6" borderId="3" xfId="15" applyFont="1" applyFill="1" applyBorder="1" applyAlignment="1">
      <alignment vertical="center" wrapText="1"/>
    </xf>
    <xf numFmtId="0" fontId="1" fillId="6" borderId="0" xfId="0" applyFont="1" applyFill="1" applyAlignment="1">
      <alignment vertical="top" wrapText="1"/>
    </xf>
    <xf numFmtId="0" fontId="1" fillId="6" borderId="8" xfId="0" applyFont="1" applyFill="1" applyBorder="1" applyAlignment="1">
      <alignment vertical="center" wrapText="1"/>
    </xf>
    <xf numFmtId="0" fontId="3" fillId="6" borderId="3" xfId="0" applyFont="1" applyFill="1" applyBorder="1" applyAlignment="1">
      <alignment vertical="center" wrapText="1"/>
    </xf>
    <xf numFmtId="0" fontId="1" fillId="6" borderId="3" xfId="15" applyFont="1" applyFill="1" applyBorder="1" applyAlignment="1">
      <alignment horizontal="justify"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vertical="top" wrapText="1"/>
    </xf>
    <xf numFmtId="0" fontId="1" fillId="6" borderId="15" xfId="0" applyFont="1" applyFill="1" applyBorder="1" applyAlignment="1">
      <alignment vertical="top" wrapText="1"/>
    </xf>
    <xf numFmtId="0" fontId="1" fillId="6" borderId="1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wrapText="1"/>
    </xf>
    <xf numFmtId="0" fontId="1" fillId="0" borderId="6"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5" xfId="0" applyFont="1" applyBorder="1" applyAlignment="1">
      <alignment vertical="top" wrapText="1"/>
    </xf>
    <xf numFmtId="0" fontId="1" fillId="0" borderId="15"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1" fillId="3" borderId="15" xfId="0" applyFont="1" applyFill="1" applyBorder="1" applyAlignment="1">
      <alignment horizontal="center" vertical="top" wrapText="1"/>
    </xf>
    <xf numFmtId="0" fontId="43" fillId="3" borderId="3" xfId="0" applyFont="1" applyFill="1" applyBorder="1" applyAlignment="1">
      <alignment horizontal="center" vertical="center"/>
    </xf>
    <xf numFmtId="0" fontId="44" fillId="0" borderId="11" xfId="0" applyFont="1" applyBorder="1" applyAlignment="1"/>
    <xf numFmtId="0" fontId="1" fillId="3" borderId="3" xfId="0" applyFont="1" applyFill="1" applyBorder="1" applyAlignment="1">
      <alignment horizontal="center" vertical="center" wrapText="1"/>
    </xf>
    <xf numFmtId="0" fontId="1" fillId="0" borderId="6" xfId="0" applyFont="1" applyBorder="1" applyAlignment="1">
      <alignment vertical="center" wrapText="1"/>
    </xf>
    <xf numFmtId="0" fontId="35" fillId="3" borderId="3" xfId="0" applyFont="1" applyFill="1" applyBorder="1" applyAlignment="1">
      <alignment horizontal="center" vertical="center" wrapText="1"/>
    </xf>
    <xf numFmtId="16" fontId="28" fillId="3" borderId="15" xfId="0" applyNumberFormat="1" applyFont="1" applyFill="1" applyBorder="1" applyAlignment="1">
      <alignment horizontal="center" vertical="center" wrapText="1"/>
    </xf>
    <xf numFmtId="0" fontId="1" fillId="3" borderId="15" xfId="0" applyFont="1" applyFill="1" applyBorder="1" applyAlignment="1">
      <alignment horizontal="left" vertical="center" wrapText="1"/>
    </xf>
    <xf numFmtId="0" fontId="28" fillId="0" borderId="3" xfId="0" applyFont="1" applyFill="1" applyBorder="1" applyAlignment="1">
      <alignment horizontal="center" vertical="center" wrapText="1"/>
    </xf>
    <xf numFmtId="0" fontId="1" fillId="3" borderId="0" xfId="0" applyFont="1" applyFill="1" applyBorder="1" applyAlignment="1">
      <alignment horizontal="left" vertical="top" wrapText="1"/>
    </xf>
    <xf numFmtId="0" fontId="44" fillId="3" borderId="21"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1" fillId="7" borderId="3" xfId="0" applyFont="1" applyFill="1" applyBorder="1" applyAlignment="1">
      <alignment vertical="center" wrapText="1"/>
    </xf>
    <xf numFmtId="0" fontId="1" fillId="3" borderId="3"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35" fillId="4" borderId="3" xfId="0" applyFont="1" applyFill="1" applyBorder="1" applyAlignment="1">
      <alignment horizontal="center" vertical="center" wrapText="1"/>
    </xf>
    <xf numFmtId="17" fontId="1" fillId="4" borderId="3" xfId="0" applyNumberFormat="1" applyFont="1" applyFill="1" applyBorder="1" applyAlignment="1">
      <alignment horizontal="center" vertical="center" textRotation="90" wrapText="1"/>
    </xf>
    <xf numFmtId="17" fontId="1" fillId="4" borderId="15" xfId="0" applyNumberFormat="1" applyFont="1" applyFill="1" applyBorder="1" applyAlignment="1">
      <alignment vertical="center" wrapText="1"/>
    </xf>
    <xf numFmtId="17" fontId="1" fillId="4" borderId="15" xfId="0" applyNumberFormat="1" applyFont="1" applyFill="1" applyBorder="1" applyAlignment="1">
      <alignment wrapText="1"/>
    </xf>
    <xf numFmtId="17" fontId="1" fillId="4" borderId="15" xfId="0" applyNumberFormat="1" applyFont="1" applyFill="1" applyBorder="1" applyAlignment="1">
      <alignment horizontal="center" vertical="center"/>
    </xf>
    <xf numFmtId="17" fontId="1" fillId="4" borderId="6" xfId="0" applyNumberFormat="1" applyFont="1" applyFill="1" applyBorder="1" applyAlignment="1">
      <alignment horizontal="center" vertical="center"/>
    </xf>
    <xf numFmtId="17" fontId="1" fillId="3" borderId="15" xfId="0" applyNumberFormat="1" applyFont="1" applyFill="1" applyBorder="1" applyAlignment="1">
      <alignment vertical="center" wrapText="1"/>
    </xf>
    <xf numFmtId="17" fontId="1" fillId="3" borderId="15" xfId="0" applyNumberFormat="1" applyFont="1" applyFill="1" applyBorder="1" applyAlignment="1">
      <alignment wrapText="1"/>
    </xf>
    <xf numFmtId="17" fontId="1" fillId="3" borderId="15" xfId="0" applyNumberFormat="1" applyFont="1" applyFill="1" applyBorder="1" applyAlignment="1">
      <alignment horizontal="center" vertical="center"/>
    </xf>
    <xf numFmtId="17" fontId="1" fillId="3" borderId="6" xfId="0" applyNumberFormat="1" applyFont="1" applyFill="1" applyBorder="1" applyAlignment="1">
      <alignment horizontal="center" vertical="center"/>
    </xf>
    <xf numFmtId="0" fontId="22" fillId="3" borderId="11" xfId="0" applyFont="1" applyFill="1" applyBorder="1" applyAlignment="1">
      <alignment vertical="center" wrapText="1"/>
    </xf>
    <xf numFmtId="16" fontId="28" fillId="4" borderId="3" xfId="0" applyNumberFormat="1" applyFont="1" applyFill="1" applyBorder="1" applyAlignment="1">
      <alignment horizontal="center" vertical="center" wrapText="1"/>
    </xf>
    <xf numFmtId="0" fontId="3" fillId="0" borderId="15" xfId="0" applyFont="1" applyBorder="1" applyAlignment="1">
      <alignment vertical="center" wrapText="1"/>
    </xf>
    <xf numFmtId="0" fontId="28" fillId="3" borderId="21" xfId="0" applyFont="1" applyFill="1" applyBorder="1" applyAlignment="1">
      <alignment vertical="center" wrapText="1"/>
    </xf>
    <xf numFmtId="0" fontId="28" fillId="3" borderId="6" xfId="0" applyFont="1" applyFill="1" applyBorder="1" applyAlignment="1">
      <alignment vertical="center" wrapText="1"/>
    </xf>
    <xf numFmtId="0" fontId="28" fillId="3" borderId="3" xfId="0" applyFont="1" applyFill="1" applyBorder="1" applyAlignment="1">
      <alignment vertical="center" wrapText="1"/>
    </xf>
    <xf numFmtId="0" fontId="15" fillId="0" borderId="3" xfId="0" applyFont="1" applyFill="1" applyBorder="1" applyAlignment="1">
      <alignment vertical="center" wrapText="1"/>
    </xf>
    <xf numFmtId="0" fontId="1" fillId="4" borderId="3" xfId="0" applyFont="1" applyFill="1" applyBorder="1" applyAlignment="1">
      <alignment horizontal="center" vertical="center" wrapText="1"/>
    </xf>
    <xf numFmtId="0" fontId="34" fillId="4" borderId="6" xfId="0" applyFont="1" applyFill="1" applyBorder="1" applyAlignment="1">
      <alignment vertical="center"/>
    </xf>
    <xf numFmtId="0" fontId="16" fillId="4" borderId="3" xfId="0" applyFont="1" applyFill="1" applyBorder="1" applyAlignment="1">
      <alignment horizontal="center" vertical="center" wrapText="1"/>
    </xf>
    <xf numFmtId="0" fontId="1" fillId="4" borderId="3" xfId="0" applyFont="1" applyFill="1" applyBorder="1" applyAlignment="1">
      <alignment vertical="center" wrapText="1"/>
    </xf>
    <xf numFmtId="0" fontId="1" fillId="4" borderId="3" xfId="0" applyFont="1" applyFill="1" applyBorder="1" applyAlignment="1">
      <alignment horizontal="center" vertical="center"/>
    </xf>
    <xf numFmtId="0" fontId="1" fillId="4" borderId="3" xfId="0" applyFont="1" applyFill="1" applyBorder="1" applyAlignment="1">
      <alignment vertical="center"/>
    </xf>
    <xf numFmtId="0" fontId="1" fillId="4" borderId="3" xfId="0" applyFont="1" applyFill="1" applyBorder="1"/>
    <xf numFmtId="0" fontId="1" fillId="4" borderId="3" xfId="0" applyFont="1" applyFill="1" applyBorder="1" applyAlignment="1">
      <alignment wrapText="1"/>
    </xf>
    <xf numFmtId="0" fontId="15" fillId="3" borderId="21" xfId="0" applyFont="1" applyFill="1" applyBorder="1" applyAlignment="1">
      <alignment vertical="center" wrapText="1"/>
    </xf>
    <xf numFmtId="0" fontId="1" fillId="0" borderId="6" xfId="0" applyFont="1" applyBorder="1" applyAlignment="1">
      <alignment horizontal="center" vertical="top" wrapText="1"/>
    </xf>
    <xf numFmtId="0" fontId="16" fillId="0" borderId="15"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5" xfId="0" applyFont="1" applyFill="1" applyBorder="1" applyAlignment="1">
      <alignment horizontal="center" vertical="top" wrapText="1"/>
    </xf>
    <xf numFmtId="0" fontId="18" fillId="4" borderId="3" xfId="0" applyFont="1" applyFill="1" applyBorder="1" applyAlignment="1">
      <alignment horizontal="center" vertical="center" wrapText="1"/>
    </xf>
    <xf numFmtId="0" fontId="3" fillId="0" borderId="0" xfId="0" applyFont="1" applyFill="1" applyAlignment="1">
      <alignment vertical="center" wrapText="1"/>
    </xf>
    <xf numFmtId="0" fontId="1" fillId="3" borderId="3" xfId="0" applyFont="1" applyFill="1" applyBorder="1" applyAlignment="1">
      <alignment horizontal="center" vertical="center" wrapText="1"/>
    </xf>
    <xf numFmtId="0" fontId="1" fillId="3" borderId="6" xfId="0" applyFont="1" applyFill="1" applyBorder="1" applyAlignment="1">
      <alignment horizontal="center" vertical="top" wrapText="1"/>
    </xf>
    <xf numFmtId="0" fontId="28" fillId="4" borderId="3" xfId="0" applyFont="1" applyFill="1" applyBorder="1" applyAlignment="1">
      <alignment horizontal="center" vertical="center" wrapText="1"/>
    </xf>
    <xf numFmtId="0" fontId="39" fillId="4" borderId="3" xfId="0" applyFont="1" applyFill="1" applyBorder="1" applyAlignment="1">
      <alignment horizontal="center" vertical="center" wrapText="1"/>
    </xf>
    <xf numFmtId="0" fontId="1" fillId="0" borderId="6" xfId="0" applyNumberFormat="1" applyFont="1" applyBorder="1" applyAlignment="1">
      <alignment horizontal="left" vertical="top" wrapText="1"/>
    </xf>
    <xf numFmtId="0" fontId="1" fillId="3" borderId="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4" borderId="15" xfId="0" applyFont="1" applyFill="1" applyBorder="1"/>
    <xf numFmtId="0" fontId="1" fillId="3" borderId="3"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xf numFmtId="0" fontId="1" fillId="4" borderId="6" xfId="0" applyFont="1" applyFill="1" applyBorder="1" applyAlignment="1">
      <alignment horizontal="center" vertical="center" wrapText="1"/>
    </xf>
    <xf numFmtId="0" fontId="1" fillId="4" borderId="6" xfId="0" applyFont="1" applyFill="1" applyBorder="1" applyAlignment="1">
      <alignment vertical="center" wrapText="1"/>
    </xf>
    <xf numFmtId="0" fontId="1" fillId="0" borderId="8" xfId="0" applyFont="1" applyFill="1" applyBorder="1" applyAlignment="1">
      <alignment vertical="top" wrapText="1"/>
    </xf>
    <xf numFmtId="0" fontId="28" fillId="4" borderId="6" xfId="0" applyFont="1" applyFill="1" applyBorder="1" applyAlignment="1">
      <alignment horizontal="center" vertical="center" wrapText="1"/>
    </xf>
    <xf numFmtId="0" fontId="1" fillId="4" borderId="3" xfId="15" applyFont="1" applyFill="1" applyBorder="1" applyAlignment="1">
      <alignment vertical="center"/>
    </xf>
    <xf numFmtId="0" fontId="28" fillId="4" borderId="3" xfId="0" applyFont="1" applyFill="1" applyBorder="1" applyAlignment="1">
      <alignment horizontal="center" vertical="center"/>
    </xf>
    <xf numFmtId="9" fontId="1" fillId="3" borderId="3" xfId="0" applyNumberFormat="1" applyFont="1" applyFill="1" applyBorder="1" applyAlignment="1">
      <alignment vertical="center" wrapText="1"/>
    </xf>
    <xf numFmtId="0" fontId="1" fillId="4" borderId="11" xfId="0" applyFont="1" applyFill="1" applyBorder="1" applyAlignment="1">
      <alignment horizontal="center" vertical="center" wrapText="1"/>
    </xf>
    <xf numFmtId="0" fontId="0" fillId="4" borderId="3" xfId="0" applyFill="1" applyBorder="1"/>
    <xf numFmtId="0" fontId="0" fillId="0" borderId="16" xfId="0" applyBorder="1" applyAlignment="1"/>
    <xf numFmtId="0" fontId="1" fillId="0" borderId="6" xfId="0" applyFont="1" applyBorder="1" applyAlignment="1">
      <alignment vertical="center" wrapText="1"/>
    </xf>
    <xf numFmtId="0" fontId="16" fillId="0" borderId="6"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xf numFmtId="0" fontId="13" fillId="3"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 fillId="3" borderId="3" xfId="0" applyFont="1" applyFill="1" applyBorder="1" applyAlignment="1">
      <alignment wrapText="1"/>
    </xf>
    <xf numFmtId="0" fontId="1" fillId="0" borderId="3" xfId="0" applyFont="1" applyFill="1" applyBorder="1"/>
    <xf numFmtId="0" fontId="16" fillId="0" borderId="8" xfId="0" applyFont="1" applyFill="1" applyBorder="1" applyAlignment="1">
      <alignment vertical="center" wrapText="1"/>
    </xf>
    <xf numFmtId="0" fontId="16" fillId="0" borderId="11" xfId="0" applyFont="1" applyFill="1" applyBorder="1" applyAlignment="1">
      <alignment vertical="center" wrapText="1"/>
    </xf>
    <xf numFmtId="17" fontId="1" fillId="0" borderId="3" xfId="0" applyNumberFormat="1" applyFont="1" applyBorder="1" applyAlignment="1">
      <alignment horizontal="center" vertical="center"/>
    </xf>
    <xf numFmtId="0" fontId="3" fillId="0" borderId="8" xfId="0" applyFont="1" applyBorder="1" applyAlignment="1">
      <alignment vertical="center"/>
    </xf>
    <xf numFmtId="0" fontId="3" fillId="0" borderId="0" xfId="0" applyFont="1" applyBorder="1" applyAlignment="1">
      <alignment vertical="center"/>
    </xf>
    <xf numFmtId="0" fontId="1" fillId="3" borderId="8" xfId="0" applyFont="1" applyFill="1" applyBorder="1" applyAlignment="1">
      <alignment vertical="center" wrapText="1"/>
    </xf>
    <xf numFmtId="0" fontId="28" fillId="3" borderId="8" xfId="0" applyFont="1" applyFill="1" applyBorder="1" applyAlignment="1">
      <alignment horizontal="center" vertical="center" wrapText="1"/>
    </xf>
    <xf numFmtId="0" fontId="15" fillId="3" borderId="8" xfId="0" applyFont="1" applyFill="1" applyBorder="1" applyAlignment="1">
      <alignment vertical="center"/>
    </xf>
    <xf numFmtId="0" fontId="43" fillId="3" borderId="8" xfId="0" applyFont="1" applyFill="1" applyBorder="1" applyAlignment="1">
      <alignment vertical="center" wrapText="1"/>
    </xf>
    <xf numFmtId="0" fontId="15" fillId="3" borderId="3" xfId="0" applyFont="1" applyFill="1" applyBorder="1" applyAlignment="1">
      <alignment horizontal="center"/>
    </xf>
    <xf numFmtId="0" fontId="16" fillId="3" borderId="0" xfId="0" applyFont="1" applyFill="1" applyBorder="1" applyAlignment="1">
      <alignment vertical="center" wrapText="1"/>
    </xf>
    <xf numFmtId="0" fontId="16" fillId="0" borderId="31" xfId="0" applyFont="1" applyFill="1" applyBorder="1" applyAlignment="1">
      <alignment vertical="center" wrapText="1"/>
    </xf>
    <xf numFmtId="17" fontId="1" fillId="0" borderId="6" xfId="0" applyNumberFormat="1" applyFont="1" applyBorder="1" applyAlignment="1">
      <alignment vertical="center"/>
    </xf>
    <xf numFmtId="0" fontId="3" fillId="3" borderId="6" xfId="0" applyFont="1" applyFill="1" applyBorder="1"/>
    <xf numFmtId="0" fontId="3" fillId="3" borderId="6" xfId="0" applyFont="1" applyFill="1" applyBorder="1" applyAlignment="1">
      <alignment vertical="center"/>
    </xf>
    <xf numFmtId="9" fontId="3" fillId="3" borderId="6" xfId="0" applyNumberFormat="1" applyFont="1" applyFill="1" applyBorder="1" applyAlignment="1">
      <alignment vertical="center"/>
    </xf>
    <xf numFmtId="0" fontId="3" fillId="3" borderId="6" xfId="0" applyFont="1" applyFill="1" applyBorder="1" applyAlignment="1">
      <alignment vertical="top" wrapText="1"/>
    </xf>
    <xf numFmtId="0" fontId="56" fillId="3" borderId="3" xfId="0" applyFont="1" applyFill="1" applyBorder="1" applyAlignment="1">
      <alignment vertical="center"/>
    </xf>
    <xf numFmtId="0" fontId="1" fillId="0" borderId="10" xfId="0" applyFont="1" applyFill="1" applyBorder="1" applyAlignment="1">
      <alignment vertical="top" wrapText="1"/>
    </xf>
    <xf numFmtId="17" fontId="1" fillId="3" borderId="15" xfId="15" applyNumberFormat="1" applyFont="1" applyFill="1" applyBorder="1" applyAlignment="1">
      <alignment vertical="center"/>
    </xf>
    <xf numFmtId="0" fontId="18" fillId="0" borderId="0" xfId="2" applyFont="1" applyFill="1" applyBorder="1" applyAlignment="1">
      <alignment horizontal="left" vertical="center" wrapText="1"/>
    </xf>
    <xf numFmtId="0" fontId="28" fillId="0" borderId="21" xfId="0" applyFont="1" applyFill="1" applyBorder="1" applyAlignment="1">
      <alignment vertical="center" wrapText="1"/>
    </xf>
    <xf numFmtId="9" fontId="28" fillId="0" borderId="3" xfId="0" applyNumberFormat="1" applyFont="1" applyFill="1" applyBorder="1" applyAlignment="1">
      <alignment vertical="center" wrapText="1"/>
    </xf>
    <xf numFmtId="0" fontId="3" fillId="0" borderId="3" xfId="0" applyFont="1" applyFill="1" applyBorder="1" applyAlignment="1">
      <alignment horizontal="center" vertical="center" wrapText="1"/>
    </xf>
    <xf numFmtId="9" fontId="28" fillId="0" borderId="3" xfId="17" applyFont="1" applyFill="1" applyBorder="1" applyAlignment="1">
      <alignment vertical="center" wrapText="1"/>
    </xf>
    <xf numFmtId="0" fontId="15" fillId="4" borderId="3" xfId="0" applyFont="1" applyFill="1" applyBorder="1"/>
    <xf numFmtId="0" fontId="3" fillId="0" borderId="0" xfId="0" applyFont="1" applyBorder="1" applyAlignment="1">
      <alignment horizontal="center" vertical="center"/>
    </xf>
    <xf numFmtId="0" fontId="3" fillId="0" borderId="0" xfId="0" applyFont="1" applyBorder="1" applyAlignment="1"/>
    <xf numFmtId="0" fontId="27" fillId="0" borderId="0" xfId="0" applyFont="1" applyFill="1" applyBorder="1" applyAlignment="1">
      <alignment vertical="top" wrapText="1"/>
    </xf>
    <xf numFmtId="0" fontId="9" fillId="0" borderId="3" xfId="0" applyFont="1" applyFill="1" applyBorder="1" applyAlignment="1">
      <alignment vertical="center"/>
    </xf>
    <xf numFmtId="0" fontId="0" fillId="0" borderId="3" xfId="0" applyBorder="1" applyAlignment="1">
      <alignment horizontal="center"/>
    </xf>
    <xf numFmtId="0" fontId="10" fillId="0" borderId="20" xfId="0" applyFont="1" applyFill="1" applyBorder="1" applyAlignment="1">
      <alignment vertical="center"/>
    </xf>
    <xf numFmtId="0" fontId="64" fillId="22" borderId="3" xfId="0" applyFont="1" applyFill="1" applyBorder="1" applyAlignment="1">
      <alignment horizontal="center" wrapText="1"/>
    </xf>
    <xf numFmtId="0" fontId="64" fillId="23" borderId="3" xfId="0" applyFont="1" applyFill="1" applyBorder="1" applyAlignment="1">
      <alignment horizontal="center" wrapText="1"/>
    </xf>
    <xf numFmtId="0" fontId="49" fillId="9" borderId="61" xfId="0" applyFont="1" applyFill="1" applyBorder="1" applyAlignment="1">
      <alignment horizontal="center" wrapText="1"/>
    </xf>
    <xf numFmtId="0" fontId="49" fillId="10" borderId="62" xfId="0" applyFont="1" applyFill="1" applyBorder="1" applyAlignment="1">
      <alignment horizontal="center" wrapText="1"/>
    </xf>
    <xf numFmtId="0" fontId="65" fillId="22" borderId="3" xfId="0" applyFont="1" applyFill="1" applyBorder="1" applyAlignment="1">
      <alignment horizontal="center" wrapText="1"/>
    </xf>
    <xf numFmtId="0" fontId="65" fillId="23" borderId="3" xfId="0" applyFont="1" applyFill="1" applyBorder="1" applyAlignment="1">
      <alignment horizontal="center" wrapText="1"/>
    </xf>
    <xf numFmtId="0" fontId="50" fillId="9" borderId="4" xfId="0" applyFont="1" applyFill="1" applyBorder="1" applyAlignment="1">
      <alignment horizontal="center" wrapText="1"/>
    </xf>
    <xf numFmtId="0" fontId="50" fillId="10" borderId="35" xfId="0" applyFont="1" applyFill="1" applyBorder="1" applyAlignment="1">
      <alignment horizontal="center" wrapText="1"/>
    </xf>
    <xf numFmtId="0" fontId="50" fillId="9" borderId="3" xfId="0" applyFont="1" applyFill="1" applyBorder="1" applyAlignment="1">
      <alignment horizontal="center" wrapText="1"/>
    </xf>
    <xf numFmtId="0" fontId="50" fillId="10" borderId="28" xfId="0" applyFont="1" applyFill="1" applyBorder="1" applyAlignment="1">
      <alignment horizontal="center" wrapText="1"/>
    </xf>
    <xf numFmtId="0" fontId="65" fillId="22" borderId="15" xfId="0" applyFont="1" applyFill="1" applyBorder="1" applyAlignment="1">
      <alignment horizontal="center" wrapText="1"/>
    </xf>
    <xf numFmtId="0" fontId="65" fillId="23" borderId="15" xfId="0" applyFont="1" applyFill="1" applyBorder="1" applyAlignment="1">
      <alignment horizontal="center" wrapText="1"/>
    </xf>
    <xf numFmtId="0" fontId="50" fillId="9" borderId="15" xfId="0" applyFont="1" applyFill="1" applyBorder="1" applyAlignment="1">
      <alignment horizontal="center" wrapText="1"/>
    </xf>
    <xf numFmtId="0" fontId="50" fillId="10" borderId="55" xfId="0" applyFont="1" applyFill="1" applyBorder="1" applyAlignment="1">
      <alignment horizontal="center" wrapText="1"/>
    </xf>
    <xf numFmtId="0" fontId="0" fillId="3" borderId="0" xfId="0" applyFill="1" applyBorder="1"/>
    <xf numFmtId="0" fontId="49" fillId="3" borderId="0" xfId="0" applyFont="1" applyFill="1" applyBorder="1" applyAlignment="1">
      <alignment wrapText="1"/>
    </xf>
    <xf numFmtId="0" fontId="65" fillId="3" borderId="0" xfId="0" applyFont="1" applyFill="1" applyBorder="1" applyAlignment="1">
      <alignment horizontal="right" vertical="center" wrapText="1"/>
    </xf>
    <xf numFmtId="0" fontId="50" fillId="3" borderId="0" xfId="0" applyFont="1" applyFill="1" applyBorder="1" applyAlignment="1">
      <alignment wrapText="1"/>
    </xf>
    <xf numFmtId="9" fontId="0" fillId="3" borderId="0" xfId="0" applyNumberFormat="1" applyFill="1" applyBorder="1"/>
    <xf numFmtId="0" fontId="0" fillId="0" borderId="3" xfId="0" applyBorder="1" applyAlignment="1"/>
    <xf numFmtId="0" fontId="0" fillId="9" borderId="3" xfId="0" applyFill="1" applyBorder="1" applyAlignment="1">
      <alignment horizontal="center"/>
    </xf>
    <xf numFmtId="0" fontId="0" fillId="0" borderId="8" xfId="0" applyBorder="1" applyAlignment="1">
      <alignment horizontal="center"/>
    </xf>
    <xf numFmtId="9" fontId="0" fillId="0" borderId="8" xfId="0" applyNumberFormat="1" applyBorder="1" applyAlignment="1">
      <alignment horizontal="center"/>
    </xf>
    <xf numFmtId="10" fontId="0" fillId="0" borderId="8" xfId="0" applyNumberFormat="1" applyBorder="1" applyAlignment="1">
      <alignment horizontal="center"/>
    </xf>
    <xf numFmtId="0" fontId="0" fillId="0" borderId="8" xfId="0" applyNumberFormat="1" applyBorder="1" applyAlignment="1">
      <alignment horizontal="center"/>
    </xf>
    <xf numFmtId="0" fontId="49" fillId="11" borderId="3" xfId="0" applyFont="1" applyFill="1" applyBorder="1" applyAlignment="1">
      <alignment wrapText="1"/>
    </xf>
    <xf numFmtId="0" fontId="12" fillId="0" borderId="0" xfId="0" applyFont="1" applyFill="1"/>
    <xf numFmtId="0" fontId="1" fillId="6" borderId="6"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3" xfId="0" applyFont="1" applyFill="1" applyBorder="1"/>
    <xf numFmtId="0" fontId="1" fillId="3" borderId="3" xfId="15" applyFont="1" applyFill="1" applyBorder="1" applyAlignment="1">
      <alignment horizontal="justify" vertical="center"/>
    </xf>
    <xf numFmtId="0" fontId="1" fillId="6" borderId="3" xfId="15" applyFont="1" applyFill="1" applyBorder="1" applyAlignment="1">
      <alignment horizontal="justify" vertical="top"/>
    </xf>
    <xf numFmtId="0" fontId="12" fillId="3" borderId="0" xfId="0" applyFont="1" applyFill="1" applyAlignment="1">
      <alignment horizontal="center" vertical="center" wrapText="1"/>
    </xf>
    <xf numFmtId="0" fontId="39" fillId="4" borderId="3" xfId="0" applyFont="1" applyFill="1" applyBorder="1" applyAlignment="1">
      <alignment vertical="center"/>
    </xf>
    <xf numFmtId="0" fontId="12" fillId="6" borderId="6" xfId="0" applyFont="1" applyFill="1" applyBorder="1" applyAlignment="1">
      <alignment vertical="center" wrapText="1"/>
    </xf>
    <xf numFmtId="0" fontId="2" fillId="0" borderId="3" xfId="0" applyFont="1" applyBorder="1" applyAlignment="1">
      <alignment horizontal="center"/>
    </xf>
    <xf numFmtId="0" fontId="7" fillId="0" borderId="0" xfId="0" applyFont="1" applyFill="1" applyBorder="1" applyAlignment="1">
      <alignment vertical="center" wrapText="1"/>
    </xf>
    <xf numFmtId="0" fontId="34" fillId="0" borderId="3" xfId="0" applyFont="1" applyBorder="1" applyAlignment="1">
      <alignment horizontal="center"/>
    </xf>
    <xf numFmtId="0" fontId="1" fillId="0" borderId="3" xfId="0" applyFont="1" applyFill="1" applyBorder="1" applyAlignment="1">
      <alignment horizontal="center" vertical="center"/>
    </xf>
    <xf numFmtId="0" fontId="1" fillId="3" borderId="3" xfId="0" applyFont="1" applyFill="1" applyBorder="1" applyAlignment="1">
      <alignment horizontal="center" vertical="center" wrapText="1"/>
    </xf>
    <xf numFmtId="17" fontId="1" fillId="0" borderId="3" xfId="0" applyNumberFormat="1" applyFont="1" applyBorder="1" applyAlignment="1">
      <alignment horizontal="center" vertical="center"/>
    </xf>
    <xf numFmtId="0" fontId="28" fillId="0" borderId="3" xfId="0" applyFont="1" applyFill="1" applyBorder="1" applyAlignment="1">
      <alignment horizontal="center" vertical="center" wrapText="1"/>
    </xf>
    <xf numFmtId="16" fontId="39" fillId="3" borderId="3" xfId="0" applyNumberFormat="1" applyFont="1" applyFill="1" applyBorder="1" applyAlignment="1">
      <alignment horizontal="center" vertical="center" wrapText="1"/>
    </xf>
    <xf numFmtId="0" fontId="71" fillId="6" borderId="15" xfId="0" applyFont="1" applyFill="1" applyBorder="1" applyAlignment="1">
      <alignment horizontal="left" vertical="top" wrapText="1"/>
    </xf>
    <xf numFmtId="0" fontId="71" fillId="6" borderId="3" xfId="0" applyFont="1" applyFill="1" applyBorder="1" applyAlignment="1">
      <alignment vertical="top" wrapText="1"/>
    </xf>
    <xf numFmtId="0" fontId="71" fillId="0" borderId="21" xfId="0" applyFont="1" applyFill="1" applyBorder="1" applyAlignment="1">
      <alignment vertical="top" wrapText="1"/>
    </xf>
    <xf numFmtId="0" fontId="71" fillId="6" borderId="21" xfId="0" applyFont="1" applyFill="1" applyBorder="1" applyAlignment="1">
      <alignment vertical="top" wrapText="1"/>
    </xf>
    <xf numFmtId="9" fontId="1" fillId="0" borderId="3" xfId="0" applyNumberFormat="1" applyFont="1" applyBorder="1" applyAlignment="1">
      <alignment horizontal="center" vertical="center"/>
    </xf>
    <xf numFmtId="0" fontId="72" fillId="3" borderId="3" xfId="0" applyFont="1" applyFill="1" applyBorder="1" applyAlignment="1">
      <alignment horizontal="center" vertical="center" wrapText="1"/>
    </xf>
    <xf numFmtId="0" fontId="73" fillId="3" borderId="3" xfId="0" applyNumberFormat="1" applyFont="1" applyFill="1" applyBorder="1" applyAlignment="1">
      <alignment horizontal="center" vertical="center" wrapText="1"/>
    </xf>
    <xf numFmtId="0" fontId="12" fillId="0" borderId="0" xfId="0" applyFont="1" applyBorder="1"/>
    <xf numFmtId="9" fontId="73" fillId="3" borderId="3" xfId="0" applyNumberFormat="1" applyFont="1" applyFill="1" applyBorder="1" applyAlignment="1">
      <alignment horizontal="center" vertical="center" wrapText="1"/>
    </xf>
    <xf numFmtId="9" fontId="28" fillId="7" borderId="3" xfId="0" applyNumberFormat="1" applyFont="1" applyFill="1" applyBorder="1" applyAlignment="1">
      <alignment horizontal="center" vertical="center" wrapText="1"/>
    </xf>
    <xf numFmtId="9" fontId="28" fillId="6" borderId="3" xfId="0" applyNumberFormat="1" applyFont="1" applyFill="1" applyBorder="1" applyAlignment="1">
      <alignment horizontal="center" vertical="center" wrapText="1"/>
    </xf>
    <xf numFmtId="9" fontId="75" fillId="0" borderId="33" xfId="7" applyFont="1" applyFill="1" applyBorder="1" applyAlignment="1">
      <alignment horizontal="center" vertical="center" wrapText="1"/>
    </xf>
    <xf numFmtId="9" fontId="1" fillId="0" borderId="3" xfId="0" applyNumberFormat="1" applyFont="1" applyBorder="1" applyAlignment="1">
      <alignment horizontal="center" vertical="center" wrapText="1"/>
    </xf>
    <xf numFmtId="0" fontId="1" fillId="3" borderId="3" xfId="0" applyFont="1" applyFill="1" applyBorder="1" applyAlignment="1">
      <alignment horizontal="center" vertical="center" wrapText="1"/>
    </xf>
    <xf numFmtId="0" fontId="18" fillId="0" borderId="15" xfId="0" applyFont="1" applyFill="1" applyBorder="1" applyAlignment="1">
      <alignment horizontal="center" vertical="center" wrapText="1"/>
    </xf>
    <xf numFmtId="9" fontId="16" fillId="0" borderId="3" xfId="0" applyNumberFormat="1" applyFont="1" applyFill="1" applyBorder="1" applyAlignment="1">
      <alignment horizontal="center" vertical="center" wrapText="1"/>
    </xf>
    <xf numFmtId="0" fontId="16" fillId="3"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9" fontId="51" fillId="10" borderId="3" xfId="17" applyFont="1" applyFill="1" applyBorder="1" applyAlignment="1">
      <alignment wrapText="1"/>
    </xf>
    <xf numFmtId="0" fontId="51" fillId="0" borderId="0" xfId="0" applyFont="1" applyBorder="1" applyAlignment="1">
      <alignment horizontal="center" wrapText="1"/>
    </xf>
    <xf numFmtId="9" fontId="1" fillId="0" borderId="3" xfId="0" applyNumberFormat="1" applyFont="1" applyFill="1" applyBorder="1" applyAlignment="1">
      <alignment horizontal="center" vertical="center"/>
    </xf>
    <xf numFmtId="9" fontId="1" fillId="0" borderId="3" xfId="0" applyNumberFormat="1" applyFont="1" applyFill="1" applyBorder="1" applyAlignment="1">
      <alignment horizontal="center" vertical="center" wrapText="1"/>
    </xf>
    <xf numFmtId="9" fontId="16" fillId="3" borderId="3" xfId="0" applyNumberFormat="1" applyFont="1" applyFill="1" applyBorder="1" applyAlignment="1">
      <alignment vertical="center" wrapText="1"/>
    </xf>
    <xf numFmtId="17" fontId="1" fillId="0" borderId="3" xfId="15" applyNumberFormat="1" applyFont="1" applyFill="1" applyBorder="1" applyAlignment="1">
      <alignment vertical="center" wrapText="1"/>
    </xf>
    <xf numFmtId="9" fontId="1" fillId="0" borderId="3" xfId="15" applyNumberFormat="1" applyFont="1" applyFill="1" applyBorder="1" applyAlignment="1">
      <alignment vertical="center" wrapText="1"/>
    </xf>
    <xf numFmtId="9" fontId="3" fillId="3" borderId="3" xfId="0" applyNumberFormat="1" applyFont="1" applyFill="1" applyBorder="1" applyAlignment="1">
      <alignment vertical="center" wrapText="1"/>
    </xf>
    <xf numFmtId="0" fontId="3" fillId="3" borderId="3" xfId="0" applyFont="1" applyFill="1" applyBorder="1" applyAlignment="1">
      <alignment wrapText="1"/>
    </xf>
    <xf numFmtId="14" fontId="1" fillId="0" borderId="15" xfId="0" applyNumberFormat="1" applyFont="1" applyFill="1" applyBorder="1" applyAlignment="1">
      <alignment vertical="center" wrapText="1"/>
    </xf>
    <xf numFmtId="9" fontId="1" fillId="0" borderId="15" xfId="0" applyNumberFormat="1" applyFont="1" applyFill="1" applyBorder="1" applyAlignment="1">
      <alignment vertical="center" wrapText="1"/>
    </xf>
    <xf numFmtId="9" fontId="1" fillId="0" borderId="3" xfId="0" applyNumberFormat="1" applyFont="1" applyFill="1" applyBorder="1" applyAlignment="1">
      <alignment vertical="top" wrapText="1"/>
    </xf>
    <xf numFmtId="9" fontId="1" fillId="3" borderId="3" xfId="15" applyNumberFormat="1" applyFont="1" applyFill="1" applyBorder="1" applyAlignment="1">
      <alignment vertical="center" wrapText="1"/>
    </xf>
    <xf numFmtId="9" fontId="0" fillId="0" borderId="3" xfId="0" applyNumberFormat="1" applyBorder="1"/>
    <xf numFmtId="9" fontId="28" fillId="0" borderId="15" xfId="0" applyNumberFormat="1" applyFont="1" applyFill="1" applyBorder="1" applyAlignment="1">
      <alignment horizontal="center" vertical="center" wrapText="1"/>
    </xf>
    <xf numFmtId="10" fontId="23" fillId="3" borderId="3" xfId="7" applyNumberFormat="1" applyFont="1" applyFill="1" applyBorder="1" applyAlignment="1">
      <alignment horizontal="center" vertical="center" wrapText="1"/>
    </xf>
    <xf numFmtId="167" fontId="23" fillId="3" borderId="3" xfId="7" applyNumberFormat="1" applyFont="1" applyFill="1" applyBorder="1" applyAlignment="1">
      <alignment horizontal="center" vertical="center" wrapText="1"/>
    </xf>
    <xf numFmtId="0" fontId="51" fillId="9" borderId="58" xfId="0" applyFont="1" applyFill="1" applyBorder="1" applyAlignment="1">
      <alignment wrapText="1"/>
    </xf>
    <xf numFmtId="0" fontId="48" fillId="8" borderId="0" xfId="0" applyFont="1" applyFill="1" applyBorder="1" applyAlignment="1">
      <alignment horizontal="center" vertical="center" wrapText="1"/>
    </xf>
    <xf numFmtId="9" fontId="51" fillId="10" borderId="3" xfId="17" applyNumberFormat="1" applyFont="1" applyFill="1" applyBorder="1" applyAlignment="1">
      <alignment wrapText="1"/>
    </xf>
    <xf numFmtId="9" fontId="51" fillId="9" borderId="3" xfId="17" applyNumberFormat="1" applyFont="1" applyFill="1" applyBorder="1" applyAlignment="1">
      <alignment wrapText="1"/>
    </xf>
    <xf numFmtId="9" fontId="51" fillId="10" borderId="3" xfId="0" applyNumberFormat="1" applyFont="1" applyFill="1" applyBorder="1" applyAlignment="1">
      <alignment wrapText="1"/>
    </xf>
    <xf numFmtId="0" fontId="1" fillId="0" borderId="3" xfId="0" applyFont="1" applyBorder="1" applyAlignment="1">
      <alignment horizontal="left" vertical="top" wrapText="1"/>
    </xf>
    <xf numFmtId="0" fontId="34" fillId="3" borderId="3" xfId="0" applyFont="1" applyFill="1" applyBorder="1" applyAlignment="1">
      <alignment horizontal="center" vertical="center" wrapText="1"/>
    </xf>
    <xf numFmtId="0" fontId="1" fillId="0" borderId="15" xfId="0" applyFont="1" applyBorder="1" applyAlignment="1">
      <alignment vertical="top" wrapText="1"/>
    </xf>
    <xf numFmtId="0" fontId="1" fillId="0" borderId="1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9" fillId="0" borderId="15" xfId="0" applyFont="1" applyBorder="1" applyAlignment="1">
      <alignment horizontal="center" vertical="top" wrapText="1"/>
    </xf>
    <xf numFmtId="0" fontId="76" fillId="0" borderId="0" xfId="0" applyFont="1" applyAlignment="1">
      <alignment horizontal="left" vertical="top" wrapText="1"/>
    </xf>
    <xf numFmtId="0" fontId="9" fillId="0" borderId="3" xfId="0" applyFont="1" applyBorder="1" applyAlignment="1">
      <alignment horizontal="center" vertical="top" wrapText="1"/>
    </xf>
    <xf numFmtId="0" fontId="44" fillId="3" borderId="8" xfId="0" applyFont="1" applyFill="1" applyBorder="1" applyAlignment="1">
      <alignment horizontal="left" vertical="top" wrapText="1"/>
    </xf>
    <xf numFmtId="0" fontId="76" fillId="0" borderId="0" xfId="0" applyFont="1"/>
    <xf numFmtId="0" fontId="27" fillId="0" borderId="3" xfId="0" applyFont="1" applyBorder="1" applyAlignment="1">
      <alignment vertical="top" wrapText="1"/>
    </xf>
    <xf numFmtId="0" fontId="3" fillId="0" borderId="0" xfId="0" applyFont="1" applyBorder="1" applyAlignment="1">
      <alignment vertical="top" wrapText="1"/>
    </xf>
    <xf numFmtId="0" fontId="44" fillId="0" borderId="3" xfId="0" applyFont="1" applyBorder="1"/>
    <xf numFmtId="0" fontId="44" fillId="0" borderId="0" xfId="0" applyFont="1" applyAlignment="1">
      <alignment horizontal="left" vertical="top" wrapText="1"/>
    </xf>
    <xf numFmtId="0" fontId="15" fillId="0" borderId="0" xfId="0" applyFont="1" applyAlignment="1">
      <alignment wrapText="1"/>
    </xf>
    <xf numFmtId="0" fontId="15" fillId="0" borderId="42" xfId="0" applyFont="1" applyBorder="1" applyAlignment="1">
      <alignment vertical="center" wrapText="1"/>
    </xf>
    <xf numFmtId="9" fontId="15" fillId="0" borderId="3" xfId="0" applyNumberFormat="1" applyFont="1" applyBorder="1" applyAlignment="1">
      <alignment horizontal="center" vertical="center"/>
    </xf>
    <xf numFmtId="0" fontId="7" fillId="3" borderId="3" xfId="0" applyFont="1" applyFill="1" applyBorder="1" applyAlignment="1">
      <alignment horizontal="center" vertical="center"/>
    </xf>
    <xf numFmtId="0" fontId="76" fillId="0" borderId="3" xfId="0" applyFont="1" applyBorder="1" applyAlignment="1">
      <alignment horizontal="center" vertical="center"/>
    </xf>
    <xf numFmtId="9" fontId="28" fillId="3" borderId="3" xfId="0" applyNumberFormat="1" applyFont="1" applyFill="1" applyBorder="1" applyAlignment="1">
      <alignment vertical="center" wrapText="1"/>
    </xf>
    <xf numFmtId="14" fontId="1" fillId="3" borderId="3" xfId="0" applyNumberFormat="1" applyFont="1" applyFill="1" applyBorder="1" applyAlignment="1">
      <alignment horizontal="center" vertical="center" wrapText="1"/>
    </xf>
    <xf numFmtId="0" fontId="71" fillId="3" borderId="3" xfId="16" applyFont="1" applyFill="1" applyBorder="1" applyAlignment="1">
      <alignment vertical="center" wrapText="1"/>
    </xf>
    <xf numFmtId="0" fontId="15" fillId="0" borderId="15" xfId="0" applyFont="1" applyBorder="1" applyAlignment="1"/>
    <xf numFmtId="0" fontId="15" fillId="0" borderId="6" xfId="0" applyFont="1" applyBorder="1" applyAlignment="1"/>
    <xf numFmtId="9" fontId="15" fillId="0" borderId="15" xfId="0" applyNumberFormat="1" applyFont="1" applyBorder="1" applyAlignment="1"/>
    <xf numFmtId="9" fontId="15" fillId="0" borderId="6" xfId="0" applyNumberFormat="1" applyFont="1" applyBorder="1" applyAlignment="1"/>
    <xf numFmtId="0" fontId="3" fillId="0" borderId="15" xfId="0" applyFont="1" applyFill="1" applyBorder="1" applyAlignment="1"/>
    <xf numFmtId="0" fontId="3" fillId="0" borderId="6" xfId="0" applyFont="1" applyFill="1" applyBorder="1" applyAlignment="1"/>
    <xf numFmtId="0" fontId="62" fillId="3" borderId="66" xfId="0" applyFont="1" applyFill="1" applyBorder="1" applyAlignment="1">
      <alignment horizontal="left"/>
    </xf>
    <xf numFmtId="0" fontId="62" fillId="3" borderId="40" xfId="0" applyFont="1" applyFill="1" applyBorder="1" applyAlignment="1">
      <alignment horizontal="left"/>
    </xf>
    <xf numFmtId="0" fontId="62" fillId="3" borderId="48" xfId="0" applyFont="1" applyFill="1" applyBorder="1" applyAlignment="1">
      <alignment horizontal="left"/>
    </xf>
    <xf numFmtId="0" fontId="62" fillId="3" borderId="68" xfId="0" applyFont="1" applyFill="1" applyBorder="1" applyAlignment="1">
      <alignment horizontal="left"/>
    </xf>
    <xf numFmtId="0" fontId="62" fillId="3" borderId="65" xfId="0" applyFont="1" applyFill="1" applyBorder="1" applyAlignment="1">
      <alignment horizontal="left"/>
    </xf>
    <xf numFmtId="0" fontId="62" fillId="3" borderId="59" xfId="0" applyFont="1" applyFill="1" applyBorder="1" applyAlignment="1">
      <alignment horizontal="left"/>
    </xf>
    <xf numFmtId="0" fontId="62" fillId="3" borderId="69" xfId="0" applyFont="1" applyFill="1" applyBorder="1" applyAlignment="1">
      <alignment horizontal="center"/>
    </xf>
    <xf numFmtId="0" fontId="62" fillId="3" borderId="70" xfId="0" applyFont="1" applyFill="1" applyBorder="1" applyAlignment="1">
      <alignment horizontal="center"/>
    </xf>
    <xf numFmtId="0" fontId="62" fillId="3" borderId="71" xfId="0" applyFont="1" applyFill="1" applyBorder="1" applyAlignment="1">
      <alignment horizontal="center"/>
    </xf>
    <xf numFmtId="0" fontId="1" fillId="0" borderId="69" xfId="0" applyFont="1" applyBorder="1" applyAlignment="1">
      <alignment vertical="top" wrapText="1"/>
    </xf>
    <xf numFmtId="0" fontId="1" fillId="0" borderId="70" xfId="0" applyFont="1" applyBorder="1" applyAlignment="1">
      <alignment vertical="top" wrapText="1"/>
    </xf>
    <xf numFmtId="0" fontId="1" fillId="0" borderId="71" xfId="0" applyFont="1" applyBorder="1" applyAlignment="1">
      <alignment vertical="top" wrapText="1"/>
    </xf>
    <xf numFmtId="0" fontId="0" fillId="0" borderId="67" xfId="0" applyBorder="1" applyAlignment="1">
      <alignment horizontal="center"/>
    </xf>
    <xf numFmtId="0" fontId="0" fillId="0" borderId="0" xfId="0" applyBorder="1" applyAlignment="1">
      <alignment horizontal="center"/>
    </xf>
    <xf numFmtId="0" fontId="0" fillId="0" borderId="51" xfId="0" applyBorder="1" applyAlignment="1">
      <alignment horizontal="center"/>
    </xf>
    <xf numFmtId="0" fontId="0" fillId="0" borderId="65" xfId="0" applyBorder="1" applyAlignment="1">
      <alignment horizontal="center"/>
    </xf>
    <xf numFmtId="0" fontId="0" fillId="0" borderId="59" xfId="0" applyBorder="1" applyAlignment="1">
      <alignment horizontal="center"/>
    </xf>
    <xf numFmtId="0" fontId="1" fillId="0" borderId="0" xfId="0" applyFont="1" applyBorder="1" applyAlignment="1">
      <alignment horizontal="center"/>
    </xf>
    <xf numFmtId="0" fontId="0" fillId="0" borderId="68" xfId="0" applyBorder="1" applyAlignment="1">
      <alignment horizontal="center"/>
    </xf>
    <xf numFmtId="0" fontId="1" fillId="0" borderId="67" xfId="0" applyFont="1" applyBorder="1" applyAlignment="1">
      <alignment horizontal="center"/>
    </xf>
    <xf numFmtId="0" fontId="18" fillId="0" borderId="0" xfId="0" applyFont="1" applyBorder="1" applyAlignment="1">
      <alignment horizontal="center"/>
    </xf>
    <xf numFmtId="0" fontId="7" fillId="0" borderId="0" xfId="0" applyFont="1" applyBorder="1" applyAlignment="1">
      <alignment horizontal="center" wrapText="1"/>
    </xf>
    <xf numFmtId="0" fontId="61" fillId="0" borderId="0" xfId="19" applyBorder="1" applyAlignment="1">
      <alignment horizontal="center"/>
    </xf>
    <xf numFmtId="0" fontId="61" fillId="0" borderId="51" xfId="19" applyBorder="1" applyAlignment="1">
      <alignment horizontal="center"/>
    </xf>
    <xf numFmtId="0" fontId="42" fillId="0" borderId="66" xfId="0" applyFont="1" applyBorder="1" applyAlignment="1">
      <alignment horizontal="center" vertical="center"/>
    </xf>
    <xf numFmtId="0" fontId="42" fillId="0" borderId="40" xfId="0" applyFont="1" applyBorder="1" applyAlignment="1">
      <alignment horizontal="center" vertical="center"/>
    </xf>
    <xf numFmtId="0" fontId="42" fillId="0" borderId="48" xfId="0" applyFont="1" applyBorder="1" applyAlignment="1">
      <alignment horizontal="center" vertical="center"/>
    </xf>
    <xf numFmtId="0" fontId="42" fillId="0" borderId="67" xfId="0" applyFont="1" applyBorder="1" applyAlignment="1">
      <alignment horizontal="center" vertical="center"/>
    </xf>
    <xf numFmtId="0" fontId="42" fillId="0" borderId="0" xfId="0" applyFont="1" applyBorder="1" applyAlignment="1">
      <alignment horizontal="center" vertical="center"/>
    </xf>
    <xf numFmtId="0" fontId="42" fillId="0" borderId="51" xfId="0" applyFont="1" applyBorder="1" applyAlignment="1">
      <alignment horizontal="center" vertical="center"/>
    </xf>
    <xf numFmtId="1" fontId="0" fillId="0" borderId="0" xfId="0" applyNumberFormat="1" applyBorder="1" applyAlignment="1">
      <alignment horizontal="center" wrapText="1"/>
    </xf>
    <xf numFmtId="1" fontId="0" fillId="0" borderId="51" xfId="0" applyNumberFormat="1" applyBorder="1" applyAlignment="1">
      <alignment horizontal="center" wrapText="1"/>
    </xf>
    <xf numFmtId="0" fontId="62" fillId="3" borderId="69" xfId="0" applyFont="1" applyFill="1" applyBorder="1" applyAlignment="1">
      <alignment horizontal="center" wrapText="1"/>
    </xf>
    <xf numFmtId="0" fontId="62" fillId="3" borderId="70" xfId="0" applyFont="1" applyFill="1" applyBorder="1" applyAlignment="1">
      <alignment horizontal="center" wrapText="1"/>
    </xf>
    <xf numFmtId="0" fontId="62" fillId="3" borderId="71" xfId="0" applyFont="1" applyFill="1" applyBorder="1" applyAlignment="1">
      <alignment horizontal="center" wrapText="1"/>
    </xf>
    <xf numFmtId="0" fontId="1" fillId="0" borderId="69" xfId="0" applyFont="1" applyBorder="1" applyAlignment="1">
      <alignment horizontal="left" vertical="top" wrapText="1"/>
    </xf>
    <xf numFmtId="0" fontId="1" fillId="0" borderId="70" xfId="0" applyFont="1" applyBorder="1" applyAlignment="1">
      <alignment horizontal="left" vertical="top" wrapText="1"/>
    </xf>
    <xf numFmtId="0" fontId="1" fillId="0" borderId="71" xfId="0" applyFont="1" applyBorder="1" applyAlignment="1">
      <alignment horizontal="left" vertical="top" wrapText="1"/>
    </xf>
    <xf numFmtId="0" fontId="62" fillId="0" borderId="69" xfId="0" applyFont="1" applyBorder="1" applyAlignment="1">
      <alignment horizontal="center"/>
    </xf>
    <xf numFmtId="0" fontId="62" fillId="0" borderId="70" xfId="0" applyFont="1" applyBorder="1" applyAlignment="1">
      <alignment horizontal="center"/>
    </xf>
    <xf numFmtId="0" fontId="62" fillId="0" borderId="71" xfId="0" applyFont="1" applyBorder="1" applyAlignment="1">
      <alignment horizontal="center"/>
    </xf>
    <xf numFmtId="0" fontId="62" fillId="0" borderId="66" xfId="0" applyFont="1" applyBorder="1" applyAlignment="1">
      <alignment horizontal="center"/>
    </xf>
    <xf numFmtId="0" fontId="62" fillId="0" borderId="40" xfId="0" applyFont="1" applyBorder="1" applyAlignment="1">
      <alignment horizontal="center"/>
    </xf>
    <xf numFmtId="0" fontId="62" fillId="0" borderId="48" xfId="0" applyFont="1" applyBorder="1" applyAlignment="1">
      <alignment horizontal="center"/>
    </xf>
    <xf numFmtId="0" fontId="62" fillId="0" borderId="67" xfId="0" applyFont="1" applyBorder="1" applyAlignment="1">
      <alignment horizontal="center"/>
    </xf>
    <xf numFmtId="0" fontId="62" fillId="0" borderId="0" xfId="0" applyFont="1" applyBorder="1" applyAlignment="1">
      <alignment horizontal="center"/>
    </xf>
    <xf numFmtId="0" fontId="62" fillId="0" borderId="51" xfId="0" applyFont="1" applyBorder="1" applyAlignment="1">
      <alignment horizontal="center"/>
    </xf>
    <xf numFmtId="0" fontId="62" fillId="0" borderId="68" xfId="0" applyFont="1" applyBorder="1" applyAlignment="1">
      <alignment horizontal="center"/>
    </xf>
    <xf numFmtId="0" fontId="62" fillId="0" borderId="65" xfId="0" applyFont="1" applyBorder="1" applyAlignment="1">
      <alignment horizontal="center"/>
    </xf>
    <xf numFmtId="0" fontId="62" fillId="0" borderId="59" xfId="0" applyFont="1" applyBorder="1" applyAlignment="1">
      <alignment horizontal="center"/>
    </xf>
    <xf numFmtId="0" fontId="1" fillId="0" borderId="66" xfId="0" applyFont="1" applyBorder="1" applyAlignment="1">
      <alignment horizontal="left" vertical="top" wrapText="1"/>
    </xf>
    <xf numFmtId="0" fontId="1" fillId="0" borderId="40" xfId="0" applyFont="1" applyBorder="1" applyAlignment="1">
      <alignment horizontal="left" vertical="top" wrapText="1"/>
    </xf>
    <xf numFmtId="0" fontId="1" fillId="0" borderId="48" xfId="0" applyFont="1" applyBorder="1" applyAlignment="1">
      <alignment horizontal="left" vertical="top" wrapText="1"/>
    </xf>
    <xf numFmtId="0" fontId="62" fillId="0" borderId="68" xfId="0" applyFont="1" applyBorder="1" applyAlignment="1">
      <alignment horizontal="center" wrapText="1"/>
    </xf>
    <xf numFmtId="0" fontId="62" fillId="0" borderId="65" xfId="0" applyFont="1" applyBorder="1" applyAlignment="1">
      <alignment horizontal="center" wrapText="1"/>
    </xf>
    <xf numFmtId="0" fontId="62" fillId="0" borderId="59" xfId="0" applyFont="1" applyBorder="1" applyAlignment="1">
      <alignment horizontal="center" wrapText="1"/>
    </xf>
    <xf numFmtId="0" fontId="1" fillId="0" borderId="3" xfId="0" applyFont="1" applyBorder="1" applyAlignment="1">
      <alignment horizontal="left" vertical="top" wrapText="1"/>
    </xf>
    <xf numFmtId="0" fontId="62" fillId="0" borderId="3" xfId="0" applyFont="1" applyBorder="1" applyAlignment="1">
      <alignment horizontal="center" vertical="top" wrapText="1"/>
    </xf>
    <xf numFmtId="0" fontId="63" fillId="0" borderId="3" xfId="0" applyFont="1"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1" fillId="0" borderId="3" xfId="0" applyFont="1" applyBorder="1" applyAlignment="1">
      <alignment horizontal="center" wrapText="1"/>
    </xf>
    <xf numFmtId="0" fontId="64" fillId="0" borderId="8" xfId="0" applyFont="1" applyBorder="1" applyAlignment="1">
      <alignment horizontal="center" vertical="center" wrapText="1"/>
    </xf>
    <xf numFmtId="0" fontId="64" fillId="0" borderId="31" xfId="0" applyFont="1" applyBorder="1" applyAlignment="1">
      <alignment horizontal="center" vertical="center" wrapText="1"/>
    </xf>
    <xf numFmtId="0" fontId="0" fillId="0" borderId="0" xfId="0" applyAlignment="1">
      <alignment horizontal="left" vertical="top" wrapText="1"/>
    </xf>
    <xf numFmtId="0" fontId="1" fillId="0" borderId="67" xfId="0" applyFont="1" applyBorder="1" applyAlignment="1">
      <alignment horizontal="left" vertical="top" wrapText="1"/>
    </xf>
    <xf numFmtId="0" fontId="1" fillId="0" borderId="0" xfId="0" applyFont="1" applyBorder="1" applyAlignment="1">
      <alignment horizontal="left" vertical="top"/>
    </xf>
    <xf numFmtId="0" fontId="1" fillId="0" borderId="51" xfId="0" applyFont="1" applyBorder="1" applyAlignment="1">
      <alignment horizontal="left" vertical="top"/>
    </xf>
    <xf numFmtId="0" fontId="62" fillId="0" borderId="0" xfId="0" applyFont="1" applyAlignment="1">
      <alignment horizontal="center"/>
    </xf>
    <xf numFmtId="0" fontId="0" fillId="0" borderId="0" xfId="0" applyAlignment="1">
      <alignment horizontal="center"/>
    </xf>
    <xf numFmtId="0" fontId="49" fillId="0" borderId="8" xfId="0" applyFont="1" applyBorder="1" applyAlignment="1">
      <alignment horizontal="center" vertical="center" wrapText="1"/>
    </xf>
    <xf numFmtId="0" fontId="49" fillId="0" borderId="11" xfId="0" applyFont="1" applyBorder="1" applyAlignment="1">
      <alignment horizontal="center" vertical="center" wrapText="1"/>
    </xf>
    <xf numFmtId="0" fontId="16" fillId="0" borderId="3"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11" xfId="0" applyFont="1" applyFill="1" applyBorder="1" applyAlignment="1">
      <alignment horizontal="center" vertical="center" wrapText="1"/>
    </xf>
    <xf numFmtId="9" fontId="16" fillId="0" borderId="3" xfId="0" applyNumberFormat="1" applyFont="1" applyFill="1" applyBorder="1" applyAlignment="1">
      <alignment horizontal="center" vertical="center" wrapText="1"/>
    </xf>
    <xf numFmtId="0" fontId="28" fillId="0" borderId="3" xfId="0" applyFont="1" applyFill="1" applyBorder="1" applyAlignment="1">
      <alignment horizontal="center" vertical="top" wrapText="1"/>
    </xf>
    <xf numFmtId="0" fontId="1" fillId="0" borderId="15" xfId="0" applyFont="1" applyBorder="1" applyAlignment="1">
      <alignment vertical="center" wrapText="1"/>
    </xf>
    <xf numFmtId="0" fontId="1" fillId="0" borderId="21" xfId="0" applyFont="1" applyBorder="1" applyAlignment="1">
      <alignment vertical="center" wrapText="1"/>
    </xf>
    <xf numFmtId="0" fontId="1" fillId="0" borderId="6" xfId="0" applyFont="1" applyBorder="1" applyAlignment="1">
      <alignment vertical="center" wrapText="1"/>
    </xf>
    <xf numFmtId="17" fontId="1" fillId="3" borderId="15" xfId="0" applyNumberFormat="1" applyFont="1" applyFill="1" applyBorder="1" applyAlignment="1">
      <alignment horizontal="center" vertical="center" textRotation="90" wrapText="1"/>
    </xf>
    <xf numFmtId="17" fontId="1" fillId="3" borderId="6" xfId="0" applyNumberFormat="1" applyFont="1" applyFill="1" applyBorder="1" applyAlignment="1">
      <alignment horizontal="center" vertical="center" textRotation="90" wrapText="1"/>
    </xf>
    <xf numFmtId="17" fontId="1" fillId="3" borderId="3" xfId="0" applyNumberFormat="1" applyFont="1" applyFill="1" applyBorder="1" applyAlignment="1">
      <alignment horizontal="center" vertical="center" textRotation="90"/>
    </xf>
    <xf numFmtId="0" fontId="1" fillId="3" borderId="3" xfId="0" applyFont="1" applyFill="1" applyBorder="1" applyAlignment="1">
      <alignment horizontal="center" vertical="center" wrapText="1"/>
    </xf>
    <xf numFmtId="9" fontId="18" fillId="3" borderId="3" xfId="0" applyNumberFormat="1" applyFont="1" applyFill="1" applyBorder="1" applyAlignment="1">
      <alignment horizontal="center" vertical="center" textRotation="90"/>
    </xf>
    <xf numFmtId="0" fontId="16" fillId="3" borderId="3" xfId="0" applyFont="1" applyFill="1" applyBorder="1" applyAlignment="1">
      <alignment horizontal="center" vertical="center" wrapText="1"/>
    </xf>
    <xf numFmtId="17" fontId="1" fillId="4" borderId="15" xfId="0" applyNumberFormat="1" applyFont="1" applyFill="1" applyBorder="1" applyAlignment="1">
      <alignment horizontal="center" vertical="center" textRotation="90" wrapText="1"/>
    </xf>
    <xf numFmtId="17" fontId="1" fillId="4" borderId="6" xfId="0" applyNumberFormat="1" applyFont="1" applyFill="1" applyBorder="1" applyAlignment="1">
      <alignment horizontal="center" vertical="center" textRotation="90" wrapText="1"/>
    </xf>
    <xf numFmtId="0" fontId="15" fillId="0" borderId="8"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11" xfId="0" applyFont="1" applyBorder="1" applyAlignment="1">
      <alignment horizontal="center" vertical="center" wrapText="1"/>
    </xf>
    <xf numFmtId="17" fontId="16" fillId="19" borderId="17" xfId="0" applyNumberFormat="1" applyFont="1" applyFill="1" applyBorder="1" applyAlignment="1">
      <alignment horizontal="center" vertical="center" wrapText="1"/>
    </xf>
    <xf numFmtId="17" fontId="16" fillId="19" borderId="18" xfId="0" applyNumberFormat="1" applyFont="1" applyFill="1" applyBorder="1" applyAlignment="1">
      <alignment horizontal="center" vertical="center" wrapText="1"/>
    </xf>
    <xf numFmtId="17" fontId="16" fillId="19" borderId="10" xfId="0" applyNumberFormat="1" applyFont="1" applyFill="1" applyBorder="1" applyAlignment="1">
      <alignment horizontal="center" vertical="center" wrapText="1"/>
    </xf>
    <xf numFmtId="17" fontId="16" fillId="20" borderId="17" xfId="0" applyNumberFormat="1" applyFont="1" applyFill="1" applyBorder="1" applyAlignment="1">
      <alignment horizontal="center" vertical="center" wrapText="1"/>
    </xf>
    <xf numFmtId="17" fontId="16" fillId="20" borderId="18" xfId="0" applyNumberFormat="1" applyFont="1" applyFill="1" applyBorder="1" applyAlignment="1">
      <alignment horizontal="center" vertical="center" wrapText="1"/>
    </xf>
    <xf numFmtId="17" fontId="16" fillId="20" borderId="10" xfId="0" applyNumberFormat="1" applyFont="1" applyFill="1" applyBorder="1" applyAlignment="1">
      <alignment horizontal="center" vertical="center" wrapText="1"/>
    </xf>
    <xf numFmtId="17" fontId="16" fillId="14" borderId="17" xfId="0" applyNumberFormat="1" applyFont="1" applyFill="1" applyBorder="1" applyAlignment="1">
      <alignment horizontal="center" vertical="center" wrapText="1"/>
    </xf>
    <xf numFmtId="17" fontId="16" fillId="14" borderId="18" xfId="0" applyNumberFormat="1" applyFont="1" applyFill="1" applyBorder="1" applyAlignment="1">
      <alignment horizontal="center" vertical="center" wrapText="1"/>
    </xf>
    <xf numFmtId="17" fontId="16" fillId="14" borderId="10" xfId="0" applyNumberFormat="1" applyFont="1" applyFill="1" applyBorder="1" applyAlignment="1">
      <alignment horizontal="center" vertical="center" wrapText="1"/>
    </xf>
    <xf numFmtId="17" fontId="16" fillId="4" borderId="17" xfId="0" applyNumberFormat="1" applyFont="1" applyFill="1" applyBorder="1" applyAlignment="1">
      <alignment horizontal="center" vertical="center" wrapText="1"/>
    </xf>
    <xf numFmtId="17" fontId="16" fillId="4" borderId="18" xfId="0" applyNumberFormat="1" applyFont="1" applyFill="1" applyBorder="1" applyAlignment="1">
      <alignment horizontal="center" vertical="center" wrapText="1"/>
    </xf>
    <xf numFmtId="17" fontId="16" fillId="4" borderId="10" xfId="0" applyNumberFormat="1" applyFont="1" applyFill="1" applyBorder="1" applyAlignment="1">
      <alignment horizontal="center" vertical="center" wrapText="1"/>
    </xf>
    <xf numFmtId="17" fontId="16" fillId="17" borderId="17" xfId="0" applyNumberFormat="1" applyFont="1" applyFill="1" applyBorder="1" applyAlignment="1">
      <alignment horizontal="center" vertical="center" wrapText="1"/>
    </xf>
    <xf numFmtId="17" fontId="16" fillId="17" borderId="18" xfId="0" applyNumberFormat="1" applyFont="1" applyFill="1" applyBorder="1" applyAlignment="1">
      <alignment horizontal="center" vertical="center" wrapText="1"/>
    </xf>
    <xf numFmtId="17" fontId="16" fillId="17" borderId="10" xfId="0" applyNumberFormat="1" applyFont="1" applyFill="1" applyBorder="1" applyAlignment="1">
      <alignment horizontal="center" vertical="center" wrapText="1"/>
    </xf>
    <xf numFmtId="17" fontId="16" fillId="18" borderId="17" xfId="0" applyNumberFormat="1" applyFont="1" applyFill="1" applyBorder="1" applyAlignment="1">
      <alignment horizontal="center" vertical="center" wrapText="1"/>
    </xf>
    <xf numFmtId="17" fontId="16" fillId="18" borderId="18" xfId="0" applyNumberFormat="1" applyFont="1" applyFill="1" applyBorder="1" applyAlignment="1">
      <alignment horizontal="center" vertical="center" wrapText="1"/>
    </xf>
    <xf numFmtId="17" fontId="16" fillId="18" borderId="10" xfId="0" applyNumberFormat="1" applyFont="1" applyFill="1" applyBorder="1" applyAlignment="1">
      <alignment horizontal="center" vertical="center" wrapText="1"/>
    </xf>
    <xf numFmtId="17" fontId="16" fillId="21" borderId="17" xfId="0" applyNumberFormat="1" applyFont="1" applyFill="1" applyBorder="1" applyAlignment="1">
      <alignment horizontal="center" vertical="center" wrapText="1"/>
    </xf>
    <xf numFmtId="17" fontId="16" fillId="21" borderId="18" xfId="0" applyNumberFormat="1" applyFont="1" applyFill="1" applyBorder="1" applyAlignment="1">
      <alignment horizontal="center" vertical="center" wrapText="1"/>
    </xf>
    <xf numFmtId="17" fontId="16" fillId="21" borderId="10" xfId="0"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6" xfId="0" applyBorder="1" applyAlignment="1">
      <alignment horizontal="center" vertical="center"/>
    </xf>
    <xf numFmtId="0" fontId="3" fillId="0" borderId="3" xfId="0" applyFont="1" applyBorder="1" applyAlignment="1">
      <alignment horizontal="left" wrapText="1"/>
    </xf>
    <xf numFmtId="0" fontId="3" fillId="0" borderId="8" xfId="0" applyFont="1" applyBorder="1" applyAlignment="1">
      <alignment horizontal="left" wrapText="1"/>
    </xf>
    <xf numFmtId="0" fontId="15" fillId="0" borderId="3" xfId="0" applyFont="1" applyBorder="1" applyAlignment="1">
      <alignment horizontal="left"/>
    </xf>
    <xf numFmtId="0" fontId="9" fillId="0" borderId="8" xfId="0" applyFont="1" applyBorder="1" applyAlignment="1">
      <alignment horizontal="center" vertical="center"/>
    </xf>
    <xf numFmtId="0" fontId="9" fillId="0" borderId="31" xfId="0" applyFont="1" applyBorder="1" applyAlignment="1">
      <alignment horizontal="center" vertical="center"/>
    </xf>
    <xf numFmtId="0" fontId="9" fillId="0" borderId="11"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16" xfId="0" applyFont="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xf numFmtId="0" fontId="3" fillId="0" borderId="8" xfId="0" applyFont="1" applyBorder="1" applyAlignment="1">
      <alignment horizontal="center"/>
    </xf>
    <xf numFmtId="0" fontId="3" fillId="0" borderId="31" xfId="0" applyFont="1" applyBorder="1" applyAlignment="1">
      <alignment horizontal="center"/>
    </xf>
    <xf numFmtId="0" fontId="3" fillId="0" borderId="11"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16" xfId="0" applyFont="1" applyBorder="1" applyAlignment="1">
      <alignment horizontal="center"/>
    </xf>
    <xf numFmtId="17" fontId="15" fillId="0" borderId="20" xfId="0" applyNumberFormat="1" applyFont="1" applyBorder="1" applyAlignment="1">
      <alignment horizontal="center"/>
    </xf>
    <xf numFmtId="0" fontId="15" fillId="0" borderId="20" xfId="0" applyFont="1" applyBorder="1" applyAlignment="1">
      <alignment horizontal="center"/>
    </xf>
    <xf numFmtId="0" fontId="15" fillId="0" borderId="16" xfId="0" applyFont="1" applyBorder="1" applyAlignment="1">
      <alignment horizontal="center"/>
    </xf>
    <xf numFmtId="0" fontId="34" fillId="3" borderId="3" xfId="0" applyFont="1" applyFill="1" applyBorder="1" applyAlignment="1">
      <alignment horizontal="center" vertical="center" wrapText="1"/>
    </xf>
    <xf numFmtId="17" fontId="34" fillId="3" borderId="3" xfId="0" applyNumberFormat="1" applyFont="1" applyFill="1" applyBorder="1" applyAlignment="1">
      <alignment horizontal="center" vertical="center" wrapText="1"/>
    </xf>
    <xf numFmtId="17" fontId="16" fillId="5" borderId="17" xfId="0" applyNumberFormat="1" applyFont="1" applyFill="1" applyBorder="1" applyAlignment="1">
      <alignment horizontal="center" vertical="center" wrapText="1"/>
    </xf>
    <xf numFmtId="17" fontId="16" fillId="5" borderId="18" xfId="0" applyNumberFormat="1" applyFont="1" applyFill="1" applyBorder="1" applyAlignment="1">
      <alignment horizontal="center" vertical="center" wrapText="1"/>
    </xf>
    <xf numFmtId="17" fontId="16" fillId="5" borderId="10" xfId="0" applyNumberFormat="1" applyFont="1" applyFill="1" applyBorder="1" applyAlignment="1">
      <alignment horizontal="center" vertical="center" wrapText="1"/>
    </xf>
    <xf numFmtId="17" fontId="16" fillId="15" borderId="17" xfId="0" applyNumberFormat="1" applyFont="1" applyFill="1" applyBorder="1" applyAlignment="1">
      <alignment horizontal="center" vertical="center" wrapText="1"/>
    </xf>
    <xf numFmtId="17" fontId="16" fillId="15" borderId="18" xfId="0" applyNumberFormat="1" applyFont="1" applyFill="1" applyBorder="1" applyAlignment="1">
      <alignment horizontal="center" vertical="center" wrapText="1"/>
    </xf>
    <xf numFmtId="17" fontId="16" fillId="15" borderId="10" xfId="0" applyNumberFormat="1"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15" xfId="0" applyFont="1" applyBorder="1" applyAlignment="1">
      <alignment horizontal="center" vertical="center" wrapText="1"/>
    </xf>
    <xf numFmtId="0" fontId="34" fillId="0" borderId="6" xfId="0" applyFont="1" applyBorder="1" applyAlignment="1">
      <alignment horizontal="center" vertical="center" wrapText="1"/>
    </xf>
    <xf numFmtId="0" fontId="1" fillId="0" borderId="15" xfId="0" applyFont="1" applyBorder="1" applyAlignment="1">
      <alignment horizontal="center" vertical="center"/>
    </xf>
    <xf numFmtId="0" fontId="1" fillId="0" borderId="6" xfId="0" applyFont="1" applyBorder="1" applyAlignment="1">
      <alignment horizontal="center" vertical="center"/>
    </xf>
    <xf numFmtId="17" fontId="16" fillId="13" borderId="17" xfId="0" applyNumberFormat="1" applyFont="1" applyFill="1" applyBorder="1" applyAlignment="1">
      <alignment horizontal="center" vertical="center" wrapText="1"/>
    </xf>
    <xf numFmtId="17" fontId="16" fillId="13" borderId="18" xfId="0" applyNumberFormat="1" applyFont="1" applyFill="1" applyBorder="1" applyAlignment="1">
      <alignment horizontal="center" vertical="center" wrapText="1"/>
    </xf>
    <xf numFmtId="17" fontId="16" fillId="13" borderId="10" xfId="0" applyNumberFormat="1" applyFont="1" applyFill="1" applyBorder="1" applyAlignment="1">
      <alignment horizontal="center" vertical="center" wrapText="1"/>
    </xf>
    <xf numFmtId="17" fontId="16" fillId="6" borderId="17" xfId="0" applyNumberFormat="1" applyFont="1" applyFill="1" applyBorder="1" applyAlignment="1">
      <alignment horizontal="center" vertical="center" wrapText="1"/>
    </xf>
    <xf numFmtId="17" fontId="16" fillId="6" borderId="18" xfId="0" applyNumberFormat="1" applyFont="1" applyFill="1" applyBorder="1" applyAlignment="1">
      <alignment horizontal="center" vertical="center" wrapText="1"/>
    </xf>
    <xf numFmtId="17" fontId="16" fillId="6" borderId="10" xfId="0" applyNumberFormat="1" applyFont="1" applyFill="1" applyBorder="1" applyAlignment="1">
      <alignment horizontal="center" vertical="center" wrapText="1"/>
    </xf>
    <xf numFmtId="0" fontId="34" fillId="3" borderId="15" xfId="0" applyFont="1" applyFill="1" applyBorder="1" applyAlignment="1">
      <alignment horizontal="center" vertical="center" wrapText="1"/>
    </xf>
    <xf numFmtId="0" fontId="34" fillId="3" borderId="6" xfId="0" applyFont="1" applyFill="1" applyBorder="1" applyAlignment="1">
      <alignment horizontal="center" vertical="center" wrapText="1"/>
    </xf>
    <xf numFmtId="0" fontId="34" fillId="0" borderId="8"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18" xfId="0" applyFont="1" applyBorder="1" applyAlignment="1">
      <alignment horizontal="center" vertical="center" wrapText="1"/>
    </xf>
    <xf numFmtId="0" fontId="35" fillId="3" borderId="8" xfId="0" applyFont="1" applyFill="1" applyBorder="1" applyAlignment="1">
      <alignment horizontal="center" vertical="center" wrapText="1"/>
    </xf>
    <xf numFmtId="0" fontId="35" fillId="3" borderId="31"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4" fillId="0" borderId="11" xfId="0" applyFont="1" applyBorder="1" applyAlignment="1">
      <alignment horizontal="center" vertical="center" wrapText="1"/>
    </xf>
    <xf numFmtId="0" fontId="34" fillId="0" borderId="15" xfId="0" applyFont="1" applyBorder="1" applyAlignment="1">
      <alignment horizontal="center" vertical="center"/>
    </xf>
    <xf numFmtId="0" fontId="34" fillId="0" borderId="6" xfId="0" applyFont="1" applyBorder="1" applyAlignment="1">
      <alignment horizontal="center" vertical="center"/>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8" fillId="0" borderId="15" xfId="0" applyFont="1" applyBorder="1" applyAlignment="1">
      <alignment horizontal="center" vertical="center" wrapText="1"/>
    </xf>
    <xf numFmtId="0" fontId="28" fillId="0" borderId="6" xfId="0" applyFont="1" applyBorder="1" applyAlignment="1">
      <alignment horizontal="center" vertical="center" wrapText="1"/>
    </xf>
    <xf numFmtId="0" fontId="18" fillId="0" borderId="15" xfId="0" applyFont="1" applyFill="1" applyBorder="1" applyAlignment="1">
      <alignment horizontal="center" vertical="center" wrapText="1"/>
    </xf>
    <xf numFmtId="0" fontId="18" fillId="0" borderId="6" xfId="0" applyFont="1" applyFill="1" applyBorder="1" applyAlignment="1">
      <alignment horizontal="center" vertical="center" wrapText="1"/>
    </xf>
    <xf numFmtId="17" fontId="1" fillId="0" borderId="15" xfId="0" applyNumberFormat="1" applyFont="1" applyFill="1" applyBorder="1" applyAlignment="1">
      <alignment horizontal="center" vertical="center" textRotation="90" wrapText="1"/>
    </xf>
    <xf numFmtId="17" fontId="1" fillId="0" borderId="6" xfId="0" applyNumberFormat="1" applyFont="1" applyFill="1" applyBorder="1" applyAlignment="1">
      <alignment horizontal="center" vertical="center" textRotation="90" wrapText="1"/>
    </xf>
    <xf numFmtId="17" fontId="16" fillId="16" borderId="17" xfId="0" applyNumberFormat="1" applyFont="1" applyFill="1" applyBorder="1" applyAlignment="1">
      <alignment horizontal="center" vertical="center" wrapText="1"/>
    </xf>
    <xf numFmtId="17" fontId="16" fillId="16" borderId="18" xfId="0" applyNumberFormat="1" applyFont="1" applyFill="1" applyBorder="1" applyAlignment="1">
      <alignment horizontal="center" vertical="center" wrapText="1"/>
    </xf>
    <xf numFmtId="17" fontId="16" fillId="16" borderId="10" xfId="0" applyNumberFormat="1"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17" fontId="1" fillId="0" borderId="3" xfId="0" applyNumberFormat="1" applyFont="1" applyBorder="1" applyAlignment="1">
      <alignment horizontal="center" vertical="center"/>
    </xf>
    <xf numFmtId="0" fontId="22" fillId="3" borderId="8" xfId="0" applyFont="1" applyFill="1" applyBorder="1" applyAlignment="1">
      <alignment horizontal="center" vertical="center" wrapText="1"/>
    </xf>
    <xf numFmtId="0" fontId="22" fillId="3" borderId="31"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6" fillId="3" borderId="8" xfId="4" applyFont="1" applyFill="1" applyBorder="1" applyAlignment="1">
      <alignment horizontal="center" vertical="center" wrapText="1"/>
    </xf>
    <xf numFmtId="0" fontId="26" fillId="3" borderId="31" xfId="4" applyFont="1" applyFill="1" applyBorder="1" applyAlignment="1">
      <alignment horizontal="center" vertical="center" wrapText="1"/>
    </xf>
    <xf numFmtId="0" fontId="26" fillId="3" borderId="11" xfId="4"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3" borderId="31" xfId="0" applyFont="1" applyFill="1" applyBorder="1" applyAlignment="1">
      <alignment horizontal="center" vertical="center" wrapText="1"/>
    </xf>
    <xf numFmtId="0" fontId="25" fillId="3" borderId="11" xfId="0" applyFont="1" applyFill="1" applyBorder="1" applyAlignment="1">
      <alignment horizontal="center" vertical="center" wrapText="1"/>
    </xf>
    <xf numFmtId="3" fontId="1" fillId="0" borderId="15" xfId="0" applyNumberFormat="1" applyFont="1" applyFill="1" applyBorder="1" applyAlignment="1">
      <alignment horizontal="center" vertical="center"/>
    </xf>
    <xf numFmtId="3" fontId="1" fillId="0" borderId="21" xfId="0" applyNumberFormat="1" applyFont="1" applyFill="1" applyBorder="1" applyAlignment="1">
      <alignment horizontal="center" vertical="center"/>
    </xf>
    <xf numFmtId="3" fontId="1" fillId="0" borderId="6" xfId="0" applyNumberFormat="1" applyFont="1" applyFill="1" applyBorder="1" applyAlignment="1">
      <alignment horizontal="center" vertical="center"/>
    </xf>
    <xf numFmtId="0" fontId="1" fillId="0" borderId="21" xfId="0" applyFont="1" applyBorder="1" applyAlignment="1">
      <alignment horizontal="center" vertical="center"/>
    </xf>
    <xf numFmtId="0" fontId="1" fillId="3" borderId="15"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6" xfId="0" applyFont="1" applyFill="1" applyBorder="1" applyAlignment="1">
      <alignment horizontal="center" vertical="center"/>
    </xf>
    <xf numFmtId="17" fontId="1" fillId="0" borderId="15" xfId="0" applyNumberFormat="1" applyFont="1" applyBorder="1" applyAlignment="1">
      <alignment horizontal="center" vertical="center"/>
    </xf>
    <xf numFmtId="17" fontId="1" fillId="0" borderId="6" xfId="0" applyNumberFormat="1" applyFont="1" applyBorder="1" applyAlignment="1">
      <alignment horizontal="center" vertical="center"/>
    </xf>
    <xf numFmtId="3" fontId="1" fillId="0" borderId="3" xfId="0" applyNumberFormat="1" applyFont="1" applyFill="1" applyBorder="1" applyAlignment="1">
      <alignment horizontal="center" vertical="center"/>
    </xf>
    <xf numFmtId="0" fontId="1" fillId="0" borderId="3" xfId="0" applyFont="1" applyBorder="1" applyAlignment="1">
      <alignment horizontal="center" vertical="center"/>
    </xf>
    <xf numFmtId="0" fontId="1" fillId="6" borderId="1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0" borderId="10" xfId="0" applyFont="1" applyBorder="1" applyAlignment="1">
      <alignment horizontal="center" vertical="center"/>
    </xf>
    <xf numFmtId="0" fontId="1" fillId="0" borderId="16" xfId="0" applyFont="1" applyBorder="1" applyAlignment="1">
      <alignment horizontal="center" vertical="center"/>
    </xf>
    <xf numFmtId="0" fontId="3" fillId="0" borderId="15" xfId="0" applyFont="1" applyBorder="1" applyAlignment="1">
      <alignment horizontal="center" vertical="center" wrapText="1"/>
    </xf>
    <xf numFmtId="0" fontId="3" fillId="0" borderId="6" xfId="0" applyFont="1" applyBorder="1" applyAlignment="1">
      <alignment horizontal="center" vertical="center" wrapText="1"/>
    </xf>
    <xf numFmtId="0" fontId="7" fillId="3" borderId="17" xfId="0" applyFont="1" applyFill="1" applyBorder="1" applyAlignment="1">
      <alignment horizontal="center" vertical="top" wrapText="1"/>
    </xf>
    <xf numFmtId="0" fontId="7" fillId="3" borderId="18"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19" xfId="0" applyFont="1" applyFill="1" applyBorder="1" applyAlignment="1">
      <alignment horizontal="center" vertical="top" wrapText="1"/>
    </xf>
    <xf numFmtId="0" fontId="7" fillId="3" borderId="20" xfId="0" applyFont="1" applyFill="1" applyBorder="1" applyAlignment="1">
      <alignment horizontal="center" vertical="top" wrapText="1"/>
    </xf>
    <xf numFmtId="0" fontId="7" fillId="3" borderId="16" xfId="0" applyFont="1" applyFill="1" applyBorder="1" applyAlignment="1">
      <alignment horizontal="center" vertical="top" wrapText="1"/>
    </xf>
    <xf numFmtId="0" fontId="3" fillId="0" borderId="8" xfId="0" applyFont="1" applyBorder="1" applyAlignment="1">
      <alignment horizontal="center" wrapText="1"/>
    </xf>
    <xf numFmtId="0" fontId="3" fillId="0" borderId="31" xfId="0" applyFont="1" applyBorder="1" applyAlignment="1">
      <alignment horizontal="center" wrapText="1"/>
    </xf>
    <xf numFmtId="0" fontId="3" fillId="0" borderId="11" xfId="0" applyFont="1" applyBorder="1" applyAlignment="1">
      <alignment horizontal="center" wrapText="1"/>
    </xf>
    <xf numFmtId="0" fontId="3" fillId="0" borderId="8" xfId="0" applyFont="1" applyBorder="1" applyAlignment="1">
      <alignment horizontal="center" vertical="top" wrapText="1"/>
    </xf>
    <xf numFmtId="0" fontId="3" fillId="0" borderId="31" xfId="0" applyFont="1" applyBorder="1" applyAlignment="1">
      <alignment horizontal="center" vertical="top" wrapText="1"/>
    </xf>
    <xf numFmtId="0" fontId="3" fillId="0" borderId="11" xfId="0" applyFont="1" applyBorder="1" applyAlignment="1">
      <alignment horizontal="center" vertical="top" wrapText="1"/>
    </xf>
    <xf numFmtId="0" fontId="9" fillId="0" borderId="3" xfId="0" applyFont="1" applyBorder="1" applyAlignment="1">
      <alignment horizontal="center" vertical="center" wrapText="1"/>
    </xf>
    <xf numFmtId="0" fontId="70" fillId="0" borderId="3" xfId="0" applyFont="1" applyBorder="1" applyAlignment="1">
      <alignment horizontal="left" vertical="center"/>
    </xf>
    <xf numFmtId="0" fontId="1" fillId="0" borderId="21" xfId="0" applyFont="1" applyBorder="1" applyAlignment="1">
      <alignment horizontal="center" vertical="top" wrapText="1"/>
    </xf>
    <xf numFmtId="0" fontId="1" fillId="0" borderId="8" xfId="0" applyFont="1" applyBorder="1" applyAlignment="1">
      <alignment horizontal="center"/>
    </xf>
    <xf numFmtId="0" fontId="1" fillId="0" borderId="31" xfId="0" applyFont="1" applyBorder="1" applyAlignment="1">
      <alignment horizontal="center"/>
    </xf>
    <xf numFmtId="0" fontId="1" fillId="0" borderId="3" xfId="0" applyFont="1" applyBorder="1" applyAlignment="1">
      <alignment horizontal="center" vertical="center" wrapText="1"/>
    </xf>
    <xf numFmtId="16" fontId="28" fillId="3" borderId="15" xfId="0" applyNumberFormat="1" applyFont="1" applyFill="1" applyBorder="1" applyAlignment="1">
      <alignment horizontal="center" vertical="center" wrapText="1"/>
    </xf>
    <xf numFmtId="16" fontId="28" fillId="3" borderId="21" xfId="0" applyNumberFormat="1" applyFont="1" applyFill="1" applyBorder="1" applyAlignment="1">
      <alignment horizontal="center" vertical="center" wrapText="1"/>
    </xf>
    <xf numFmtId="0" fontId="1" fillId="0" borderId="3" xfId="0" applyFont="1" applyBorder="1" applyAlignment="1">
      <alignment horizontal="center" vertical="top" wrapText="1"/>
    </xf>
    <xf numFmtId="0" fontId="1" fillId="0" borderId="15" xfId="0" applyFont="1" applyBorder="1" applyAlignment="1">
      <alignment vertical="top" wrapText="1"/>
    </xf>
    <xf numFmtId="0" fontId="1" fillId="0" borderId="21" xfId="0" applyFont="1" applyBorder="1" applyAlignment="1">
      <alignment vertical="top" wrapText="1"/>
    </xf>
    <xf numFmtId="0" fontId="1" fillId="0" borderId="6" xfId="0" applyFont="1" applyBorder="1" applyAlignment="1">
      <alignment vertical="top" wrapText="1"/>
    </xf>
    <xf numFmtId="17" fontId="16" fillId="18" borderId="3" xfId="0" applyNumberFormat="1" applyFont="1" applyFill="1" applyBorder="1" applyAlignment="1">
      <alignment horizontal="center" vertical="center" wrapText="1"/>
    </xf>
    <xf numFmtId="17" fontId="16" fillId="19" borderId="3" xfId="0" applyNumberFormat="1" applyFont="1" applyFill="1" applyBorder="1" applyAlignment="1">
      <alignment horizontal="center" vertical="center" wrapText="1"/>
    </xf>
    <xf numFmtId="17" fontId="16" fillId="20" borderId="3" xfId="0" applyNumberFormat="1" applyFont="1" applyFill="1" applyBorder="1" applyAlignment="1">
      <alignment horizontal="center" vertical="center" wrapText="1"/>
    </xf>
    <xf numFmtId="17" fontId="16" fillId="13" borderId="3" xfId="0" applyNumberFormat="1" applyFont="1" applyFill="1" applyBorder="1" applyAlignment="1">
      <alignment horizontal="center" vertical="center" wrapText="1"/>
    </xf>
    <xf numFmtId="17" fontId="16" fillId="16" borderId="3" xfId="0" applyNumberFormat="1" applyFont="1" applyFill="1" applyBorder="1" applyAlignment="1">
      <alignment horizontal="center" vertical="center" wrapText="1"/>
    </xf>
    <xf numFmtId="17" fontId="16" fillId="17" borderId="3" xfId="0" applyNumberFormat="1" applyFont="1" applyFill="1" applyBorder="1" applyAlignment="1">
      <alignment horizontal="center" vertical="center" wrapText="1"/>
    </xf>
    <xf numFmtId="17" fontId="16" fillId="14" borderId="3" xfId="0" applyNumberFormat="1" applyFont="1" applyFill="1" applyBorder="1" applyAlignment="1">
      <alignment horizontal="center" vertical="center" wrapText="1"/>
    </xf>
    <xf numFmtId="17" fontId="16" fillId="4" borderId="3" xfId="0" applyNumberFormat="1" applyFont="1" applyFill="1" applyBorder="1" applyAlignment="1">
      <alignment horizontal="center" vertical="center" wrapText="1"/>
    </xf>
    <xf numFmtId="17" fontId="16" fillId="5" borderId="3" xfId="0" applyNumberFormat="1" applyFont="1" applyFill="1" applyBorder="1" applyAlignment="1">
      <alignment horizontal="center" vertical="center" wrapText="1"/>
    </xf>
    <xf numFmtId="17" fontId="16" fillId="15" borderId="3" xfId="0" applyNumberFormat="1"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6" xfId="0" applyFont="1" applyFill="1" applyBorder="1" applyAlignment="1">
      <alignment horizontal="center" vertical="center" wrapText="1"/>
    </xf>
    <xf numFmtId="17" fontId="16" fillId="6" borderId="3" xfId="0" applyNumberFormat="1" applyFont="1" applyFill="1" applyBorder="1" applyAlignment="1">
      <alignment horizontal="center" vertical="center" wrapText="1"/>
    </xf>
    <xf numFmtId="0" fontId="3" fillId="0" borderId="3" xfId="0" applyFont="1" applyBorder="1" applyAlignment="1">
      <alignment horizontal="center"/>
    </xf>
    <xf numFmtId="0" fontId="10" fillId="0" borderId="8" xfId="0" applyFont="1" applyBorder="1" applyAlignment="1">
      <alignment horizontal="left" vertical="top"/>
    </xf>
    <xf numFmtId="0" fontId="10" fillId="0" borderId="11" xfId="0" applyFont="1" applyBorder="1" applyAlignment="1">
      <alignment horizontal="left" vertical="top"/>
    </xf>
    <xf numFmtId="0" fontId="1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9" fillId="0" borderId="8" xfId="0" applyFont="1" applyBorder="1" applyAlignment="1">
      <alignment vertical="top" wrapText="1"/>
    </xf>
    <xf numFmtId="0" fontId="9" fillId="0" borderId="11" xfId="0" applyFont="1" applyBorder="1" applyAlignment="1">
      <alignment vertical="top" wrapText="1"/>
    </xf>
    <xf numFmtId="0" fontId="74" fillId="3" borderId="3"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76" fillId="0" borderId="0" xfId="0" applyFont="1" applyAlignment="1">
      <alignment horizontal="center"/>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76" fillId="0" borderId="15" xfId="0" applyFont="1" applyBorder="1" applyAlignment="1">
      <alignment horizontal="center" vertical="center"/>
    </xf>
    <xf numFmtId="0" fontId="76" fillId="0" borderId="6" xfId="0" applyFont="1" applyBorder="1" applyAlignment="1">
      <alignment horizontal="center" vertical="center"/>
    </xf>
    <xf numFmtId="0" fontId="76" fillId="0" borderId="15" xfId="0" applyFont="1" applyBorder="1" applyAlignment="1">
      <alignment horizontal="center" vertical="center" wrapText="1"/>
    </xf>
    <xf numFmtId="0" fontId="76" fillId="0" borderId="6" xfId="0" applyFont="1" applyBorder="1" applyAlignment="1">
      <alignment horizontal="center" vertical="center" wrapText="1"/>
    </xf>
    <xf numFmtId="17" fontId="16" fillId="21" borderId="3" xfId="0" applyNumberFormat="1"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3" fillId="0" borderId="0" xfId="0" applyFont="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0" xfId="0" applyFont="1" applyBorder="1" applyAlignment="1">
      <alignment horizontal="center"/>
    </xf>
    <xf numFmtId="0" fontId="15" fillId="0" borderId="0" xfId="0" applyFont="1" applyBorder="1" applyAlignment="1">
      <alignment horizontal="center"/>
    </xf>
    <xf numFmtId="0" fontId="15" fillId="0" borderId="22" xfId="0" applyFont="1" applyBorder="1" applyAlignment="1">
      <alignment horizontal="center"/>
    </xf>
    <xf numFmtId="0" fontId="25" fillId="3" borderId="3" xfId="0" applyFont="1" applyFill="1" applyBorder="1" applyAlignment="1">
      <alignment horizontal="center" vertical="center" wrapText="1"/>
    </xf>
    <xf numFmtId="0" fontId="3" fillId="0" borderId="0" xfId="0" applyFont="1" applyFill="1" applyBorder="1" applyAlignment="1">
      <alignment horizontal="center" wrapText="1"/>
    </xf>
    <xf numFmtId="0" fontId="3" fillId="0" borderId="0" xfId="0" applyFont="1" applyFill="1" applyBorder="1" applyAlignment="1">
      <alignment horizontal="center" vertical="top" wrapText="1"/>
    </xf>
    <xf numFmtId="14" fontId="1" fillId="0" borderId="15" xfId="0" applyNumberFormat="1" applyFont="1" applyFill="1" applyBorder="1" applyAlignment="1">
      <alignment horizontal="center" vertical="center"/>
    </xf>
    <xf numFmtId="14" fontId="1" fillId="0" borderId="21" xfId="0" applyNumberFormat="1" applyFont="1" applyFill="1" applyBorder="1" applyAlignment="1">
      <alignment horizontal="center" vertical="center"/>
    </xf>
    <xf numFmtId="14" fontId="1" fillId="0" borderId="6" xfId="0" applyNumberFormat="1" applyFont="1" applyFill="1" applyBorder="1" applyAlignment="1">
      <alignment horizontal="center" vertical="center"/>
    </xf>
    <xf numFmtId="17" fontId="16" fillId="20" borderId="19" xfId="0" applyNumberFormat="1" applyFont="1" applyFill="1" applyBorder="1" applyAlignment="1">
      <alignment horizontal="center" vertical="center" wrapText="1"/>
    </xf>
    <xf numFmtId="17" fontId="16" fillId="20" borderId="20" xfId="0" applyNumberFormat="1" applyFont="1" applyFill="1" applyBorder="1" applyAlignment="1">
      <alignment horizontal="center" vertical="center" wrapText="1"/>
    </xf>
    <xf numFmtId="17" fontId="16" fillId="20" borderId="16" xfId="0" applyNumberFormat="1" applyFont="1" applyFill="1" applyBorder="1" applyAlignment="1">
      <alignment horizontal="center" vertical="center" wrapText="1"/>
    </xf>
    <xf numFmtId="17" fontId="16" fillId="0" borderId="15" xfId="0" applyNumberFormat="1" applyFont="1" applyFill="1" applyBorder="1" applyAlignment="1">
      <alignment horizontal="center" vertical="center" wrapText="1"/>
    </xf>
    <xf numFmtId="17" fontId="16" fillId="0" borderId="21" xfId="0" applyNumberFormat="1" applyFont="1" applyFill="1" applyBorder="1" applyAlignment="1">
      <alignment horizontal="center" vertical="center" wrapText="1"/>
    </xf>
    <xf numFmtId="17" fontId="16" fillId="0" borderId="6" xfId="0" applyNumberFormat="1" applyFont="1" applyFill="1" applyBorder="1" applyAlignment="1">
      <alignment horizontal="center" vertical="center" wrapText="1"/>
    </xf>
    <xf numFmtId="17" fontId="16" fillId="18" borderId="19" xfId="0" applyNumberFormat="1" applyFont="1" applyFill="1" applyBorder="1" applyAlignment="1">
      <alignment horizontal="center" vertical="center" wrapText="1"/>
    </xf>
    <xf numFmtId="17" fontId="16" fillId="18" borderId="20" xfId="0" applyNumberFormat="1" applyFont="1" applyFill="1" applyBorder="1" applyAlignment="1">
      <alignment horizontal="center" vertical="center" wrapText="1"/>
    </xf>
    <xf numFmtId="17" fontId="16" fillId="18" borderId="16" xfId="0" applyNumberFormat="1" applyFont="1" applyFill="1" applyBorder="1" applyAlignment="1">
      <alignment horizontal="center" vertical="center" wrapText="1"/>
    </xf>
    <xf numFmtId="0" fontId="0" fillId="0" borderId="15" xfId="0" applyFill="1" applyBorder="1" applyAlignment="1">
      <alignment horizontal="center" vertical="center"/>
    </xf>
    <xf numFmtId="0" fontId="0" fillId="0" borderId="21" xfId="0" applyFill="1" applyBorder="1" applyAlignment="1">
      <alignment horizontal="center" vertical="center"/>
    </xf>
    <xf numFmtId="0" fontId="0" fillId="0" borderId="6" xfId="0" applyFill="1" applyBorder="1" applyAlignment="1">
      <alignment horizontal="center" vertical="center"/>
    </xf>
    <xf numFmtId="0" fontId="1" fillId="0" borderId="15" xfId="0" applyFont="1" applyFill="1" applyBorder="1" applyAlignment="1">
      <alignment horizontal="center" vertical="center" wrapText="1"/>
    </xf>
    <xf numFmtId="0" fontId="1" fillId="0" borderId="21" xfId="0" applyFont="1" applyFill="1" applyBorder="1"/>
    <xf numFmtId="0" fontId="1" fillId="0" borderId="6" xfId="0" applyFont="1" applyFill="1" applyBorder="1"/>
    <xf numFmtId="0" fontId="1" fillId="0" borderId="2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4" xfId="0" applyFont="1" applyFill="1" applyBorder="1" applyAlignment="1">
      <alignment horizontal="left" vertical="top" wrapText="1"/>
    </xf>
    <xf numFmtId="0" fontId="1" fillId="0" borderId="1" xfId="0" applyFont="1" applyFill="1" applyBorder="1" applyAlignment="1">
      <alignment horizontal="left" vertical="top" wrapText="1"/>
    </xf>
    <xf numFmtId="0" fontId="18" fillId="0" borderId="24"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0" borderId="19"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16" xfId="0" applyFont="1" applyFill="1" applyBorder="1" applyAlignment="1">
      <alignment horizontal="center" vertical="center"/>
    </xf>
    <xf numFmtId="0" fontId="35" fillId="0" borderId="15" xfId="0" applyFont="1" applyFill="1" applyBorder="1" applyAlignment="1">
      <alignment horizontal="center" vertical="center" wrapText="1"/>
    </xf>
    <xf numFmtId="0" fontId="34" fillId="0" borderId="6" xfId="0" applyFont="1" applyFill="1" applyBorder="1"/>
    <xf numFmtId="0" fontId="1" fillId="0" borderId="15"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6" xfId="0" applyFont="1" applyFill="1" applyBorder="1" applyAlignment="1">
      <alignment horizontal="center" vertical="center"/>
    </xf>
    <xf numFmtId="17" fontId="16" fillId="4" borderId="19" xfId="0" applyNumberFormat="1" applyFont="1" applyFill="1" applyBorder="1" applyAlignment="1">
      <alignment horizontal="center" vertical="center" wrapText="1"/>
    </xf>
    <xf numFmtId="17" fontId="16" fillId="4" borderId="20" xfId="0" applyNumberFormat="1" applyFont="1" applyFill="1" applyBorder="1" applyAlignment="1">
      <alignment horizontal="center" vertical="center" wrapText="1"/>
    </xf>
    <xf numFmtId="17" fontId="16" fillId="4" borderId="16" xfId="0" applyNumberFormat="1" applyFont="1" applyFill="1" applyBorder="1" applyAlignment="1">
      <alignment horizontal="center" vertical="center" wrapText="1"/>
    </xf>
    <xf numFmtId="17" fontId="16" fillId="14" borderId="19" xfId="0" applyNumberFormat="1" applyFont="1" applyFill="1" applyBorder="1" applyAlignment="1">
      <alignment horizontal="center" vertical="center" wrapText="1"/>
    </xf>
    <xf numFmtId="17" fontId="16" fillId="14" borderId="20" xfId="0" applyNumberFormat="1" applyFont="1" applyFill="1" applyBorder="1" applyAlignment="1">
      <alignment horizontal="center" vertical="center" wrapText="1"/>
    </xf>
    <xf numFmtId="17" fontId="16" fillId="14" borderId="16"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4" fillId="0" borderId="8" xfId="0" applyFont="1" applyFill="1" applyBorder="1" applyAlignment="1">
      <alignment horizontal="center" vertical="center" wrapText="1"/>
    </xf>
    <xf numFmtId="0" fontId="15" fillId="0" borderId="31" xfId="0" applyFont="1" applyFill="1" applyBorder="1"/>
    <xf numFmtId="0" fontId="15" fillId="0" borderId="11" xfId="0" applyFont="1" applyFill="1" applyBorder="1"/>
    <xf numFmtId="0" fontId="35" fillId="0" borderId="8" xfId="0" applyFont="1" applyFill="1" applyBorder="1" applyAlignment="1">
      <alignment horizontal="center" vertical="center" wrapText="1"/>
    </xf>
    <xf numFmtId="0" fontId="35" fillId="0" borderId="21"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10" fillId="0" borderId="8" xfId="0" applyFont="1" applyFill="1" applyBorder="1" applyAlignment="1">
      <alignment horizontal="left" vertical="center"/>
    </xf>
    <xf numFmtId="0" fontId="10" fillId="0" borderId="31" xfId="0" applyFont="1" applyFill="1" applyBorder="1" applyAlignment="1">
      <alignment horizontal="left" vertical="center"/>
    </xf>
    <xf numFmtId="0" fontId="10" fillId="0" borderId="11" xfId="0" applyFont="1" applyFill="1" applyBorder="1" applyAlignment="1">
      <alignment horizontal="left" vertical="center"/>
    </xf>
    <xf numFmtId="17" fontId="16" fillId="16" borderId="19" xfId="0" applyNumberFormat="1" applyFont="1" applyFill="1" applyBorder="1" applyAlignment="1">
      <alignment horizontal="center" vertical="center" wrapText="1"/>
    </xf>
    <xf numFmtId="17" fontId="16" fillId="16" borderId="20" xfId="0" applyNumberFormat="1" applyFont="1" applyFill="1" applyBorder="1" applyAlignment="1">
      <alignment horizontal="center" vertical="center" wrapText="1"/>
    </xf>
    <xf numFmtId="17" fontId="16" fillId="16" borderId="16" xfId="0" applyNumberFormat="1" applyFont="1" applyFill="1" applyBorder="1" applyAlignment="1">
      <alignment horizontal="center" vertical="center" wrapText="1"/>
    </xf>
    <xf numFmtId="17" fontId="16" fillId="15" borderId="19" xfId="0" applyNumberFormat="1" applyFont="1" applyFill="1" applyBorder="1" applyAlignment="1">
      <alignment horizontal="center" vertical="center" wrapText="1"/>
    </xf>
    <xf numFmtId="17" fontId="16" fillId="15" borderId="20" xfId="0" applyNumberFormat="1" applyFont="1" applyFill="1" applyBorder="1" applyAlignment="1">
      <alignment horizontal="center" vertical="center" wrapText="1"/>
    </xf>
    <xf numFmtId="17" fontId="16" fillId="15" borderId="16" xfId="0" applyNumberFormat="1" applyFont="1" applyFill="1" applyBorder="1" applyAlignment="1">
      <alignment horizontal="center" vertical="center" wrapText="1"/>
    </xf>
    <xf numFmtId="17" fontId="16" fillId="6" borderId="19" xfId="0" applyNumberFormat="1" applyFont="1" applyFill="1" applyBorder="1" applyAlignment="1">
      <alignment horizontal="center" vertical="center" wrapText="1"/>
    </xf>
    <xf numFmtId="17" fontId="16" fillId="6" borderId="20" xfId="0" applyNumberFormat="1" applyFont="1" applyFill="1" applyBorder="1" applyAlignment="1">
      <alignment horizontal="center" vertical="center" wrapText="1"/>
    </xf>
    <xf numFmtId="17" fontId="16" fillId="6" borderId="16" xfId="0" applyNumberFormat="1" applyFont="1" applyFill="1" applyBorder="1" applyAlignment="1">
      <alignment horizontal="center" vertical="center" wrapText="1"/>
    </xf>
    <xf numFmtId="17" fontId="16" fillId="5" borderId="19" xfId="0" applyNumberFormat="1" applyFont="1" applyFill="1" applyBorder="1" applyAlignment="1">
      <alignment horizontal="center" vertical="center" wrapText="1"/>
    </xf>
    <xf numFmtId="17" fontId="16" fillId="5" borderId="20" xfId="0" applyNumberFormat="1" applyFont="1" applyFill="1" applyBorder="1" applyAlignment="1">
      <alignment horizontal="center" vertical="center" wrapText="1"/>
    </xf>
    <xf numFmtId="17" fontId="16" fillId="5" borderId="16" xfId="0" applyNumberFormat="1" applyFont="1" applyFill="1" applyBorder="1" applyAlignment="1">
      <alignment horizontal="center" vertical="center" wrapText="1"/>
    </xf>
    <xf numFmtId="0" fontId="15" fillId="0" borderId="21" xfId="0" applyFont="1" applyFill="1" applyBorder="1"/>
    <xf numFmtId="0" fontId="15" fillId="0" borderId="6" xfId="0" applyFont="1" applyFill="1" applyBorder="1"/>
    <xf numFmtId="0" fontId="34" fillId="0" borderId="15" xfId="0" applyFont="1" applyFill="1" applyBorder="1" applyAlignment="1">
      <alignment horizontal="center" vertical="center" wrapText="1"/>
    </xf>
    <xf numFmtId="0" fontId="34" fillId="0" borderId="21" xfId="0" applyFont="1" applyFill="1" applyBorder="1"/>
    <xf numFmtId="17" fontId="16" fillId="19" borderId="19" xfId="0" applyNumberFormat="1" applyFont="1" applyFill="1" applyBorder="1" applyAlignment="1">
      <alignment horizontal="center" vertical="center" wrapText="1"/>
    </xf>
    <xf numFmtId="17" fontId="16" fillId="19" borderId="20" xfId="0" applyNumberFormat="1" applyFont="1" applyFill="1" applyBorder="1" applyAlignment="1">
      <alignment horizontal="center" vertical="center" wrapText="1"/>
    </xf>
    <xf numFmtId="17" fontId="16" fillId="19" borderId="16" xfId="0" applyNumberFormat="1" applyFont="1" applyFill="1" applyBorder="1" applyAlignment="1">
      <alignment horizontal="center" vertical="center" wrapText="1"/>
    </xf>
    <xf numFmtId="0" fontId="33" fillId="0" borderId="0" xfId="0" applyFont="1" applyFill="1" applyBorder="1" applyAlignment="1">
      <alignment horizontal="center" vertical="center" wrapText="1"/>
    </xf>
    <xf numFmtId="17" fontId="16" fillId="21" borderId="19" xfId="0" applyNumberFormat="1" applyFont="1" applyFill="1" applyBorder="1" applyAlignment="1">
      <alignment horizontal="center" vertical="center" wrapText="1"/>
    </xf>
    <xf numFmtId="17" fontId="16" fillId="21" borderId="20" xfId="0" applyNumberFormat="1" applyFont="1" applyFill="1" applyBorder="1" applyAlignment="1">
      <alignment horizontal="center" vertical="center" wrapText="1"/>
    </xf>
    <xf numFmtId="17" fontId="16" fillId="21" borderId="16" xfId="0" applyNumberFormat="1" applyFont="1" applyFill="1" applyBorder="1" applyAlignment="1">
      <alignment horizontal="center" vertical="center" wrapText="1"/>
    </xf>
    <xf numFmtId="17" fontId="16" fillId="13" borderId="19" xfId="0" applyNumberFormat="1" applyFont="1" applyFill="1" applyBorder="1" applyAlignment="1">
      <alignment horizontal="center" vertical="center" wrapText="1"/>
    </xf>
    <xf numFmtId="17" fontId="16" fillId="13" borderId="20" xfId="0" applyNumberFormat="1" applyFont="1" applyFill="1" applyBorder="1" applyAlignment="1">
      <alignment horizontal="center" vertical="center" wrapText="1"/>
    </xf>
    <xf numFmtId="17" fontId="16" fillId="13" borderId="16" xfId="0" applyNumberFormat="1"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1" fillId="0" borderId="16" xfId="0" applyFont="1" applyBorder="1" applyAlignment="1">
      <alignment horizontal="center" vertical="center" wrapText="1"/>
    </xf>
    <xf numFmtId="0" fontId="28" fillId="0" borderId="15"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15" xfId="0" applyFont="1" applyFill="1" applyBorder="1" applyAlignment="1">
      <alignment horizontal="center" vertical="center" wrapText="1"/>
    </xf>
    <xf numFmtId="0" fontId="28" fillId="0" borderId="6" xfId="0" applyFont="1" applyFill="1" applyBorder="1" applyAlignment="1">
      <alignment horizontal="center" vertical="center" wrapText="1"/>
    </xf>
    <xf numFmtId="17" fontId="16" fillId="17" borderId="19" xfId="0" applyNumberFormat="1" applyFont="1" applyFill="1" applyBorder="1" applyAlignment="1">
      <alignment horizontal="center" vertical="center" wrapText="1"/>
    </xf>
    <xf numFmtId="17" fontId="16" fillId="17" borderId="20" xfId="0" applyNumberFormat="1" applyFont="1" applyFill="1" applyBorder="1" applyAlignment="1">
      <alignment horizontal="center" vertical="center" wrapText="1"/>
    </xf>
    <xf numFmtId="17" fontId="16" fillId="17" borderId="16" xfId="0" applyNumberFormat="1" applyFont="1" applyFill="1" applyBorder="1" applyAlignment="1">
      <alignment horizontal="center" vertical="center" wrapText="1"/>
    </xf>
    <xf numFmtId="0" fontId="18" fillId="0" borderId="32" xfId="0" applyFont="1" applyFill="1" applyBorder="1" applyAlignment="1">
      <alignment horizontal="center" vertical="center"/>
    </xf>
    <xf numFmtId="0" fontId="1" fillId="0" borderId="27" xfId="0" applyFont="1" applyFill="1" applyBorder="1"/>
    <xf numFmtId="0" fontId="1" fillId="0" borderId="9" xfId="0" applyFont="1" applyFill="1" applyBorder="1"/>
    <xf numFmtId="0" fontId="36" fillId="0" borderId="32" xfId="0" applyFont="1" applyFill="1" applyBorder="1" applyAlignment="1">
      <alignment horizontal="center" vertical="center" wrapText="1"/>
    </xf>
    <xf numFmtId="0" fontId="33" fillId="0" borderId="9" xfId="0" applyFont="1" applyFill="1" applyBorder="1"/>
    <xf numFmtId="0" fontId="1" fillId="0" borderId="15" xfId="0" applyFont="1" applyFill="1" applyBorder="1" applyAlignment="1">
      <alignment horizontal="left" vertical="top" wrapText="1"/>
    </xf>
    <xf numFmtId="0" fontId="1" fillId="0" borderId="21" xfId="0" applyFont="1" applyFill="1" applyBorder="1" applyAlignment="1">
      <alignment vertical="top"/>
    </xf>
    <xf numFmtId="0" fontId="1" fillId="0" borderId="6" xfId="0" applyFont="1" applyFill="1" applyBorder="1" applyAlignment="1">
      <alignment vertical="top"/>
    </xf>
    <xf numFmtId="0" fontId="9" fillId="3" borderId="3"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3" fillId="0" borderId="20" xfId="0" applyFont="1" applyBorder="1" applyAlignment="1">
      <alignment horizontal="center" vertical="top" wrapText="1"/>
    </xf>
    <xf numFmtId="0" fontId="3" fillId="0" borderId="16" xfId="0" applyFont="1" applyBorder="1" applyAlignment="1">
      <alignment horizontal="center" vertical="top" wrapText="1"/>
    </xf>
    <xf numFmtId="0" fontId="0" fillId="0" borderId="15" xfId="0" applyBorder="1" applyAlignment="1">
      <alignment horizontal="center" vertical="top" wrapText="1"/>
    </xf>
    <xf numFmtId="0" fontId="0" fillId="0" borderId="6" xfId="0" applyBorder="1" applyAlignment="1">
      <alignment horizontal="center" vertical="top" wrapText="1"/>
    </xf>
    <xf numFmtId="0" fontId="1" fillId="6" borderId="15" xfId="0" applyFont="1" applyFill="1" applyBorder="1" applyAlignment="1">
      <alignment horizontal="center" vertical="center"/>
    </xf>
    <xf numFmtId="0" fontId="1" fillId="6" borderId="21" xfId="0" applyFont="1" applyFill="1" applyBorder="1" applyAlignment="1">
      <alignment horizontal="center" vertical="center"/>
    </xf>
    <xf numFmtId="0" fontId="1" fillId="6" borderId="6" xfId="0" applyFont="1" applyFill="1" applyBorder="1" applyAlignment="1">
      <alignment horizontal="center" vertical="center"/>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0" borderId="1" xfId="0" applyFont="1" applyBorder="1" applyAlignment="1">
      <alignment horizontal="center" vertical="top" wrapText="1"/>
    </xf>
    <xf numFmtId="0" fontId="1" fillId="3" borderId="21" xfId="0" applyFont="1" applyFill="1" applyBorder="1" applyAlignment="1">
      <alignment horizontal="center" vertical="center" wrapText="1"/>
    </xf>
    <xf numFmtId="0" fontId="3" fillId="3" borderId="15"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6" xfId="0" applyFont="1" applyFill="1" applyBorder="1" applyAlignment="1">
      <alignment horizontal="left" vertical="center" wrapText="1"/>
    </xf>
    <xf numFmtId="14" fontId="1" fillId="3" borderId="21" xfId="0" applyNumberFormat="1" applyFont="1" applyFill="1" applyBorder="1" applyAlignment="1">
      <alignment horizontal="center" vertical="center"/>
    </xf>
    <xf numFmtId="14" fontId="1" fillId="3" borderId="6" xfId="0" applyNumberFormat="1" applyFont="1" applyFill="1" applyBorder="1" applyAlignment="1">
      <alignment horizontal="center" vertical="center"/>
    </xf>
    <xf numFmtId="15" fontId="28" fillId="3" borderId="21" xfId="0" applyNumberFormat="1" applyFont="1" applyFill="1" applyBorder="1" applyAlignment="1">
      <alignment horizontal="center" vertical="center" wrapText="1"/>
    </xf>
    <xf numFmtId="15" fontId="28" fillId="3" borderId="6" xfId="0" applyNumberFormat="1" applyFont="1" applyFill="1" applyBorder="1" applyAlignment="1">
      <alignment horizontal="center" vertical="center" wrapText="1"/>
    </xf>
    <xf numFmtId="0" fontId="7" fillId="3" borderId="0" xfId="0" applyFont="1" applyFill="1" applyBorder="1" applyAlignment="1">
      <alignment horizontal="center" vertical="top" wrapText="1"/>
    </xf>
    <xf numFmtId="0" fontId="3" fillId="0" borderId="0" xfId="0" applyFont="1" applyBorder="1" applyAlignment="1">
      <alignment horizontal="center" wrapText="1"/>
    </xf>
    <xf numFmtId="0" fontId="3" fillId="0" borderId="0" xfId="0" applyFont="1" applyBorder="1" applyAlignment="1">
      <alignment horizontal="center" vertical="top" wrapText="1"/>
    </xf>
    <xf numFmtId="0" fontId="26" fillId="3" borderId="3" xfId="4" applyFont="1" applyFill="1" applyBorder="1" applyAlignment="1">
      <alignment horizontal="center" vertical="center" wrapText="1"/>
    </xf>
    <xf numFmtId="0" fontId="3" fillId="0" borderId="0" xfId="0" applyFont="1" applyBorder="1" applyAlignment="1">
      <alignment horizontal="center" vertical="center" wrapText="1"/>
    </xf>
    <xf numFmtId="0" fontId="21" fillId="3" borderId="8" xfId="0" applyFont="1" applyFill="1" applyBorder="1" applyAlignment="1">
      <alignment horizontal="center" vertical="center" wrapText="1"/>
    </xf>
    <xf numFmtId="0" fontId="21" fillId="3" borderId="31"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9" fillId="0" borderId="2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37" fillId="3" borderId="15" xfId="0" applyFont="1" applyFill="1" applyBorder="1" applyAlignment="1">
      <alignment horizontal="center" vertical="center" wrapText="1"/>
    </xf>
    <xf numFmtId="0" fontId="37" fillId="3" borderId="21"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4" fillId="0" borderId="8" xfId="0" applyFont="1" applyBorder="1" applyAlignment="1">
      <alignment horizontal="center" vertical="center"/>
    </xf>
    <xf numFmtId="0" fontId="34" fillId="0" borderId="31" xfId="0" applyFont="1" applyBorder="1" applyAlignment="1">
      <alignment horizontal="center" vertical="center"/>
    </xf>
    <xf numFmtId="0" fontId="34" fillId="0" borderId="11" xfId="0" applyFont="1" applyBorder="1" applyAlignment="1">
      <alignment horizontal="center" vertical="center"/>
    </xf>
    <xf numFmtId="0" fontId="34" fillId="0" borderId="3" xfId="0" applyFont="1" applyBorder="1" applyAlignment="1">
      <alignment horizontal="center" vertical="center" wrapText="1"/>
    </xf>
    <xf numFmtId="0" fontId="10" fillId="0" borderId="8" xfId="0" applyFont="1" applyBorder="1" applyAlignment="1">
      <alignment horizontal="left" vertical="center"/>
    </xf>
    <xf numFmtId="0" fontId="10" fillId="0" borderId="11" xfId="0" applyFont="1" applyBorder="1" applyAlignment="1">
      <alignment horizontal="left" vertical="center"/>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 xfId="0" applyFont="1" applyBorder="1" applyAlignment="1">
      <alignment horizontal="left" vertical="top" wrapText="1"/>
    </xf>
    <xf numFmtId="0" fontId="3" fillId="0" borderId="0" xfId="0" applyFont="1" applyBorder="1" applyAlignment="1">
      <alignment horizontal="center"/>
    </xf>
    <xf numFmtId="0" fontId="1" fillId="0" borderId="0" xfId="0" applyFont="1" applyBorder="1" applyAlignment="1">
      <alignment horizontal="center" wrapText="1"/>
    </xf>
    <xf numFmtId="0" fontId="1" fillId="0" borderId="0" xfId="0" applyFont="1" applyBorder="1" applyAlignment="1">
      <alignment horizontal="center" vertical="top" wrapText="1"/>
    </xf>
    <xf numFmtId="0" fontId="1" fillId="0" borderId="3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8" fillId="3" borderId="0" xfId="0" applyFont="1" applyFill="1" applyBorder="1" applyAlignment="1">
      <alignment horizontal="center" vertical="top" wrapText="1"/>
    </xf>
    <xf numFmtId="0" fontId="18" fillId="3" borderId="8"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42" fillId="3" borderId="8" xfId="4" applyFont="1" applyFill="1" applyBorder="1" applyAlignment="1">
      <alignment horizontal="center" vertical="center" wrapText="1"/>
    </xf>
    <xf numFmtId="0" fontId="42" fillId="3" borderId="31" xfId="4" applyFont="1" applyFill="1" applyBorder="1" applyAlignment="1">
      <alignment horizontal="center" vertical="center" wrapText="1"/>
    </xf>
    <xf numFmtId="0" fontId="42" fillId="3" borderId="11" xfId="4"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11" xfId="0" applyFont="1" applyFill="1" applyBorder="1" applyAlignment="1">
      <alignment horizontal="center" vertical="center" wrapText="1"/>
    </xf>
    <xf numFmtId="14" fontId="33" fillId="0" borderId="15" xfId="0" applyNumberFormat="1" applyFont="1" applyBorder="1" applyAlignment="1">
      <alignment horizontal="center" vertical="center"/>
    </xf>
    <xf numFmtId="14" fontId="33" fillId="0" borderId="6" xfId="0" applyNumberFormat="1" applyFont="1" applyBorder="1" applyAlignment="1">
      <alignment horizontal="center" vertical="center"/>
    </xf>
    <xf numFmtId="0" fontId="1" fillId="0" borderId="8"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0" xfId="0" applyFont="1" applyAlignment="1">
      <alignment horizontal="center" vertical="center" wrapText="1"/>
    </xf>
    <xf numFmtId="0" fontId="16" fillId="3" borderId="21" xfId="0" applyFont="1" applyFill="1" applyBorder="1" applyAlignment="1">
      <alignment horizontal="center" vertical="center" wrapText="1"/>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0" xfId="0" applyFont="1" applyBorder="1" applyAlignment="1">
      <alignment horizontal="center" vertical="center"/>
    </xf>
    <xf numFmtId="0" fontId="9" fillId="0" borderId="2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2" xfId="0" applyFont="1" applyBorder="1" applyAlignment="1">
      <alignment horizontal="center" vertical="center" wrapText="1"/>
    </xf>
    <xf numFmtId="0" fontId="16" fillId="3" borderId="8"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0" fillId="0" borderId="26" xfId="0" applyFont="1" applyBorder="1" applyAlignment="1">
      <alignment horizontal="center" vertical="center"/>
    </xf>
    <xf numFmtId="0" fontId="10" fillId="0" borderId="0" xfId="0" applyFont="1" applyBorder="1" applyAlignment="1">
      <alignment horizontal="center" vertical="center"/>
    </xf>
    <xf numFmtId="0" fontId="9" fillId="0" borderId="26" xfId="0" applyFont="1" applyBorder="1" applyAlignment="1">
      <alignment horizontal="center" vertical="center"/>
    </xf>
    <xf numFmtId="0" fontId="9" fillId="0" borderId="0" xfId="0" applyFont="1" applyBorder="1" applyAlignment="1">
      <alignment horizontal="center" vertical="center"/>
    </xf>
    <xf numFmtId="0" fontId="1" fillId="0" borderId="23" xfId="0" applyFont="1" applyBorder="1" applyAlignment="1">
      <alignment horizontal="center" vertical="center" wrapText="1"/>
    </xf>
    <xf numFmtId="0" fontId="66" fillId="3" borderId="15" xfId="0" applyFont="1" applyFill="1" applyBorder="1" applyAlignment="1">
      <alignment horizontal="center" vertical="center"/>
    </xf>
    <xf numFmtId="0" fontId="66" fillId="3" borderId="21" xfId="0" applyFont="1" applyFill="1" applyBorder="1" applyAlignment="1">
      <alignment horizontal="center" vertical="center"/>
    </xf>
    <xf numFmtId="0" fontId="1" fillId="3" borderId="15" xfId="0" applyFont="1" applyFill="1" applyBorder="1" applyAlignment="1">
      <alignment horizontal="center" vertical="top" wrapText="1"/>
    </xf>
    <xf numFmtId="0" fontId="1" fillId="3" borderId="21" xfId="0" applyFont="1" applyFill="1" applyBorder="1" applyAlignment="1">
      <alignment horizontal="center" vertical="top" wrapText="1"/>
    </xf>
    <xf numFmtId="0" fontId="15" fillId="3" borderId="15" xfId="0" applyFont="1" applyFill="1" applyBorder="1" applyAlignment="1">
      <alignment horizontal="center" vertical="top" wrapText="1"/>
    </xf>
    <xf numFmtId="0" fontId="15" fillId="3" borderId="21" xfId="0" applyFont="1" applyFill="1" applyBorder="1" applyAlignment="1">
      <alignment horizontal="center" vertical="top" wrapText="1"/>
    </xf>
    <xf numFmtId="0" fontId="18" fillId="3" borderId="15"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34" fillId="3" borderId="8" xfId="0" applyFont="1" applyFill="1" applyBorder="1" applyAlignment="1">
      <alignment horizontal="center" vertical="center" wrapText="1"/>
    </xf>
    <xf numFmtId="0" fontId="34" fillId="3" borderId="31" xfId="0" applyFont="1" applyFill="1" applyBorder="1" applyAlignment="1">
      <alignment horizontal="center" vertical="center" wrapText="1"/>
    </xf>
    <xf numFmtId="0" fontId="34" fillId="3" borderId="11" xfId="0" applyFont="1" applyFill="1" applyBorder="1" applyAlignment="1">
      <alignment horizontal="center" vertical="center" wrapText="1"/>
    </xf>
    <xf numFmtId="17" fontId="16" fillId="3" borderId="17" xfId="0" applyNumberFormat="1" applyFont="1" applyFill="1" applyBorder="1" applyAlignment="1">
      <alignment horizontal="center" vertical="center"/>
    </xf>
    <xf numFmtId="17" fontId="16" fillId="3" borderId="18" xfId="0" applyNumberFormat="1" applyFont="1" applyFill="1" applyBorder="1" applyAlignment="1">
      <alignment horizontal="center" vertical="center"/>
    </xf>
    <xf numFmtId="17" fontId="16" fillId="3" borderId="10" xfId="0" applyNumberFormat="1" applyFont="1" applyFill="1" applyBorder="1" applyAlignment="1">
      <alignment horizontal="center" vertical="center"/>
    </xf>
    <xf numFmtId="17" fontId="16" fillId="3" borderId="26" xfId="0" applyNumberFormat="1" applyFont="1" applyFill="1" applyBorder="1" applyAlignment="1">
      <alignment horizontal="center" vertical="center"/>
    </xf>
    <xf numFmtId="17" fontId="16" fillId="3" borderId="0" xfId="0" applyNumberFormat="1" applyFont="1" applyFill="1" applyBorder="1" applyAlignment="1">
      <alignment horizontal="center" vertical="center"/>
    </xf>
    <xf numFmtId="17" fontId="16" fillId="3" borderId="22" xfId="0" applyNumberFormat="1" applyFont="1" applyFill="1" applyBorder="1" applyAlignment="1">
      <alignment horizontal="center" vertical="center"/>
    </xf>
    <xf numFmtId="17" fontId="16" fillId="3" borderId="19" xfId="0" applyNumberFormat="1" applyFont="1" applyFill="1" applyBorder="1" applyAlignment="1">
      <alignment horizontal="center" vertical="center"/>
    </xf>
    <xf numFmtId="17" fontId="16" fillId="3" borderId="20" xfId="0" applyNumberFormat="1" applyFont="1" applyFill="1" applyBorder="1" applyAlignment="1">
      <alignment horizontal="center" vertical="center"/>
    </xf>
    <xf numFmtId="17" fontId="16" fillId="3" borderId="16" xfId="0" applyNumberFormat="1" applyFont="1" applyFill="1" applyBorder="1" applyAlignment="1">
      <alignment horizontal="center" vertical="center"/>
    </xf>
    <xf numFmtId="0" fontId="1" fillId="3" borderId="15"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5" fillId="3" borderId="15" xfId="0" applyFont="1" applyFill="1" applyBorder="1" applyAlignment="1">
      <alignment horizontal="center" vertical="center"/>
    </xf>
    <xf numFmtId="0" fontId="15" fillId="3" borderId="21" xfId="0" applyFont="1" applyFill="1" applyBorder="1" applyAlignment="1">
      <alignment horizontal="center" vertical="center"/>
    </xf>
    <xf numFmtId="0" fontId="32" fillId="3" borderId="10" xfId="0" applyFont="1" applyFill="1" applyBorder="1" applyAlignment="1">
      <alignment horizontal="left" vertical="top" wrapText="1"/>
    </xf>
    <xf numFmtId="0" fontId="32" fillId="3" borderId="16"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16" xfId="0" applyFont="1" applyFill="1" applyBorder="1" applyAlignment="1">
      <alignment horizontal="left" vertical="top" wrapText="1"/>
    </xf>
    <xf numFmtId="0" fontId="3" fillId="0" borderId="0" xfId="0" applyFont="1" applyBorder="1" applyAlignment="1">
      <alignment horizontal="center" vertical="center"/>
    </xf>
    <xf numFmtId="0" fontId="60" fillId="0" borderId="0" xfId="0" applyFont="1" applyBorder="1" applyAlignment="1">
      <alignment horizontal="center" vertical="top" wrapText="1"/>
    </xf>
    <xf numFmtId="0" fontId="1" fillId="3" borderId="18" xfId="0" applyFont="1" applyFill="1" applyBorder="1" applyAlignment="1">
      <alignment horizontal="center" vertical="center" wrapText="1"/>
    </xf>
    <xf numFmtId="0" fontId="60" fillId="0" borderId="0" xfId="0" applyFont="1" applyBorder="1" applyAlignment="1">
      <alignment horizontal="center"/>
    </xf>
    <xf numFmtId="0" fontId="3" fillId="0" borderId="21" xfId="0" applyFont="1" applyBorder="1" applyAlignment="1">
      <alignment horizontal="center" vertical="center" wrapText="1"/>
    </xf>
    <xf numFmtId="0" fontId="3" fillId="0" borderId="3" xfId="0" applyFont="1" applyBorder="1" applyAlignment="1">
      <alignment horizontal="center" wrapText="1"/>
    </xf>
    <xf numFmtId="0" fontId="3" fillId="0" borderId="17" xfId="0" applyFont="1" applyBorder="1" applyAlignment="1">
      <alignment horizontal="center" wrapText="1"/>
    </xf>
    <xf numFmtId="0" fontId="3" fillId="0" borderId="18" xfId="0" applyFont="1" applyBorder="1" applyAlignment="1">
      <alignment horizontal="center" wrapText="1"/>
    </xf>
    <xf numFmtId="0" fontId="3" fillId="0" borderId="10" xfId="0" applyFont="1" applyBorder="1" applyAlignment="1">
      <alignment horizontal="center" wrapText="1"/>
    </xf>
    <xf numFmtId="0" fontId="3" fillId="0" borderId="19" xfId="0" applyFont="1" applyBorder="1" applyAlignment="1">
      <alignment horizontal="center" wrapText="1"/>
    </xf>
    <xf numFmtId="0" fontId="3" fillId="0" borderId="20" xfId="0" applyFont="1" applyBorder="1" applyAlignment="1">
      <alignment horizontal="center" wrapText="1"/>
    </xf>
    <xf numFmtId="0" fontId="3" fillId="0" borderId="16" xfId="0" applyFont="1" applyBorder="1" applyAlignment="1">
      <alignment horizont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0" xfId="0" applyFont="1" applyBorder="1" applyAlignment="1">
      <alignment horizontal="center" vertical="top" wrapText="1"/>
    </xf>
    <xf numFmtId="0" fontId="3" fillId="0" borderId="19" xfId="0" applyFont="1" applyBorder="1" applyAlignment="1">
      <alignment horizontal="center" vertical="top" wrapText="1"/>
    </xf>
    <xf numFmtId="0" fontId="7" fillId="0" borderId="17" xfId="2" applyFont="1" applyBorder="1" applyAlignment="1">
      <alignment horizontal="center" vertical="center" wrapText="1"/>
    </xf>
    <xf numFmtId="0" fontId="7" fillId="0" borderId="18"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19" xfId="2" applyFont="1" applyBorder="1" applyAlignment="1">
      <alignment horizontal="center" vertical="center" wrapText="1"/>
    </xf>
    <xf numFmtId="0" fontId="7" fillId="0" borderId="20" xfId="2" applyFont="1" applyBorder="1" applyAlignment="1">
      <alignment horizontal="center" vertical="center" wrapText="1"/>
    </xf>
    <xf numFmtId="0" fontId="7" fillId="0" borderId="16" xfId="2" applyFont="1" applyBorder="1" applyAlignment="1">
      <alignment horizontal="center" vertical="center" wrapText="1"/>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26" xfId="0" applyFont="1" applyBorder="1" applyAlignment="1">
      <alignment horizontal="left" vertical="center" wrapText="1"/>
    </xf>
    <xf numFmtId="0" fontId="9" fillId="0" borderId="0" xfId="0" applyFont="1" applyBorder="1" applyAlignment="1">
      <alignment horizontal="left" vertical="center" wrapText="1"/>
    </xf>
    <xf numFmtId="0" fontId="10" fillId="0" borderId="26" xfId="0" applyFont="1" applyBorder="1" applyAlignment="1">
      <alignment horizontal="left" vertical="center"/>
    </xf>
    <xf numFmtId="0" fontId="10" fillId="0" borderId="0" xfId="0" applyFont="1" applyBorder="1" applyAlignment="1">
      <alignment horizontal="left" vertical="center"/>
    </xf>
    <xf numFmtId="0" fontId="18" fillId="3" borderId="20" xfId="0" applyFont="1" applyFill="1" applyBorder="1" applyAlignment="1">
      <alignment horizontal="left"/>
    </xf>
    <xf numFmtId="17" fontId="16" fillId="3" borderId="17" xfId="0" applyNumberFormat="1" applyFont="1" applyFill="1" applyBorder="1" applyAlignment="1">
      <alignment horizontal="center" vertical="center" wrapText="1"/>
    </xf>
    <xf numFmtId="17" fontId="16" fillId="3" borderId="18" xfId="0" applyNumberFormat="1" applyFont="1" applyFill="1" applyBorder="1" applyAlignment="1">
      <alignment horizontal="center" vertical="center" wrapText="1"/>
    </xf>
    <xf numFmtId="17" fontId="16" fillId="3" borderId="10" xfId="0" applyNumberFormat="1" applyFont="1" applyFill="1" applyBorder="1" applyAlignment="1">
      <alignment horizontal="center" vertical="center" wrapText="1"/>
    </xf>
    <xf numFmtId="17" fontId="16" fillId="3" borderId="26" xfId="0" applyNumberFormat="1" applyFont="1" applyFill="1" applyBorder="1" applyAlignment="1">
      <alignment horizontal="center" vertical="center" wrapText="1"/>
    </xf>
    <xf numFmtId="17" fontId="16" fillId="3" borderId="0" xfId="0" applyNumberFormat="1" applyFont="1" applyFill="1" applyBorder="1" applyAlignment="1">
      <alignment horizontal="center" vertical="center" wrapText="1"/>
    </xf>
    <xf numFmtId="17" fontId="16" fillId="3" borderId="22" xfId="0" applyNumberFormat="1" applyFont="1" applyFill="1" applyBorder="1" applyAlignment="1">
      <alignment horizontal="center" vertical="center" wrapText="1"/>
    </xf>
    <xf numFmtId="17" fontId="16" fillId="3" borderId="19" xfId="0" applyNumberFormat="1" applyFont="1" applyFill="1" applyBorder="1" applyAlignment="1">
      <alignment horizontal="center" vertical="center" wrapText="1"/>
    </xf>
    <xf numFmtId="17" fontId="16" fillId="3" borderId="20" xfId="0" applyNumberFormat="1" applyFont="1" applyFill="1" applyBorder="1" applyAlignment="1">
      <alignment horizontal="center" vertical="center" wrapText="1"/>
    </xf>
    <xf numFmtId="17" fontId="16" fillId="3" borderId="16" xfId="0" applyNumberFormat="1" applyFont="1" applyFill="1" applyBorder="1" applyAlignment="1">
      <alignment horizontal="center" vertical="center" wrapText="1"/>
    </xf>
    <xf numFmtId="0" fontId="1" fillId="3" borderId="6" xfId="0" applyFont="1" applyFill="1" applyBorder="1" applyAlignment="1">
      <alignment horizontal="center" vertical="top" wrapText="1"/>
    </xf>
    <xf numFmtId="0" fontId="43" fillId="3" borderId="15" xfId="0" applyFont="1" applyFill="1" applyBorder="1" applyAlignment="1">
      <alignment horizontal="center" vertical="center"/>
    </xf>
    <xf numFmtId="0" fontId="43" fillId="3" borderId="6" xfId="0" applyFont="1" applyFill="1" applyBorder="1" applyAlignment="1">
      <alignment horizontal="center" vertical="center"/>
    </xf>
    <xf numFmtId="0" fontId="15" fillId="3" borderId="21" xfId="0" applyFont="1" applyFill="1" applyBorder="1" applyAlignment="1">
      <alignment horizontal="center" vertical="center" wrapText="1"/>
    </xf>
    <xf numFmtId="0" fontId="18" fillId="3" borderId="8" xfId="0" applyFont="1" applyFill="1" applyBorder="1" applyAlignment="1">
      <alignment horizontal="center" wrapText="1"/>
    </xf>
    <xf numFmtId="0" fontId="18" fillId="3" borderId="31" xfId="0" applyFont="1" applyFill="1" applyBorder="1" applyAlignment="1">
      <alignment horizontal="center" wrapText="1"/>
    </xf>
    <xf numFmtId="0" fontId="18" fillId="3" borderId="11" xfId="0" applyFont="1" applyFill="1" applyBorder="1" applyAlignment="1">
      <alignment horizontal="center" wrapText="1"/>
    </xf>
    <xf numFmtId="0" fontId="18" fillId="3" borderId="6" xfId="0" applyFont="1" applyFill="1" applyBorder="1" applyAlignment="1">
      <alignment horizontal="center" vertical="center" wrapText="1"/>
    </xf>
    <xf numFmtId="0" fontId="18" fillId="3" borderId="15" xfId="0" applyFont="1" applyFill="1" applyBorder="1" applyAlignment="1">
      <alignment horizontal="center" vertical="center"/>
    </xf>
    <xf numFmtId="0" fontId="18" fillId="3" borderId="6"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5" xfId="0" applyFont="1" applyBorder="1" applyAlignment="1">
      <alignment horizontal="center"/>
    </xf>
    <xf numFmtId="0" fontId="3" fillId="0" borderId="6" xfId="0" applyFont="1" applyBorder="1" applyAlignment="1">
      <alignment horizontal="center"/>
    </xf>
    <xf numFmtId="0" fontId="21" fillId="3" borderId="19"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6" fillId="3" borderId="19" xfId="4" applyFont="1" applyFill="1" applyBorder="1" applyAlignment="1">
      <alignment horizontal="center" vertical="center" wrapText="1"/>
    </xf>
    <xf numFmtId="0" fontId="26" fillId="3" borderId="20" xfId="4" applyFont="1" applyFill="1" applyBorder="1" applyAlignment="1">
      <alignment horizontal="center" vertical="center" wrapText="1"/>
    </xf>
    <xf numFmtId="0" fontId="26" fillId="3" borderId="16" xfId="4" applyFont="1" applyFill="1" applyBorder="1" applyAlignment="1">
      <alignment horizontal="center" vertical="center" wrapText="1"/>
    </xf>
    <xf numFmtId="0" fontId="67" fillId="3" borderId="15" xfId="0" applyFont="1" applyFill="1" applyBorder="1" applyAlignment="1">
      <alignment horizontal="center" vertical="center" wrapText="1"/>
    </xf>
    <xf numFmtId="0" fontId="67" fillId="3" borderId="6" xfId="0" applyFont="1" applyFill="1" applyBorder="1" applyAlignment="1">
      <alignment horizontal="center" vertical="center" wrapText="1"/>
    </xf>
    <xf numFmtId="17" fontId="16" fillId="13" borderId="3" xfId="0" applyNumberFormat="1" applyFont="1" applyFill="1" applyBorder="1" applyAlignment="1">
      <alignment horizontal="center" vertical="center"/>
    </xf>
    <xf numFmtId="17" fontId="16" fillId="6" borderId="3" xfId="0" applyNumberFormat="1" applyFont="1" applyFill="1" applyBorder="1" applyAlignment="1">
      <alignment horizontal="center" vertical="center"/>
    </xf>
    <xf numFmtId="0" fontId="18" fillId="0" borderId="15" xfId="0" applyFont="1" applyFill="1" applyBorder="1" applyAlignment="1">
      <alignment horizontal="center" wrapText="1"/>
    </xf>
    <xf numFmtId="0" fontId="18" fillId="0" borderId="6" xfId="0" applyFont="1" applyFill="1" applyBorder="1" applyAlignment="1">
      <alignment horizontal="center" wrapText="1"/>
    </xf>
    <xf numFmtId="0" fontId="18" fillId="0" borderId="21" xfId="0" applyFont="1" applyFill="1" applyBorder="1" applyAlignment="1">
      <alignment horizontal="center" vertical="center" wrapText="1"/>
    </xf>
    <xf numFmtId="0" fontId="7" fillId="0" borderId="19" xfId="2" applyFont="1" applyFill="1" applyBorder="1" applyAlignment="1">
      <alignment horizontal="center" vertical="center" wrapText="1"/>
    </xf>
    <xf numFmtId="0" fontId="7" fillId="0" borderId="20" xfId="2"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8"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11"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xf>
    <xf numFmtId="0" fontId="25" fillId="0" borderId="3" xfId="0" applyFont="1" applyFill="1" applyBorder="1" applyAlignment="1">
      <alignment horizontal="center" vertical="center" wrapText="1"/>
    </xf>
    <xf numFmtId="0" fontId="3" fillId="0" borderId="3" xfId="0" applyFont="1" applyFill="1" applyBorder="1" applyAlignment="1">
      <alignment horizontal="center" wrapText="1"/>
    </xf>
    <xf numFmtId="0" fontId="1" fillId="6" borderId="1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0" borderId="15" xfId="0" applyFont="1" applyBorder="1" applyAlignment="1">
      <alignment horizontal="left" vertical="top" wrapText="1"/>
    </xf>
    <xf numFmtId="0" fontId="1" fillId="0" borderId="6" xfId="0" applyFont="1" applyBorder="1" applyAlignment="1">
      <alignment horizontal="left" vertical="top" wrapText="1"/>
    </xf>
    <xf numFmtId="0" fontId="22" fillId="0" borderId="38" xfId="0" applyFont="1" applyFill="1" applyBorder="1" applyAlignment="1">
      <alignment horizontal="center" vertical="center" wrapText="1"/>
    </xf>
    <xf numFmtId="0" fontId="22" fillId="0" borderId="31"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6" fillId="0" borderId="47" xfId="4" applyFont="1" applyFill="1" applyBorder="1" applyAlignment="1">
      <alignment horizontal="center" vertical="center" wrapText="1"/>
    </xf>
    <xf numFmtId="0" fontId="26" fillId="0" borderId="20" xfId="4" applyFont="1" applyFill="1" applyBorder="1" applyAlignment="1">
      <alignment horizontal="center" vertical="center" wrapText="1"/>
    </xf>
    <xf numFmtId="0" fontId="26" fillId="0" borderId="41" xfId="4"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15" xfId="0" applyFont="1" applyFill="1" applyBorder="1" applyAlignment="1">
      <alignment horizontal="center" vertical="top"/>
    </xf>
    <xf numFmtId="0" fontId="3" fillId="0" borderId="6" xfId="0" applyFont="1" applyFill="1" applyBorder="1" applyAlignment="1">
      <alignment horizontal="center" vertical="top"/>
    </xf>
    <xf numFmtId="0" fontId="3" fillId="0" borderId="15" xfId="0" applyFont="1" applyFill="1" applyBorder="1" applyAlignment="1">
      <alignment horizontal="center"/>
    </xf>
    <xf numFmtId="0" fontId="3" fillId="0" borderId="6" xfId="0" applyFont="1" applyFill="1" applyBorder="1" applyAlignment="1">
      <alignment horizontal="center"/>
    </xf>
    <xf numFmtId="9" fontId="1" fillId="0" borderId="15" xfId="0" applyNumberFormat="1" applyFont="1" applyFill="1" applyBorder="1" applyAlignment="1">
      <alignment horizontal="center" vertical="center" wrapText="1"/>
    </xf>
    <xf numFmtId="9" fontId="1" fillId="0" borderId="6" xfId="0" applyNumberFormat="1" applyFont="1" applyFill="1" applyBorder="1" applyAlignment="1">
      <alignment horizontal="center" vertical="center" wrapText="1"/>
    </xf>
    <xf numFmtId="9" fontId="1" fillId="0" borderId="15" xfId="0" applyNumberFormat="1" applyFont="1" applyFill="1" applyBorder="1" applyAlignment="1">
      <alignment horizontal="center"/>
    </xf>
    <xf numFmtId="9" fontId="1" fillId="0" borderId="6" xfId="0" applyNumberFormat="1" applyFont="1" applyFill="1" applyBorder="1" applyAlignment="1">
      <alignment horizontal="center"/>
    </xf>
    <xf numFmtId="0" fontId="34" fillId="0" borderId="8" xfId="0" applyFont="1" applyBorder="1" applyAlignment="1">
      <alignment horizontal="center"/>
    </xf>
    <xf numFmtId="0" fontId="34" fillId="0" borderId="11" xfId="0" applyFont="1" applyBorder="1" applyAlignment="1">
      <alignment horizontal="center"/>
    </xf>
    <xf numFmtId="0" fontId="1" fillId="3" borderId="15" xfId="16" applyFont="1" applyFill="1" applyBorder="1" applyAlignment="1">
      <alignment horizontal="center" vertical="center" wrapText="1"/>
    </xf>
    <xf numFmtId="0" fontId="1" fillId="3" borderId="6" xfId="16" applyFont="1" applyFill="1" applyBorder="1" applyAlignment="1">
      <alignment horizontal="center" vertical="center" wrapText="1"/>
    </xf>
    <xf numFmtId="0" fontId="3" fillId="0" borderId="3" xfId="0" applyFont="1" applyFill="1" applyBorder="1" applyAlignment="1">
      <alignment horizontal="center"/>
    </xf>
    <xf numFmtId="0" fontId="9" fillId="0" borderId="15"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44" fillId="3" borderId="3" xfId="0" applyFont="1" applyFill="1" applyBorder="1" applyAlignment="1">
      <alignment horizontal="center" vertical="top" wrapText="1"/>
    </xf>
    <xf numFmtId="0" fontId="9" fillId="0" borderId="3" xfId="0" applyFont="1" applyBorder="1" applyAlignment="1">
      <alignment horizontal="center" vertical="top" wrapText="1"/>
    </xf>
    <xf numFmtId="0" fontId="44" fillId="0" borderId="15" xfId="0" applyFont="1" applyBorder="1" applyAlignment="1">
      <alignment horizontal="center" vertical="center" wrapText="1"/>
    </xf>
    <xf numFmtId="0" fontId="44" fillId="0" borderId="6" xfId="0" applyFont="1" applyBorder="1" applyAlignment="1">
      <alignment horizontal="center" vertical="center" wrapText="1"/>
    </xf>
    <xf numFmtId="9" fontId="15" fillId="0" borderId="3" xfId="0" applyNumberFormat="1" applyFont="1" applyFill="1" applyBorder="1" applyAlignment="1">
      <alignment horizontal="center"/>
    </xf>
    <xf numFmtId="0" fontId="16" fillId="0" borderId="15"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6" fillId="0" borderId="8" xfId="4" applyFont="1" applyFill="1" applyBorder="1" applyAlignment="1">
      <alignment horizontal="center" vertical="center" wrapText="1"/>
    </xf>
    <xf numFmtId="0" fontId="26" fillId="0" borderId="31" xfId="4" applyFont="1" applyFill="1" applyBorder="1" applyAlignment="1">
      <alignment horizontal="center" vertical="center" wrapText="1"/>
    </xf>
    <xf numFmtId="0" fontId="26" fillId="0" borderId="11" xfId="4"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8" fillId="0" borderId="26"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16" xfId="2"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xf numFmtId="0" fontId="10" fillId="0" borderId="3"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5" fillId="0" borderId="8" xfId="0" applyFont="1" applyFill="1" applyBorder="1" applyAlignment="1">
      <alignment vertical="center" wrapText="1"/>
    </xf>
    <xf numFmtId="0" fontId="25" fillId="0" borderId="31" xfId="0" applyFont="1" applyFill="1" applyBorder="1" applyAlignment="1">
      <alignment vertical="center" wrapText="1"/>
    </xf>
    <xf numFmtId="0" fontId="25" fillId="0" borderId="11" xfId="0" applyFont="1" applyFill="1" applyBorder="1" applyAlignment="1">
      <alignment vertical="center" wrapText="1"/>
    </xf>
    <xf numFmtId="0" fontId="3" fillId="0" borderId="3" xfId="0" applyFont="1" applyFill="1" applyBorder="1" applyAlignment="1">
      <alignment vertical="center" wrapText="1"/>
    </xf>
    <xf numFmtId="0" fontId="25" fillId="0" borderId="8"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44" fillId="0" borderId="21" xfId="0" applyFont="1" applyBorder="1" applyAlignment="1">
      <alignment horizontal="center" vertical="center" wrapText="1"/>
    </xf>
    <xf numFmtId="0" fontId="44" fillId="0" borderId="3" xfId="0" applyFont="1" applyBorder="1" applyAlignment="1">
      <alignment horizontal="center" vertical="top" wrapText="1"/>
    </xf>
    <xf numFmtId="0" fontId="44" fillId="0" borderId="3" xfId="0" applyFont="1" applyBorder="1" applyAlignment="1">
      <alignment horizontal="center" vertical="center"/>
    </xf>
    <xf numFmtId="0" fontId="44" fillId="0" borderId="17" xfId="0" applyFont="1" applyBorder="1" applyAlignment="1">
      <alignment horizontal="center" wrapText="1"/>
    </xf>
    <xf numFmtId="0" fontId="44" fillId="0" borderId="18" xfId="0" applyFont="1" applyBorder="1" applyAlignment="1">
      <alignment horizontal="center" wrapText="1"/>
    </xf>
    <xf numFmtId="0" fontId="44" fillId="0" borderId="10" xfId="0" applyFont="1" applyBorder="1" applyAlignment="1">
      <alignment horizontal="center" wrapText="1"/>
    </xf>
    <xf numFmtId="0" fontId="44" fillId="0" borderId="19" xfId="0" applyFont="1" applyBorder="1" applyAlignment="1">
      <alignment horizontal="center" wrapText="1"/>
    </xf>
    <xf numFmtId="0" fontId="44" fillId="0" borderId="20" xfId="0" applyFont="1" applyBorder="1" applyAlignment="1">
      <alignment horizontal="center" wrapText="1"/>
    </xf>
    <xf numFmtId="0" fontId="44" fillId="0" borderId="16" xfId="0" applyFont="1" applyBorder="1" applyAlignment="1">
      <alignment horizontal="center" wrapText="1"/>
    </xf>
    <xf numFmtId="0" fontId="44" fillId="0" borderId="8" xfId="0" applyFont="1" applyBorder="1" applyAlignment="1">
      <alignment horizontal="center"/>
    </xf>
    <xf numFmtId="0" fontId="44" fillId="0" borderId="31" xfId="0" applyFont="1" applyBorder="1" applyAlignment="1">
      <alignment horizontal="center"/>
    </xf>
    <xf numFmtId="0" fontId="44" fillId="0" borderId="11" xfId="0" applyFont="1" applyBorder="1" applyAlignment="1">
      <alignment horizontal="center"/>
    </xf>
    <xf numFmtId="0" fontId="44" fillId="0" borderId="17" xfId="0" applyFont="1" applyBorder="1" applyAlignment="1">
      <alignment horizontal="center"/>
    </xf>
    <xf numFmtId="0" fontId="44" fillId="0" borderId="18" xfId="0" applyFont="1" applyBorder="1" applyAlignment="1">
      <alignment horizontal="center"/>
    </xf>
    <xf numFmtId="0" fontId="44" fillId="0" borderId="10" xfId="0" applyFont="1" applyBorder="1" applyAlignment="1">
      <alignment horizontal="center"/>
    </xf>
    <xf numFmtId="0" fontId="44" fillId="0" borderId="19" xfId="0" applyFont="1" applyBorder="1" applyAlignment="1">
      <alignment horizontal="center"/>
    </xf>
    <xf numFmtId="0" fontId="44" fillId="0" borderId="20" xfId="0" applyFont="1" applyBorder="1" applyAlignment="1">
      <alignment horizontal="center"/>
    </xf>
    <xf numFmtId="0" fontId="44" fillId="0" borderId="16" xfId="0" applyFont="1" applyBorder="1" applyAlignment="1">
      <alignment horizontal="center"/>
    </xf>
    <xf numFmtId="0" fontId="44" fillId="0" borderId="3" xfId="0" applyFont="1" applyBorder="1" applyAlignment="1">
      <alignment horizontal="center"/>
    </xf>
    <xf numFmtId="0" fontId="25" fillId="3" borderId="39"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45" xfId="0" applyFont="1" applyFill="1" applyBorder="1" applyAlignment="1">
      <alignment horizontal="center" vertical="center" wrapText="1"/>
    </xf>
    <xf numFmtId="0" fontId="2" fillId="0" borderId="17" xfId="0" applyFont="1" applyBorder="1" applyAlignment="1">
      <alignment horizontal="center"/>
    </xf>
    <xf numFmtId="0" fontId="2" fillId="0" borderId="18" xfId="0" applyFont="1" applyBorder="1" applyAlignment="1">
      <alignment horizontal="center"/>
    </xf>
    <xf numFmtId="0" fontId="2" fillId="0" borderId="10"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16" xfId="0" applyFont="1" applyBorder="1" applyAlignment="1">
      <alignment horizontal="center"/>
    </xf>
    <xf numFmtId="0" fontId="25" fillId="3" borderId="19"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41" xfId="0" applyFont="1" applyFill="1" applyBorder="1" applyAlignment="1">
      <alignment horizontal="center" vertical="center" wrapText="1"/>
    </xf>
    <xf numFmtId="0" fontId="18" fillId="0" borderId="3" xfId="0" applyFont="1" applyBorder="1" applyAlignment="1">
      <alignment horizontal="center"/>
    </xf>
    <xf numFmtId="0" fontId="0" fillId="0" borderId="3" xfId="0" applyBorder="1" applyAlignment="1">
      <alignment horizontal="center" vertical="center"/>
    </xf>
    <xf numFmtId="0" fontId="10" fillId="0" borderId="8" xfId="0" applyFont="1" applyBorder="1" applyAlignment="1">
      <alignment horizontal="center" vertical="center"/>
    </xf>
    <xf numFmtId="0" fontId="10" fillId="0" borderId="31" xfId="0" applyFont="1" applyBorder="1" applyAlignment="1">
      <alignment horizontal="center" vertical="center"/>
    </xf>
    <xf numFmtId="0" fontId="10" fillId="0" borderId="11" xfId="0" applyFont="1" applyBorder="1" applyAlignment="1">
      <alignment horizontal="center" vertical="center"/>
    </xf>
    <xf numFmtId="0" fontId="18" fillId="0" borderId="8"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5" xfId="0" applyFont="1" applyBorder="1" applyAlignment="1">
      <alignment horizontal="center" wrapText="1"/>
    </xf>
    <xf numFmtId="0" fontId="18" fillId="0" borderId="6" xfId="0" applyFont="1" applyBorder="1" applyAlignment="1">
      <alignment horizontal="center" wrapText="1"/>
    </xf>
    <xf numFmtId="0" fontId="18"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15" xfId="0" applyFont="1" applyBorder="1" applyAlignment="1">
      <alignment horizontal="center" vertical="center" wrapText="1"/>
    </xf>
    <xf numFmtId="0" fontId="18" fillId="0" borderId="6" xfId="0" applyFont="1" applyBorder="1" applyAlignment="1">
      <alignment horizontal="center" vertical="center" wrapText="1"/>
    </xf>
    <xf numFmtId="0" fontId="18" fillId="3" borderId="17" xfId="0" applyFont="1" applyFill="1" applyBorder="1" applyAlignment="1">
      <alignment horizontal="center" vertical="center" textRotation="90" wrapText="1"/>
    </xf>
    <xf numFmtId="0" fontId="18" fillId="3" borderId="19" xfId="0" applyFont="1" applyFill="1" applyBorder="1" applyAlignment="1">
      <alignment horizontal="center" vertical="center" textRotation="90" wrapText="1"/>
    </xf>
    <xf numFmtId="0" fontId="1" fillId="0" borderId="11" xfId="0" applyFont="1" applyBorder="1" applyAlignment="1">
      <alignment horizontal="center"/>
    </xf>
    <xf numFmtId="0" fontId="18" fillId="0" borderId="3" xfId="0" applyFont="1" applyBorder="1" applyAlignment="1">
      <alignment horizontal="center" vertical="top" wrapText="1"/>
    </xf>
    <xf numFmtId="0" fontId="18" fillId="0" borderId="30"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6"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28" fillId="3" borderId="19" xfId="0" applyFont="1" applyFill="1" applyBorder="1" applyAlignment="1">
      <alignment horizontal="center" vertical="center" wrapText="1"/>
    </xf>
    <xf numFmtId="0" fontId="28" fillId="3" borderId="20"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21" fillId="3" borderId="37" xfId="0" applyFont="1" applyFill="1" applyBorder="1" applyAlignment="1">
      <alignment horizontal="center" vertical="center" wrapText="1"/>
    </xf>
    <xf numFmtId="165" fontId="1" fillId="0" borderId="3" xfId="0" applyNumberFormat="1" applyFont="1" applyBorder="1" applyAlignment="1">
      <alignment horizontal="center" vertical="center" wrapText="1"/>
    </xf>
    <xf numFmtId="0" fontId="16" fillId="3" borderId="17"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44" xfId="0" applyFont="1" applyFill="1" applyBorder="1" applyAlignment="1">
      <alignment horizontal="center" vertical="center" wrapText="1"/>
    </xf>
    <xf numFmtId="0" fontId="25" fillId="3" borderId="46" xfId="0" applyFont="1" applyFill="1" applyBorder="1" applyAlignment="1">
      <alignment horizontal="center" vertical="center" wrapText="1"/>
    </xf>
    <xf numFmtId="0" fontId="0" fillId="0" borderId="30" xfId="0" applyBorder="1" applyAlignment="1">
      <alignment horizontal="center"/>
    </xf>
    <xf numFmtId="0" fontId="0" fillId="0" borderId="40" xfId="0" applyBorder="1" applyAlignment="1">
      <alignment horizontal="center"/>
    </xf>
    <xf numFmtId="0" fontId="1" fillId="0" borderId="6" xfId="0" applyFont="1" applyBorder="1" applyAlignment="1">
      <alignment horizontal="center"/>
    </xf>
    <xf numFmtId="0" fontId="1" fillId="0" borderId="0" xfId="0" applyFont="1" applyAlignment="1">
      <alignment wrapText="1"/>
    </xf>
    <xf numFmtId="0" fontId="18" fillId="0" borderId="17" xfId="2" applyFont="1" applyBorder="1" applyAlignment="1">
      <alignment horizontal="center" vertical="center" wrapText="1"/>
    </xf>
    <xf numFmtId="0" fontId="18" fillId="0" borderId="18" xfId="2" applyFont="1" applyBorder="1" applyAlignment="1">
      <alignment horizontal="center" vertical="center" wrapText="1"/>
    </xf>
    <xf numFmtId="0" fontId="18" fillId="0" borderId="10" xfId="2" applyFont="1" applyBorder="1" applyAlignment="1">
      <alignment horizontal="center" vertical="center" wrapText="1"/>
    </xf>
    <xf numFmtId="0" fontId="18" fillId="0" borderId="19" xfId="2" applyFont="1" applyBorder="1" applyAlignment="1">
      <alignment horizontal="center" vertical="center" wrapText="1"/>
    </xf>
    <xf numFmtId="0" fontId="18" fillId="0" borderId="0" xfId="2" applyFont="1" applyBorder="1" applyAlignment="1">
      <alignment horizontal="center" vertical="center" wrapText="1"/>
    </xf>
    <xf numFmtId="0" fontId="18" fillId="0" borderId="22" xfId="2" applyFont="1" applyBorder="1" applyAlignment="1">
      <alignment horizontal="center" vertical="center" wrapText="1"/>
    </xf>
    <xf numFmtId="0" fontId="7" fillId="0" borderId="3" xfId="2" applyFont="1" applyBorder="1" applyAlignment="1">
      <alignment horizontal="center" vertical="center" wrapText="1"/>
    </xf>
    <xf numFmtId="0" fontId="9" fillId="0" borderId="8"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1"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6" fillId="3" borderId="10"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16" xfId="0" applyFont="1" applyFill="1" applyBorder="1" applyAlignment="1">
      <alignment horizontal="center" vertical="center" wrapText="1"/>
    </xf>
    <xf numFmtId="17" fontId="16" fillId="13" borderId="17" xfId="0" applyNumberFormat="1" applyFont="1" applyFill="1" applyBorder="1" applyAlignment="1">
      <alignment horizontal="center" vertical="center"/>
    </xf>
    <xf numFmtId="17" fontId="16" fillId="13" borderId="18" xfId="0" applyNumberFormat="1" applyFont="1" applyFill="1" applyBorder="1" applyAlignment="1">
      <alignment horizontal="center" vertical="center"/>
    </xf>
    <xf numFmtId="17" fontId="16" fillId="13" borderId="10" xfId="0" applyNumberFormat="1" applyFont="1" applyFill="1" applyBorder="1" applyAlignment="1">
      <alignment horizontal="center" vertical="center"/>
    </xf>
    <xf numFmtId="17" fontId="16" fillId="13" borderId="19" xfId="0" applyNumberFormat="1" applyFont="1" applyFill="1" applyBorder="1" applyAlignment="1">
      <alignment horizontal="center" vertical="center"/>
    </xf>
    <xf numFmtId="17" fontId="16" fillId="13" borderId="20" xfId="0" applyNumberFormat="1" applyFont="1" applyFill="1" applyBorder="1" applyAlignment="1">
      <alignment horizontal="center" vertical="center"/>
    </xf>
    <xf numFmtId="17" fontId="16" fillId="13" borderId="16" xfId="0" applyNumberFormat="1" applyFont="1" applyFill="1" applyBorder="1" applyAlignment="1">
      <alignment horizontal="center" vertical="center"/>
    </xf>
    <xf numFmtId="17" fontId="16" fillId="6" borderId="17" xfId="0" applyNumberFormat="1" applyFont="1" applyFill="1" applyBorder="1" applyAlignment="1">
      <alignment horizontal="center" vertical="center"/>
    </xf>
    <xf numFmtId="17" fontId="16" fillId="6" borderId="18" xfId="0" applyNumberFormat="1" applyFont="1" applyFill="1" applyBorder="1" applyAlignment="1">
      <alignment horizontal="center" vertical="center"/>
    </xf>
    <xf numFmtId="17" fontId="16" fillId="6" borderId="10" xfId="0" applyNumberFormat="1" applyFont="1" applyFill="1" applyBorder="1" applyAlignment="1">
      <alignment horizontal="center" vertical="center"/>
    </xf>
    <xf numFmtId="17" fontId="16" fillId="6" borderId="19" xfId="0" applyNumberFormat="1" applyFont="1" applyFill="1" applyBorder="1" applyAlignment="1">
      <alignment horizontal="center" vertical="center"/>
    </xf>
    <xf numFmtId="17" fontId="16" fillId="6" borderId="20" xfId="0" applyNumberFormat="1" applyFont="1" applyFill="1" applyBorder="1" applyAlignment="1">
      <alignment horizontal="center" vertical="center"/>
    </xf>
    <xf numFmtId="17" fontId="16" fillId="6" borderId="16" xfId="0" applyNumberFormat="1" applyFont="1" applyFill="1" applyBorder="1" applyAlignment="1">
      <alignment horizontal="center" vertical="center"/>
    </xf>
    <xf numFmtId="0" fontId="1" fillId="0" borderId="3" xfId="0" applyFont="1" applyFill="1" applyBorder="1" applyAlignment="1">
      <alignment wrapText="1"/>
    </xf>
    <xf numFmtId="0" fontId="1" fillId="0" borderId="6" xfId="0" applyFont="1" applyFill="1" applyBorder="1" applyAlignment="1">
      <alignment wrapText="1"/>
    </xf>
    <xf numFmtId="0" fontId="1" fillId="0" borderId="8" xfId="0" applyFont="1" applyFill="1" applyBorder="1" applyAlignment="1">
      <alignment wrapText="1"/>
    </xf>
    <xf numFmtId="0" fontId="1" fillId="0" borderId="8" xfId="0" applyFont="1" applyFill="1" applyBorder="1" applyAlignment="1">
      <alignment horizontal="center" vertical="center"/>
    </xf>
    <xf numFmtId="0" fontId="1" fillId="0" borderId="17" xfId="0" applyFont="1" applyFill="1" applyBorder="1" applyAlignment="1">
      <alignment horizontal="center" vertical="center"/>
    </xf>
    <xf numFmtId="0" fontId="9" fillId="0" borderId="11" xfId="0" applyFont="1" applyFill="1" applyBorder="1" applyAlignment="1">
      <alignment vertical="center"/>
    </xf>
    <xf numFmtId="0" fontId="9" fillId="0" borderId="3" xfId="0" applyFont="1" applyFill="1" applyBorder="1" applyAlignment="1">
      <alignment vertical="center"/>
    </xf>
    <xf numFmtId="0" fontId="9" fillId="0" borderId="11" xfId="0" applyFont="1" applyFill="1" applyBorder="1" applyAlignment="1">
      <alignment vertical="center" wrapText="1"/>
    </xf>
    <xf numFmtId="0" fontId="9" fillId="0" borderId="3" xfId="0" applyFont="1" applyFill="1" applyBorder="1" applyAlignment="1">
      <alignment vertical="center" wrapText="1"/>
    </xf>
    <xf numFmtId="0" fontId="10" fillId="0" borderId="11" xfId="0" applyFont="1" applyFill="1" applyBorder="1" applyAlignment="1">
      <alignment vertical="center"/>
    </xf>
    <xf numFmtId="0" fontId="10" fillId="0" borderId="3"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xf>
    <xf numFmtId="0" fontId="1" fillId="0" borderId="22" xfId="0" applyFont="1" applyFill="1" applyBorder="1" applyAlignment="1">
      <alignment horizontal="center"/>
    </xf>
    <xf numFmtId="0" fontId="43"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8" fillId="0" borderId="8" xfId="4" applyFont="1" applyFill="1" applyBorder="1" applyAlignment="1">
      <alignment horizontal="center" vertical="center" wrapText="1"/>
    </xf>
    <xf numFmtId="0" fontId="58" fillId="0" borderId="31" xfId="4" applyFont="1" applyFill="1" applyBorder="1" applyAlignment="1">
      <alignment horizontal="center" vertical="center" wrapText="1"/>
    </xf>
    <xf numFmtId="0" fontId="58" fillId="0" borderId="11" xfId="4" applyFont="1" applyFill="1" applyBorder="1" applyAlignment="1">
      <alignment horizontal="center" vertical="center" wrapText="1"/>
    </xf>
    <xf numFmtId="0" fontId="44" fillId="0" borderId="3" xfId="0" applyFont="1" applyFill="1" applyBorder="1" applyAlignment="1">
      <alignment horizontal="center" wrapText="1"/>
    </xf>
    <xf numFmtId="0" fontId="18" fillId="0" borderId="3" xfId="2" applyFont="1" applyFill="1" applyBorder="1" applyAlignment="1">
      <alignment horizontal="center" vertical="center" wrapText="1"/>
    </xf>
    <xf numFmtId="0" fontId="44" fillId="0" borderId="3"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0" fillId="0" borderId="3" xfId="0" applyFill="1" applyBorder="1" applyAlignment="1">
      <alignment horizontal="center"/>
    </xf>
    <xf numFmtId="0" fontId="3" fillId="0" borderId="3" xfId="0" applyFont="1" applyFill="1" applyBorder="1" applyAlignment="1">
      <alignment horizontal="center" vertical="top"/>
    </xf>
    <xf numFmtId="0" fontId="1" fillId="0" borderId="8" xfId="0" applyFont="1" applyBorder="1" applyAlignment="1">
      <alignment horizontal="center" wrapText="1"/>
    </xf>
    <xf numFmtId="0" fontId="1" fillId="0" borderId="31" xfId="0" applyFont="1" applyBorder="1" applyAlignment="1">
      <alignment horizontal="center" wrapText="1"/>
    </xf>
    <xf numFmtId="0" fontId="1" fillId="0" borderId="11" xfId="0" applyFont="1" applyBorder="1" applyAlignment="1">
      <alignment horizontal="center" wrapText="1"/>
    </xf>
    <xf numFmtId="0" fontId="1" fillId="0" borderId="18" xfId="0" applyFont="1" applyBorder="1" applyAlignment="1">
      <alignment horizont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xf>
    <xf numFmtId="0" fontId="1" fillId="0" borderId="22" xfId="0" applyFont="1" applyBorder="1" applyAlignment="1">
      <alignment horizontal="left" vertical="top" wrapText="1"/>
    </xf>
    <xf numFmtId="0" fontId="1" fillId="0" borderId="16" xfId="0" applyFont="1" applyBorder="1" applyAlignment="1">
      <alignment horizontal="left" vertical="top" wrapText="1"/>
    </xf>
    <xf numFmtId="0" fontId="28" fillId="3" borderId="15" xfId="0" applyFont="1" applyFill="1" applyBorder="1" applyAlignment="1">
      <alignment horizontal="center" vertical="center"/>
    </xf>
    <xf numFmtId="0" fontId="28" fillId="3" borderId="21" xfId="0" applyFont="1" applyFill="1" applyBorder="1" applyAlignment="1">
      <alignment horizontal="center" vertical="center"/>
    </xf>
    <xf numFmtId="0" fontId="28" fillId="3" borderId="6" xfId="0" applyFont="1" applyFill="1" applyBorder="1" applyAlignment="1">
      <alignment horizontal="center" vertical="center"/>
    </xf>
    <xf numFmtId="1" fontId="18" fillId="0" borderId="15" xfId="0" applyNumberFormat="1" applyFont="1" applyBorder="1" applyAlignment="1">
      <alignment horizontal="center" vertical="center" wrapText="1"/>
    </xf>
    <xf numFmtId="1" fontId="18" fillId="0" borderId="21" xfId="0" applyNumberFormat="1" applyFont="1" applyBorder="1" applyAlignment="1">
      <alignment horizontal="center" vertical="center" wrapText="1"/>
    </xf>
    <xf numFmtId="1" fontId="18" fillId="0" borderId="6" xfId="0" applyNumberFormat="1" applyFont="1" applyBorder="1" applyAlignment="1">
      <alignment horizontal="center" vertical="center" wrapText="1"/>
    </xf>
    <xf numFmtId="0" fontId="1" fillId="3" borderId="15" xfId="15" applyFont="1" applyFill="1" applyBorder="1" applyAlignment="1">
      <alignment horizontal="center" vertical="center" wrapText="1"/>
    </xf>
    <xf numFmtId="0" fontId="1" fillId="3" borderId="21" xfId="15" applyFont="1" applyFill="1" applyBorder="1" applyAlignment="1">
      <alignment horizontal="center" vertical="center" wrapText="1"/>
    </xf>
    <xf numFmtId="0" fontId="1" fillId="3" borderId="6" xfId="15" applyFont="1" applyFill="1" applyBorder="1" applyAlignment="1">
      <alignment horizontal="center" vertical="center" wrapText="1"/>
    </xf>
    <xf numFmtId="0" fontId="1" fillId="0" borderId="21" xfId="0" applyFont="1" applyFill="1" applyBorder="1" applyAlignment="1">
      <alignment horizontal="left" vertical="top" wrapText="1"/>
    </xf>
    <xf numFmtId="0" fontId="1" fillId="0" borderId="6" xfId="0" applyFont="1" applyFill="1" applyBorder="1" applyAlignment="1">
      <alignment horizontal="left" vertical="top" wrapText="1"/>
    </xf>
    <xf numFmtId="0" fontId="66" fillId="3" borderId="6" xfId="0" applyFont="1" applyFill="1" applyBorder="1" applyAlignment="1">
      <alignment horizontal="center" vertical="center"/>
    </xf>
    <xf numFmtId="0" fontId="1" fillId="0" borderId="15" xfId="0" applyFont="1" applyFill="1" applyBorder="1" applyAlignment="1">
      <alignment horizontal="center" vertical="top" wrapText="1"/>
    </xf>
    <xf numFmtId="0" fontId="1" fillId="0" borderId="21" xfId="0" applyFont="1" applyFill="1" applyBorder="1" applyAlignment="1">
      <alignment horizontal="center" vertical="top" wrapText="1"/>
    </xf>
    <xf numFmtId="0" fontId="1" fillId="0" borderId="6" xfId="0" applyFont="1" applyFill="1" applyBorder="1" applyAlignment="1">
      <alignment horizontal="center" vertical="top" wrapText="1"/>
    </xf>
    <xf numFmtId="1" fontId="1" fillId="0" borderId="15" xfId="0" applyNumberFormat="1" applyFont="1" applyFill="1" applyBorder="1" applyAlignment="1">
      <alignment horizontal="center" vertical="center" wrapText="1"/>
    </xf>
    <xf numFmtId="1" fontId="1" fillId="0" borderId="21" xfId="0" applyNumberFormat="1" applyFont="1" applyFill="1" applyBorder="1" applyAlignment="1">
      <alignment horizontal="center" vertical="center" wrapText="1"/>
    </xf>
    <xf numFmtId="1" fontId="1" fillId="0" borderId="6" xfId="0" applyNumberFormat="1" applyFont="1" applyFill="1" applyBorder="1" applyAlignment="1">
      <alignment horizontal="center" vertical="center" wrapText="1"/>
    </xf>
    <xf numFmtId="0" fontId="18" fillId="0" borderId="3" xfId="2" applyFont="1" applyFill="1" applyBorder="1" applyAlignment="1">
      <alignment horizontal="left" vertical="center" wrapText="1"/>
    </xf>
    <xf numFmtId="0" fontId="18" fillId="0" borderId="8" xfId="2" applyFont="1" applyFill="1" applyBorder="1" applyAlignment="1">
      <alignment horizontal="left" vertical="center" wrapText="1"/>
    </xf>
    <xf numFmtId="0" fontId="7" fillId="0" borderId="3" xfId="2" applyFont="1" applyFill="1" applyBorder="1" applyAlignment="1">
      <alignment horizontal="center" vertical="center" wrapText="1"/>
    </xf>
    <xf numFmtId="0" fontId="18" fillId="0" borderId="6" xfId="2" applyFont="1" applyFill="1" applyBorder="1" applyAlignment="1">
      <alignment horizontal="left" vertical="center" wrapText="1"/>
    </xf>
    <xf numFmtId="0" fontId="10" fillId="0" borderId="8"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11" xfId="0" applyFont="1" applyFill="1" applyBorder="1" applyAlignment="1">
      <alignment horizontal="center" vertical="center"/>
    </xf>
    <xf numFmtId="0" fontId="35" fillId="0" borderId="3" xfId="0" applyFont="1" applyFill="1" applyBorder="1" applyAlignment="1">
      <alignment horizontal="center" vertical="center" wrapText="1"/>
    </xf>
    <xf numFmtId="0" fontId="1" fillId="0" borderId="19" xfId="0" applyFont="1" applyBorder="1" applyAlignment="1">
      <alignment horizontal="center"/>
    </xf>
    <xf numFmtId="0" fontId="1" fillId="0" borderId="20" xfId="0" applyFont="1" applyBorder="1" applyAlignment="1">
      <alignment horizontal="center"/>
    </xf>
    <xf numFmtId="0" fontId="18" fillId="0" borderId="3" xfId="0" applyFont="1" applyFill="1" applyBorder="1" applyAlignment="1">
      <alignment horizontal="center" vertical="center"/>
    </xf>
    <xf numFmtId="0" fontId="1" fillId="0" borderId="3" xfId="0" applyFont="1" applyBorder="1" applyAlignment="1">
      <alignment horizontal="center"/>
    </xf>
    <xf numFmtId="17" fontId="16" fillId="20" borderId="26" xfId="0" applyNumberFormat="1" applyFont="1" applyFill="1" applyBorder="1" applyAlignment="1">
      <alignment horizontal="center" vertical="center" wrapText="1"/>
    </xf>
    <xf numFmtId="17" fontId="16" fillId="20" borderId="0" xfId="0" applyNumberFormat="1" applyFont="1" applyFill="1" applyBorder="1" applyAlignment="1">
      <alignment horizontal="center" vertical="center" wrapText="1"/>
    </xf>
    <xf numFmtId="17" fontId="16" fillId="20" borderId="22" xfId="0" applyNumberFormat="1" applyFont="1" applyFill="1" applyBorder="1" applyAlignment="1">
      <alignment horizontal="center" vertical="center" wrapText="1"/>
    </xf>
    <xf numFmtId="17" fontId="16" fillId="21" borderId="26" xfId="0" applyNumberFormat="1" applyFont="1" applyFill="1" applyBorder="1" applyAlignment="1">
      <alignment horizontal="center" vertical="center" wrapText="1"/>
    </xf>
    <xf numFmtId="17" fontId="16" fillId="21" borderId="0" xfId="0" applyNumberFormat="1" applyFont="1" applyFill="1" applyBorder="1" applyAlignment="1">
      <alignment horizontal="center" vertical="center" wrapText="1"/>
    </xf>
    <xf numFmtId="17" fontId="16" fillId="21" borderId="22" xfId="0" applyNumberFormat="1" applyFont="1" applyFill="1" applyBorder="1" applyAlignment="1">
      <alignment horizontal="center" vertical="center" wrapText="1"/>
    </xf>
    <xf numFmtId="17" fontId="16" fillId="13" borderId="26" xfId="0" applyNumberFormat="1" applyFont="1" applyFill="1" applyBorder="1" applyAlignment="1">
      <alignment horizontal="center" vertical="center" wrapText="1"/>
    </xf>
    <xf numFmtId="17" fontId="16" fillId="13" borderId="0" xfId="0" applyNumberFormat="1" applyFont="1" applyFill="1" applyBorder="1" applyAlignment="1">
      <alignment horizontal="center" vertical="center" wrapText="1"/>
    </xf>
    <xf numFmtId="17" fontId="16" fillId="13" borderId="22" xfId="0" applyNumberFormat="1" applyFont="1" applyFill="1" applyBorder="1" applyAlignment="1">
      <alignment horizontal="center" vertical="center" wrapText="1"/>
    </xf>
    <xf numFmtId="17" fontId="16" fillId="6" borderId="26" xfId="0" applyNumberFormat="1" applyFont="1" applyFill="1" applyBorder="1" applyAlignment="1">
      <alignment horizontal="center" vertical="center" wrapText="1"/>
    </xf>
    <xf numFmtId="17" fontId="16" fillId="6" borderId="0" xfId="0" applyNumberFormat="1" applyFont="1" applyFill="1" applyBorder="1" applyAlignment="1">
      <alignment horizontal="center" vertical="center" wrapText="1"/>
    </xf>
    <xf numFmtId="17" fontId="16" fillId="6" borderId="22" xfId="0" applyNumberFormat="1" applyFont="1" applyFill="1" applyBorder="1" applyAlignment="1">
      <alignment horizontal="center" vertical="center" wrapText="1"/>
    </xf>
    <xf numFmtId="17" fontId="16" fillId="16" borderId="26" xfId="0" applyNumberFormat="1" applyFont="1" applyFill="1" applyBorder="1" applyAlignment="1">
      <alignment horizontal="center" vertical="center" wrapText="1"/>
    </xf>
    <xf numFmtId="17" fontId="16" fillId="16" borderId="0" xfId="0" applyNumberFormat="1" applyFont="1" applyFill="1" applyBorder="1" applyAlignment="1">
      <alignment horizontal="center" vertical="center" wrapText="1"/>
    </xf>
    <xf numFmtId="17" fontId="16" fillId="16" borderId="22" xfId="0" applyNumberFormat="1" applyFont="1" applyFill="1" applyBorder="1" applyAlignment="1">
      <alignment horizontal="center" vertical="center" wrapText="1"/>
    </xf>
    <xf numFmtId="17" fontId="16" fillId="17" borderId="26" xfId="0" applyNumberFormat="1" applyFont="1" applyFill="1" applyBorder="1" applyAlignment="1">
      <alignment horizontal="center" vertical="center" wrapText="1"/>
    </xf>
    <xf numFmtId="17" fontId="16" fillId="17" borderId="0" xfId="0" applyNumberFormat="1" applyFont="1" applyFill="1" applyBorder="1" applyAlignment="1">
      <alignment horizontal="center" vertical="center" wrapText="1"/>
    </xf>
    <xf numFmtId="17" fontId="16" fillId="17" borderId="22" xfId="0" applyNumberFormat="1" applyFont="1" applyFill="1" applyBorder="1" applyAlignment="1">
      <alignment horizontal="center" vertical="center" wrapText="1"/>
    </xf>
    <xf numFmtId="0" fontId="1" fillId="3" borderId="1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6" xfId="0" applyFont="1" applyFill="1" applyBorder="1" applyAlignment="1">
      <alignment horizontal="center"/>
    </xf>
    <xf numFmtId="0" fontId="0" fillId="3" borderId="6" xfId="0" applyFill="1" applyBorder="1" applyAlignment="1">
      <alignment horizontal="center"/>
    </xf>
    <xf numFmtId="0" fontId="1" fillId="3" borderId="8" xfId="0" applyFont="1" applyFill="1" applyBorder="1" applyAlignment="1">
      <alignment horizontal="center"/>
    </xf>
    <xf numFmtId="0" fontId="1" fillId="3" borderId="31" xfId="0" applyFont="1" applyFill="1" applyBorder="1" applyAlignment="1">
      <alignment horizontal="center"/>
    </xf>
    <xf numFmtId="17" fontId="16" fillId="19" borderId="26" xfId="0" applyNumberFormat="1" applyFont="1" applyFill="1" applyBorder="1" applyAlignment="1">
      <alignment horizontal="center" vertical="center" wrapText="1"/>
    </xf>
    <xf numFmtId="17" fontId="16" fillId="19" borderId="0" xfId="0" applyNumberFormat="1" applyFont="1" applyFill="1" applyBorder="1" applyAlignment="1">
      <alignment horizontal="center" vertical="center" wrapText="1"/>
    </xf>
    <xf numFmtId="17" fontId="16" fillId="19" borderId="22" xfId="0" applyNumberFormat="1" applyFont="1" applyFill="1" applyBorder="1" applyAlignment="1">
      <alignment horizontal="center" vertical="center" wrapText="1"/>
    </xf>
    <xf numFmtId="17" fontId="16" fillId="5" borderId="26" xfId="0" applyNumberFormat="1" applyFont="1" applyFill="1" applyBorder="1" applyAlignment="1">
      <alignment horizontal="center" vertical="center" wrapText="1"/>
    </xf>
    <xf numFmtId="17" fontId="16" fillId="5" borderId="0" xfId="0" applyNumberFormat="1" applyFont="1" applyFill="1" applyBorder="1" applyAlignment="1">
      <alignment horizontal="center" vertical="center" wrapText="1"/>
    </xf>
    <xf numFmtId="17" fontId="16" fillId="5" borderId="22" xfId="0" applyNumberFormat="1" applyFont="1" applyFill="1" applyBorder="1" applyAlignment="1">
      <alignment horizontal="center" vertical="center" wrapText="1"/>
    </xf>
    <xf numFmtId="0" fontId="18"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17" fontId="16" fillId="14" borderId="26" xfId="0" applyNumberFormat="1" applyFont="1" applyFill="1" applyBorder="1" applyAlignment="1">
      <alignment horizontal="center" vertical="center" wrapText="1"/>
    </xf>
    <xf numFmtId="17" fontId="16" fillId="14" borderId="0" xfId="0" applyNumberFormat="1" applyFont="1" applyFill="1" applyBorder="1" applyAlignment="1">
      <alignment horizontal="center" vertical="center" wrapText="1"/>
    </xf>
    <xf numFmtId="17" fontId="16" fillId="14" borderId="22" xfId="0" applyNumberFormat="1" applyFont="1" applyFill="1" applyBorder="1" applyAlignment="1">
      <alignment horizontal="center" vertical="center" wrapText="1"/>
    </xf>
    <xf numFmtId="17" fontId="16" fillId="4" borderId="26" xfId="0" applyNumberFormat="1" applyFont="1" applyFill="1" applyBorder="1" applyAlignment="1">
      <alignment horizontal="center" vertical="center" wrapText="1"/>
    </xf>
    <xf numFmtId="17" fontId="16" fillId="4" borderId="0" xfId="0" applyNumberFormat="1" applyFont="1" applyFill="1" applyBorder="1" applyAlignment="1">
      <alignment horizontal="center" vertical="center" wrapText="1"/>
    </xf>
    <xf numFmtId="17" fontId="16" fillId="4" borderId="22" xfId="0" applyNumberFormat="1" applyFont="1" applyFill="1" applyBorder="1" applyAlignment="1">
      <alignment horizontal="center" vertical="center" wrapText="1"/>
    </xf>
    <xf numFmtId="17" fontId="16" fillId="18" borderId="26" xfId="0" applyNumberFormat="1" applyFont="1" applyFill="1" applyBorder="1" applyAlignment="1">
      <alignment horizontal="center" vertical="center" wrapText="1"/>
    </xf>
    <xf numFmtId="17" fontId="16" fillId="18" borderId="0" xfId="0" applyNumberFormat="1" applyFont="1" applyFill="1" applyBorder="1" applyAlignment="1">
      <alignment horizontal="center" vertical="center" wrapText="1"/>
    </xf>
    <xf numFmtId="17" fontId="16" fillId="18" borderId="22" xfId="0" applyNumberFormat="1" applyFont="1" applyFill="1" applyBorder="1" applyAlignment="1">
      <alignment horizontal="center" vertical="center" wrapText="1"/>
    </xf>
    <xf numFmtId="0" fontId="1" fillId="3" borderId="3" xfId="0" applyFont="1" applyFill="1" applyBorder="1" applyAlignment="1">
      <alignment wrapText="1"/>
    </xf>
    <xf numFmtId="0" fontId="1" fillId="3" borderId="6" xfId="0" applyFont="1" applyFill="1" applyBorder="1" applyAlignment="1">
      <alignment wrapText="1"/>
    </xf>
    <xf numFmtId="0" fontId="1" fillId="3" borderId="8" xfId="0" applyFont="1" applyFill="1" applyBorder="1" applyAlignment="1">
      <alignment wrapText="1"/>
    </xf>
    <xf numFmtId="0" fontId="18" fillId="3" borderId="3" xfId="2" applyFont="1" applyFill="1" applyBorder="1" applyAlignment="1">
      <alignment horizontal="center" vertical="center" wrapText="1"/>
    </xf>
    <xf numFmtId="0" fontId="43" fillId="3"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0" fillId="0" borderId="0" xfId="0" applyFont="1" applyFill="1" applyBorder="1" applyAlignment="1">
      <alignment horizontal="center" vertical="center"/>
    </xf>
    <xf numFmtId="17" fontId="16" fillId="15" borderId="26" xfId="0" applyNumberFormat="1" applyFont="1" applyFill="1" applyBorder="1" applyAlignment="1">
      <alignment horizontal="center" vertical="center" wrapText="1"/>
    </xf>
    <xf numFmtId="17" fontId="16" fillId="15" borderId="0" xfId="0" applyNumberFormat="1" applyFont="1" applyFill="1" applyBorder="1" applyAlignment="1">
      <alignment horizontal="center" vertical="center" wrapText="1"/>
    </xf>
    <xf numFmtId="17" fontId="16" fillId="15" borderId="22" xfId="0" applyNumberFormat="1" applyFont="1" applyFill="1" applyBorder="1" applyAlignment="1">
      <alignment horizontal="center" vertical="center" wrapText="1"/>
    </xf>
    <xf numFmtId="0" fontId="1" fillId="3" borderId="0" xfId="0" applyFont="1" applyFill="1" applyBorder="1" applyAlignment="1">
      <alignment horizontal="center"/>
    </xf>
    <xf numFmtId="0" fontId="9" fillId="0" borderId="8" xfId="0" applyFont="1" applyFill="1" applyBorder="1" applyAlignment="1">
      <alignment horizontal="left" vertical="top"/>
    </xf>
    <xf numFmtId="0" fontId="9" fillId="0" borderId="31" xfId="0" applyFont="1" applyFill="1" applyBorder="1" applyAlignment="1">
      <alignment horizontal="left" vertical="top"/>
    </xf>
    <xf numFmtId="0" fontId="9" fillId="0" borderId="11" xfId="0" applyFont="1" applyFill="1" applyBorder="1" applyAlignment="1">
      <alignment horizontal="left" vertical="top"/>
    </xf>
    <xf numFmtId="0" fontId="18" fillId="0" borderId="6" xfId="2" applyFont="1" applyFill="1" applyBorder="1" applyAlignment="1">
      <alignment horizontal="center" vertical="center" wrapText="1"/>
    </xf>
    <xf numFmtId="0" fontId="51" fillId="0" borderId="0" xfId="0" applyFont="1" applyBorder="1" applyAlignment="1">
      <alignment horizontal="center" wrapText="1"/>
    </xf>
    <xf numFmtId="0" fontId="51" fillId="0" borderId="20" xfId="0" applyFont="1" applyBorder="1" applyAlignment="1">
      <alignment horizontal="center" wrapText="1"/>
    </xf>
    <xf numFmtId="0" fontId="48" fillId="8" borderId="15" xfId="0" applyFont="1" applyFill="1" applyBorder="1" applyAlignment="1">
      <alignment horizontal="center" vertical="center" wrapText="1"/>
    </xf>
    <xf numFmtId="0" fontId="48" fillId="8" borderId="21" xfId="0" applyFont="1" applyFill="1" applyBorder="1" applyAlignment="1">
      <alignment horizontal="center" vertical="center" wrapText="1"/>
    </xf>
    <xf numFmtId="0" fontId="48" fillId="8" borderId="6" xfId="0" applyFont="1" applyFill="1" applyBorder="1" applyAlignment="1">
      <alignment horizontal="center" vertical="center" wrapText="1"/>
    </xf>
    <xf numFmtId="0" fontId="51" fillId="9" borderId="43" xfId="0" applyFont="1" applyFill="1" applyBorder="1" applyAlignment="1">
      <alignment wrapText="1"/>
    </xf>
    <xf numFmtId="0" fontId="50" fillId="9" borderId="12" xfId="0" applyFont="1" applyFill="1" applyBorder="1" applyAlignment="1">
      <alignment wrapText="1"/>
    </xf>
    <xf numFmtId="0" fontId="51" fillId="9" borderId="12" xfId="0" applyFont="1" applyFill="1" applyBorder="1" applyAlignment="1">
      <alignment wrapText="1"/>
    </xf>
    <xf numFmtId="0" fontId="50" fillId="12" borderId="15" xfId="0" applyFont="1" applyFill="1" applyBorder="1" applyAlignment="1">
      <alignment horizontal="center" vertical="center" wrapText="1"/>
    </xf>
    <xf numFmtId="0" fontId="50" fillId="12" borderId="21" xfId="0" applyFont="1" applyFill="1" applyBorder="1" applyAlignment="1">
      <alignment horizontal="center" vertical="center" wrapText="1"/>
    </xf>
    <xf numFmtId="0" fontId="50" fillId="12" borderId="7" xfId="0" applyFont="1" applyFill="1" applyBorder="1" applyAlignment="1">
      <alignment horizontal="center" vertical="center" wrapText="1"/>
    </xf>
    <xf numFmtId="0" fontId="50" fillId="0" borderId="55" xfId="0" applyFont="1" applyBorder="1" applyAlignment="1">
      <alignment horizontal="center" vertical="center" wrapText="1"/>
    </xf>
    <xf numFmtId="0" fontId="50" fillId="0" borderId="57" xfId="0" applyFont="1" applyBorder="1" applyAlignment="1">
      <alignment horizontal="center" vertical="center" wrapText="1"/>
    </xf>
    <xf numFmtId="0" fontId="50" fillId="0" borderId="62" xfId="0" applyFont="1" applyBorder="1" applyAlignment="1">
      <alignment horizontal="center" vertical="center" wrapText="1"/>
    </xf>
    <xf numFmtId="9" fontId="51" fillId="10" borderId="3" xfId="17" applyFont="1" applyFill="1" applyBorder="1" applyAlignment="1">
      <alignment wrapText="1"/>
    </xf>
    <xf numFmtId="9" fontId="51" fillId="10" borderId="8" xfId="17" applyFont="1" applyFill="1" applyBorder="1" applyAlignment="1">
      <alignment wrapText="1"/>
    </xf>
    <xf numFmtId="9" fontId="50" fillId="10" borderId="11" xfId="17" applyFont="1" applyFill="1" applyBorder="1" applyAlignment="1">
      <alignment wrapText="1"/>
    </xf>
    <xf numFmtId="9" fontId="51" fillId="10" borderId="11" xfId="17" applyFont="1" applyFill="1" applyBorder="1" applyAlignment="1">
      <alignment wrapText="1"/>
    </xf>
    <xf numFmtId="0" fontId="48" fillId="10" borderId="4" xfId="0" applyFont="1" applyFill="1" applyBorder="1" applyAlignment="1">
      <alignment horizontal="center" vertical="center" wrapText="1"/>
    </xf>
    <xf numFmtId="0" fontId="48" fillId="10" borderId="3" xfId="0" applyFont="1" applyFill="1" applyBorder="1" applyAlignment="1">
      <alignment horizontal="center" vertical="center" wrapText="1"/>
    </xf>
    <xf numFmtId="0" fontId="48" fillId="0" borderId="50" xfId="0" applyFont="1" applyBorder="1" applyAlignment="1">
      <alignment horizontal="center" vertical="center" wrapText="1"/>
    </xf>
    <xf numFmtId="0" fontId="48" fillId="0" borderId="53" xfId="0" applyFont="1" applyBorder="1" applyAlignment="1">
      <alignment horizontal="center" vertical="center" wrapText="1"/>
    </xf>
    <xf numFmtId="0" fontId="48" fillId="11" borderId="2" xfId="0" applyFont="1" applyFill="1" applyBorder="1" applyAlignment="1">
      <alignment horizontal="center" vertical="center" wrapText="1"/>
    </xf>
    <xf numFmtId="0" fontId="48" fillId="11" borderId="5" xfId="0" applyFont="1" applyFill="1" applyBorder="1" applyAlignment="1">
      <alignment horizontal="center" vertical="center" wrapText="1"/>
    </xf>
    <xf numFmtId="0" fontId="48" fillId="11" borderId="3" xfId="0" applyFont="1" applyFill="1" applyBorder="1" applyAlignment="1">
      <alignment horizontal="center" vertical="center" wrapText="1"/>
    </xf>
    <xf numFmtId="0" fontId="51" fillId="11" borderId="3" xfId="0" applyFont="1" applyFill="1" applyBorder="1" applyAlignment="1">
      <alignment horizontal="center" vertical="center" wrapText="1"/>
    </xf>
    <xf numFmtId="0" fontId="48" fillId="11" borderId="8" xfId="0" applyFont="1" applyFill="1" applyBorder="1" applyAlignment="1">
      <alignment horizontal="center" vertical="center" wrapText="1"/>
    </xf>
    <xf numFmtId="0" fontId="48" fillId="11" borderId="11" xfId="0" applyFont="1" applyFill="1" applyBorder="1" applyAlignment="1">
      <alignment horizontal="center" vertical="center" wrapText="1"/>
    </xf>
    <xf numFmtId="0" fontId="48" fillId="0" borderId="36" xfId="0" applyFont="1" applyBorder="1" applyAlignment="1">
      <alignment vertical="center" wrapText="1"/>
    </xf>
    <xf numFmtId="0" fontId="48" fillId="0" borderId="27" xfId="0" applyFont="1" applyBorder="1" applyAlignment="1">
      <alignment vertical="center" wrapText="1"/>
    </xf>
    <xf numFmtId="0" fontId="48" fillId="0" borderId="9" xfId="0" applyFont="1" applyBorder="1" applyAlignment="1">
      <alignment vertical="center" wrapText="1"/>
    </xf>
    <xf numFmtId="0" fontId="48" fillId="0" borderId="4" xfId="0" applyFont="1" applyBorder="1" applyAlignment="1">
      <alignment horizontal="right" vertical="center" wrapText="1"/>
    </xf>
    <xf numFmtId="0" fontId="49" fillId="0" borderId="4" xfId="0" applyFont="1" applyBorder="1" applyAlignment="1">
      <alignment horizontal="right" vertical="center" wrapText="1"/>
    </xf>
    <xf numFmtId="14" fontId="48" fillId="4" borderId="4" xfId="0" applyNumberFormat="1" applyFont="1" applyFill="1" applyBorder="1" applyAlignment="1">
      <alignment horizontal="center" vertical="center" wrapText="1"/>
    </xf>
    <xf numFmtId="14" fontId="50" fillId="4" borderId="4" xfId="0" applyNumberFormat="1" applyFont="1" applyFill="1" applyBorder="1" applyAlignment="1">
      <alignment horizontal="center" vertical="center" wrapText="1"/>
    </xf>
    <xf numFmtId="0" fontId="51" fillId="8" borderId="23" xfId="0" applyFont="1" applyFill="1" applyBorder="1" applyAlignment="1">
      <alignment horizontal="center" wrapText="1"/>
    </xf>
    <xf numFmtId="0" fontId="51" fillId="8" borderId="6" xfId="0" applyFont="1" applyFill="1" applyBorder="1" applyAlignment="1">
      <alignment horizontal="center" wrapText="1"/>
    </xf>
    <xf numFmtId="0" fontId="48" fillId="0" borderId="30" xfId="0" applyFont="1" applyBorder="1" applyAlignment="1">
      <alignment horizontal="center" vertical="center" wrapText="1"/>
    </xf>
    <xf numFmtId="0" fontId="48" fillId="0" borderId="48" xfId="0" applyFont="1" applyBorder="1" applyAlignment="1">
      <alignment horizontal="center" vertical="center" wrapText="1"/>
    </xf>
    <xf numFmtId="0" fontId="48" fillId="0" borderId="26" xfId="0" applyFont="1" applyBorder="1" applyAlignment="1">
      <alignment horizontal="center" vertical="center" wrapText="1"/>
    </xf>
    <xf numFmtId="0" fontId="48" fillId="0" borderId="51" xfId="0" applyFont="1" applyBorder="1" applyAlignment="1">
      <alignment horizontal="center" vertical="center" wrapText="1"/>
    </xf>
    <xf numFmtId="0" fontId="48" fillId="0" borderId="58" xfId="0" applyFont="1" applyBorder="1" applyAlignment="1">
      <alignment horizontal="center" vertical="center" wrapText="1"/>
    </xf>
    <xf numFmtId="0" fontId="48" fillId="0" borderId="59" xfId="0" applyFont="1" applyBorder="1" applyAlignment="1">
      <alignment horizontal="center" vertical="center" wrapText="1"/>
    </xf>
    <xf numFmtId="0" fontId="48" fillId="9" borderId="49" xfId="0" applyFont="1" applyFill="1" applyBorder="1" applyAlignment="1">
      <alignment horizontal="center" vertical="center" wrapText="1"/>
    </xf>
    <xf numFmtId="0" fontId="48" fillId="9" borderId="52" xfId="0" applyFont="1" applyFill="1" applyBorder="1" applyAlignment="1">
      <alignment horizontal="center" vertical="center" wrapText="1"/>
    </xf>
    <xf numFmtId="0" fontId="51" fillId="0" borderId="10" xfId="0" applyFont="1" applyBorder="1" applyAlignment="1">
      <alignment horizontal="center" vertical="center" wrapText="1"/>
    </xf>
    <xf numFmtId="0" fontId="51" fillId="0" borderId="22" xfId="0" applyFont="1" applyBorder="1" applyAlignment="1">
      <alignment horizontal="center" vertical="center" wrapText="1"/>
    </xf>
    <xf numFmtId="0" fontId="51" fillId="0" borderId="61" xfId="0" applyFont="1" applyBorder="1" applyAlignment="1">
      <alignment horizontal="center" vertical="center" wrapText="1"/>
    </xf>
    <xf numFmtId="0" fontId="51" fillId="12" borderId="54" xfId="0" applyFont="1" applyFill="1" applyBorder="1" applyAlignment="1">
      <alignment horizontal="center" vertical="center" wrapText="1"/>
    </xf>
    <xf numFmtId="0" fontId="51" fillId="12" borderId="56" xfId="0" applyFont="1" applyFill="1" applyBorder="1" applyAlignment="1">
      <alignment horizontal="center" vertical="center" wrapText="1"/>
    </xf>
    <xf numFmtId="0" fontId="51" fillId="12" borderId="60" xfId="0" applyFont="1" applyFill="1" applyBorder="1" applyAlignment="1">
      <alignment horizontal="center" vertical="center" wrapText="1"/>
    </xf>
    <xf numFmtId="0" fontId="48" fillId="0" borderId="9" xfId="0" applyFont="1" applyBorder="1" applyAlignment="1">
      <alignment horizontal="center" vertical="center" wrapText="1"/>
    </xf>
    <xf numFmtId="0" fontId="48" fillId="0" borderId="11" xfId="0" applyFont="1" applyBorder="1" applyAlignment="1">
      <alignment horizontal="center" vertical="center" wrapText="1"/>
    </xf>
    <xf numFmtId="0" fontId="48" fillId="10" borderId="23" xfId="0" applyFont="1" applyFill="1" applyBorder="1" applyAlignment="1">
      <alignment horizontal="center" vertical="center" wrapText="1"/>
    </xf>
    <xf numFmtId="0" fontId="48" fillId="10" borderId="6" xfId="0" applyFont="1" applyFill="1" applyBorder="1" applyAlignment="1">
      <alignment horizontal="center" vertical="center" wrapText="1"/>
    </xf>
  </cellXfs>
  <cellStyles count="20">
    <cellStyle name="Hipervínculo" xfId="19" builtinId="8"/>
    <cellStyle name="Millares [0]" xfId="18" builtinId="6"/>
    <cellStyle name="Moneda 2" xfId="1"/>
    <cellStyle name="Normal" xfId="0" builtinId="0"/>
    <cellStyle name="Normal 2" xfId="2"/>
    <cellStyle name="Normal 2 2" xfId="3"/>
    <cellStyle name="Normal 3" xfId="4"/>
    <cellStyle name="Normal 3 2" xfId="5"/>
    <cellStyle name="Normal 4" xfId="6"/>
    <cellStyle name="Normal 5" xfId="15"/>
    <cellStyle name="Normal 6" xfId="16"/>
    <cellStyle name="Porcentaje" xfId="17" builtinId="5"/>
    <cellStyle name="Porcentaje 2" xfId="7"/>
    <cellStyle name="Porcentual 2" xfId="8"/>
    <cellStyle name="Porcentual 2 2" xfId="9"/>
    <cellStyle name="Porcentual 3" xfId="10"/>
    <cellStyle name="Porcentual 3 2" xfId="11"/>
    <cellStyle name="Porcentual 3 3" xfId="12"/>
    <cellStyle name="Porcentual 4" xfId="13"/>
    <cellStyle name="Porcentual 5"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s-CO" sz="1800" b="1" i="0" baseline="0">
                <a:effectLst/>
              </a:rPr>
              <a:t>EJECUCION PAMEC 2020</a:t>
            </a:r>
            <a:r>
              <a:rPr lang="es-CO" sz="1800" b="0" i="0" baseline="0">
                <a:effectLst/>
              </a:rPr>
              <a:t>PROMEDIO   TOTAL ACCIONES DE MEJORA </a:t>
            </a:r>
            <a:endParaRPr lang="es-CO">
              <a:effectLst/>
            </a:endParaRP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'pantilla seguimiento'!$D$22</c:f>
              <c:strCache>
                <c:ptCount val="1"/>
                <c:pt idx="0">
                  <c:v>PROG</c:v>
                </c:pt>
              </c:strCache>
            </c:strRef>
          </c:tx>
          <c:invertIfNegative val="0"/>
          <c:cat>
            <c:strRef>
              <c:f>'pantilla seguimiento'!$C$23:$C$30</c:f>
              <c:strCache>
                <c:ptCount val="8"/>
                <c:pt idx="0">
                  <c:v>CLIENTE ASISTENCIAL</c:v>
                </c:pt>
                <c:pt idx="1">
                  <c:v>DIRECCIONAMIENTO</c:v>
                </c:pt>
                <c:pt idx="2">
                  <c:v>GERENCIA</c:v>
                </c:pt>
                <c:pt idx="3">
                  <c:v>TALENTO HUMANO</c:v>
                </c:pt>
                <c:pt idx="4">
                  <c:v>AMBIENTE FISICO</c:v>
                </c:pt>
                <c:pt idx="5">
                  <c:v>GESTION DE TECNOLOGIA</c:v>
                </c:pt>
                <c:pt idx="6">
                  <c:v>GERENCIA DE INFORMACIÓN</c:v>
                </c:pt>
                <c:pt idx="7">
                  <c:v>MEJORAMIENTO DE LA CALIDAD</c:v>
                </c:pt>
              </c:strCache>
            </c:strRef>
          </c:cat>
          <c:val>
            <c:numRef>
              <c:f>'pantilla seguimiento'!$D$23:$D$30</c:f>
              <c:numCache>
                <c:formatCode>General</c:formatCode>
                <c:ptCount val="8"/>
                <c:pt idx="0">
                  <c:v>30</c:v>
                </c:pt>
                <c:pt idx="1">
                  <c:v>5</c:v>
                </c:pt>
                <c:pt idx="2">
                  <c:v>7</c:v>
                </c:pt>
                <c:pt idx="3">
                  <c:v>5</c:v>
                </c:pt>
                <c:pt idx="4">
                  <c:v>4</c:v>
                </c:pt>
                <c:pt idx="5">
                  <c:v>1</c:v>
                </c:pt>
                <c:pt idx="6">
                  <c:v>8</c:v>
                </c:pt>
                <c:pt idx="7">
                  <c:v>3</c:v>
                </c:pt>
              </c:numCache>
            </c:numRef>
          </c:val>
        </c:ser>
        <c:ser>
          <c:idx val="1"/>
          <c:order val="1"/>
          <c:tx>
            <c:strRef>
              <c:f>'pantilla seguimiento'!$E$22</c:f>
              <c:strCache>
                <c:ptCount val="1"/>
                <c:pt idx="0">
                  <c:v>EJECUT</c:v>
                </c:pt>
              </c:strCache>
            </c:strRef>
          </c:tx>
          <c:invertIfNegative val="0"/>
          <c:cat>
            <c:strRef>
              <c:f>'pantilla seguimiento'!$C$23:$C$30</c:f>
              <c:strCache>
                <c:ptCount val="8"/>
                <c:pt idx="0">
                  <c:v>CLIENTE ASISTENCIAL</c:v>
                </c:pt>
                <c:pt idx="1">
                  <c:v>DIRECCIONAMIENTO</c:v>
                </c:pt>
                <c:pt idx="2">
                  <c:v>GERENCIA</c:v>
                </c:pt>
                <c:pt idx="3">
                  <c:v>TALENTO HUMANO</c:v>
                </c:pt>
                <c:pt idx="4">
                  <c:v>AMBIENTE FISICO</c:v>
                </c:pt>
                <c:pt idx="5">
                  <c:v>GESTION DE TECNOLOGIA</c:v>
                </c:pt>
                <c:pt idx="6">
                  <c:v>GERENCIA DE INFORMACIÓN</c:v>
                </c:pt>
                <c:pt idx="7">
                  <c:v>MEJORAMIENTO DE LA CALIDAD</c:v>
                </c:pt>
              </c:strCache>
            </c:strRef>
          </c:cat>
          <c:val>
            <c:numRef>
              <c:f>'pantilla seguimiento'!$E$23:$E$30</c:f>
              <c:numCache>
                <c:formatCode>General</c:formatCode>
                <c:ptCount val="8"/>
                <c:pt idx="0">
                  <c:v>3</c:v>
                </c:pt>
                <c:pt idx="1">
                  <c:v>1</c:v>
                </c:pt>
                <c:pt idx="2">
                  <c:v>1</c:v>
                </c:pt>
                <c:pt idx="3">
                  <c:v>0</c:v>
                </c:pt>
                <c:pt idx="4">
                  <c:v>0</c:v>
                </c:pt>
                <c:pt idx="5">
                  <c:v>0</c:v>
                </c:pt>
                <c:pt idx="6">
                  <c:v>1</c:v>
                </c:pt>
                <c:pt idx="7">
                  <c:v>0</c:v>
                </c:pt>
              </c:numCache>
            </c:numRef>
          </c:val>
        </c:ser>
        <c:dLbls>
          <c:showLegendKey val="0"/>
          <c:showVal val="0"/>
          <c:showCatName val="0"/>
          <c:showSerName val="0"/>
          <c:showPercent val="0"/>
          <c:showBubbleSize val="0"/>
        </c:dLbls>
        <c:gapWidth val="150"/>
        <c:shape val="box"/>
        <c:axId val="545837056"/>
        <c:axId val="545838592"/>
        <c:axId val="0"/>
      </c:bar3DChart>
      <c:catAx>
        <c:axId val="545837056"/>
        <c:scaling>
          <c:orientation val="minMax"/>
        </c:scaling>
        <c:delete val="0"/>
        <c:axPos val="b"/>
        <c:majorTickMark val="none"/>
        <c:minorTickMark val="none"/>
        <c:tickLblPos val="nextTo"/>
        <c:crossAx val="545838592"/>
        <c:crosses val="autoZero"/>
        <c:auto val="1"/>
        <c:lblAlgn val="ctr"/>
        <c:lblOffset val="100"/>
        <c:noMultiLvlLbl val="0"/>
      </c:catAx>
      <c:valAx>
        <c:axId val="545838592"/>
        <c:scaling>
          <c:orientation val="minMax"/>
        </c:scaling>
        <c:delete val="0"/>
        <c:axPos val="l"/>
        <c:majorGridlines/>
        <c:numFmt formatCode="General" sourceLinked="1"/>
        <c:majorTickMark val="none"/>
        <c:minorTickMark val="none"/>
        <c:tickLblPos val="nextTo"/>
        <c:crossAx val="54583705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emf"/></Relationships>
</file>

<file path=xl/drawings/_rels/drawing19.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85725</xdr:colOff>
          <xdr:row>0</xdr:row>
          <xdr:rowOff>123825</xdr:rowOff>
        </xdr:from>
        <xdr:to>
          <xdr:col>2</xdr:col>
          <xdr:colOff>619125</xdr:colOff>
          <xdr:row>6</xdr:row>
          <xdr:rowOff>114300</xdr:rowOff>
        </xdr:to>
        <xdr:sp macro="" textlink="">
          <xdr:nvSpPr>
            <xdr:cNvPr id="113665" name="Object 1" hidden="1">
              <a:extLst>
                <a:ext uri="{63B3BB69-23CF-44E3-9099-C40C66FF867C}">
                  <a14:compatExt spid="_x0000_s113665"/>
                </a:ext>
              </a:extLst>
            </xdr:cNvPr>
            <xdr:cNvSpPr/>
          </xdr:nvSpPr>
          <xdr:spPr>
            <a:xfrm>
              <a:off x="0" y="0"/>
              <a:ext cx="0" cy="0"/>
            </a:xfrm>
            <a:prstGeom prst="rect">
              <a:avLst/>
            </a:prstGeom>
          </xdr:spPr>
        </xdr:sp>
        <xdr:clientData/>
      </xdr:twoCellAnchor>
    </mc:Choice>
    <mc:Fallback/>
  </mc:AlternateContent>
  <xdr:twoCellAnchor editAs="oneCell">
    <xdr:from>
      <xdr:col>2</xdr:col>
      <xdr:colOff>703036</xdr:colOff>
      <xdr:row>36</xdr:row>
      <xdr:rowOff>67582</xdr:rowOff>
    </xdr:from>
    <xdr:to>
      <xdr:col>11</xdr:col>
      <xdr:colOff>626836</xdr:colOff>
      <xdr:row>63</xdr:row>
      <xdr:rowOff>95250</xdr:rowOff>
    </xdr:to>
    <xdr:pic>
      <xdr:nvPicPr>
        <xdr:cNvPr id="3" name="2 Imagen"/>
        <xdr:cNvPicPr>
          <a:picLocks noChangeAspect="1"/>
        </xdr:cNvPicPr>
      </xdr:nvPicPr>
      <xdr:blipFill>
        <a:blip xmlns:r="http://schemas.openxmlformats.org/officeDocument/2006/relationships" r:embed="rId1"/>
        <a:stretch>
          <a:fillRect/>
        </a:stretch>
      </xdr:blipFill>
      <xdr:spPr>
        <a:xfrm>
          <a:off x="2245179" y="8821511"/>
          <a:ext cx="7135586" cy="4313918"/>
        </a:xfrm>
        <a:prstGeom prst="rect">
          <a:avLst/>
        </a:prstGeom>
      </xdr:spPr>
    </xdr:pic>
    <xdr:clientData/>
  </xdr:twoCellAnchor>
  <xdr:oneCellAnchor>
    <xdr:from>
      <xdr:col>3</xdr:col>
      <xdr:colOff>257175</xdr:colOff>
      <xdr:row>2</xdr:row>
      <xdr:rowOff>102685</xdr:rowOff>
    </xdr:from>
    <xdr:ext cx="7810500" cy="564257"/>
    <xdr:sp macro="" textlink="">
      <xdr:nvSpPr>
        <xdr:cNvPr id="4" name="3 Rectángulo"/>
        <xdr:cNvSpPr/>
      </xdr:nvSpPr>
      <xdr:spPr>
        <a:xfrm>
          <a:off x="2543175" y="426535"/>
          <a:ext cx="7810500" cy="564257"/>
        </a:xfrm>
        <a:prstGeom prst="rect">
          <a:avLst/>
        </a:prstGeom>
        <a:noFill/>
      </xdr:spPr>
      <xdr:txBody>
        <a:bodyPr wrap="square" lIns="91440" tIns="45720" rIns="91440" bIns="45720">
          <a:spAutoFit/>
          <a:scene3d>
            <a:camera prst="orthographicFront"/>
            <a:lightRig rig="flat" dir="t">
              <a:rot lat="0" lon="0" rev="18900000"/>
            </a:lightRig>
          </a:scene3d>
          <a:sp3d extrusionH="31750" contourW="6350" prstMaterial="powder">
            <a:bevelT w="19050" h="19050" prst="angle"/>
            <a:contourClr>
              <a:schemeClr val="accent3">
                <a:tint val="100000"/>
                <a:shade val="100000"/>
                <a:satMod val="100000"/>
                <a:hueMod val="100000"/>
              </a:schemeClr>
            </a:contourClr>
          </a:sp3d>
        </a:bodyPr>
        <a:lstStyle/>
        <a:p>
          <a:pPr algn="ctr"/>
          <a:r>
            <a:rPr lang="es-ES" sz="1600" b="1" cap="none" spc="0">
              <a:ln/>
              <a:solidFill>
                <a:schemeClr val="accent3"/>
              </a:solidFill>
              <a:effectLst/>
              <a:latin typeface="Arial" pitchFamily="34" charset="0"/>
              <a:cs typeface="Arial" pitchFamily="34" charset="0"/>
            </a:rPr>
            <a:t>PROGRAMA PARA AUDITORIA MEJORAMEINTO CONTINUO DE LA CALIDAD EN SALUD PAMEC 2020</a:t>
          </a:r>
        </a:p>
      </xdr:txBody>
    </xdr:sp>
    <xdr:clientData/>
  </xdr:oneCellAnchor>
  <xdr:twoCellAnchor editAs="oneCell">
    <xdr:from>
      <xdr:col>0</xdr:col>
      <xdr:colOff>603250</xdr:colOff>
      <xdr:row>66</xdr:row>
      <xdr:rowOff>158750</xdr:rowOff>
    </xdr:from>
    <xdr:to>
      <xdr:col>7</xdr:col>
      <xdr:colOff>92075</xdr:colOff>
      <xdr:row>66</xdr:row>
      <xdr:rowOff>4464050</xdr:rowOff>
    </xdr:to>
    <xdr:pic>
      <xdr:nvPicPr>
        <xdr:cNvPr id="6" name="5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3250" y="13557250"/>
          <a:ext cx="5108575"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158750</xdr:colOff>
      <xdr:row>66</xdr:row>
      <xdr:rowOff>95250</xdr:rowOff>
    </xdr:from>
    <xdr:to>
      <xdr:col>14</xdr:col>
      <xdr:colOff>600075</xdr:colOff>
      <xdr:row>66</xdr:row>
      <xdr:rowOff>704850</xdr:rowOff>
    </xdr:to>
    <xdr:pic>
      <xdr:nvPicPr>
        <xdr:cNvPr id="7" name="6 Imagen"/>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40500" y="13493750"/>
          <a:ext cx="5013325"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184992</xdr:colOff>
      <xdr:row>66</xdr:row>
      <xdr:rowOff>621393</xdr:rowOff>
    </xdr:from>
    <xdr:to>
      <xdr:col>14</xdr:col>
      <xdr:colOff>583486</xdr:colOff>
      <xdr:row>66</xdr:row>
      <xdr:rowOff>4697316</xdr:rowOff>
    </xdr:to>
    <xdr:pic>
      <xdr:nvPicPr>
        <xdr:cNvPr id="10" name="9 Imagen"/>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66742" y="14083393"/>
          <a:ext cx="4970494" cy="4075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190500</xdr:colOff>
      <xdr:row>66</xdr:row>
      <xdr:rowOff>4572000</xdr:rowOff>
    </xdr:from>
    <xdr:to>
      <xdr:col>14</xdr:col>
      <xdr:colOff>571500</xdr:colOff>
      <xdr:row>67</xdr:row>
      <xdr:rowOff>2727325</xdr:rowOff>
    </xdr:to>
    <xdr:pic>
      <xdr:nvPicPr>
        <xdr:cNvPr id="11" name="10 Imagen"/>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72250" y="18034000"/>
          <a:ext cx="4953000" cy="336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555626</xdr:colOff>
      <xdr:row>66</xdr:row>
      <xdr:rowOff>4368939</xdr:rowOff>
    </xdr:from>
    <xdr:to>
      <xdr:col>7</xdr:col>
      <xdr:colOff>90532</xdr:colOff>
      <xdr:row>67</xdr:row>
      <xdr:rowOff>3564303</xdr:rowOff>
    </xdr:to>
    <xdr:pic>
      <xdr:nvPicPr>
        <xdr:cNvPr id="12" name="11 Imagen"/>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626" y="17830939"/>
          <a:ext cx="5154656" cy="4402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554404</xdr:colOff>
      <xdr:row>67</xdr:row>
      <xdr:rowOff>3542785</xdr:rowOff>
    </xdr:from>
    <xdr:to>
      <xdr:col>7</xdr:col>
      <xdr:colOff>78154</xdr:colOff>
      <xdr:row>68</xdr:row>
      <xdr:rowOff>552707</xdr:rowOff>
    </xdr:to>
    <xdr:pic>
      <xdr:nvPicPr>
        <xdr:cNvPr id="13" name="12 Imagen"/>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4404" y="22812593"/>
          <a:ext cx="5116635" cy="2212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47625</xdr:colOff>
          <xdr:row>0</xdr:row>
          <xdr:rowOff>142875</xdr:rowOff>
        </xdr:from>
        <xdr:to>
          <xdr:col>2</xdr:col>
          <xdr:colOff>2095500</xdr:colOff>
          <xdr:row>2</xdr:row>
          <xdr:rowOff>180975</xdr:rowOff>
        </xdr:to>
        <xdr:sp macro="" textlink="">
          <xdr:nvSpPr>
            <xdr:cNvPr id="72706" name="Object 2" hidden="1">
              <a:extLst>
                <a:ext uri="{63B3BB69-23CF-44E3-9099-C40C66FF867C}">
                  <a14:compatExt spid="_x0000_s72706"/>
                </a:ext>
              </a:extLst>
            </xdr:cNvPr>
            <xdr:cNvSpPr/>
          </xdr:nvSpPr>
          <xdr:spPr>
            <a:xfrm>
              <a:off x="0" y="0"/>
              <a:ext cx="0" cy="0"/>
            </a:xfrm>
            <a:prstGeom prst="rect">
              <a:avLst/>
            </a:prstGeom>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2</xdr:row>
          <xdr:rowOff>9525</xdr:rowOff>
        </xdr:from>
        <xdr:to>
          <xdr:col>1</xdr:col>
          <xdr:colOff>3638550</xdr:colOff>
          <xdr:row>4</xdr:row>
          <xdr:rowOff>114300</xdr:rowOff>
        </xdr:to>
        <xdr:sp macro="" textlink="">
          <xdr:nvSpPr>
            <xdr:cNvPr id="95233" name="Object 1" hidden="1">
              <a:extLst>
                <a:ext uri="{63B3BB69-23CF-44E3-9099-C40C66FF867C}">
                  <a14:compatExt spid="_x0000_s95233"/>
                </a:ext>
              </a:extLst>
            </xdr:cNvPr>
            <xdr:cNvSpPr/>
          </xdr:nvSpPr>
          <xdr:spPr>
            <a:xfrm>
              <a:off x="0" y="0"/>
              <a:ext cx="0" cy="0"/>
            </a:xfrm>
            <a:prstGeom prst="rect">
              <a:avLst/>
            </a:prstGeom>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oneCellAnchor>
    <xdr:from>
      <xdr:col>1</xdr:col>
      <xdr:colOff>0</xdr:colOff>
      <xdr:row>29</xdr:row>
      <xdr:rowOff>0</xdr:rowOff>
    </xdr:from>
    <xdr:ext cx="184731" cy="264560"/>
    <xdr:sp macro="" textlink="">
      <xdr:nvSpPr>
        <xdr:cNvPr id="2" name="1 CuadroTexto">
          <a:extLst>
            <a:ext uri="{FF2B5EF4-FFF2-40B4-BE49-F238E27FC236}">
              <a16:creationId xmlns="" xmlns:a16="http://schemas.microsoft.com/office/drawing/2014/main" id="{00000000-0008-0000-0B00-000002000000}"/>
            </a:ext>
          </a:extLst>
        </xdr:cNvPr>
        <xdr:cNvSpPr txBox="1"/>
      </xdr:nvSpPr>
      <xdr:spPr>
        <a:xfrm>
          <a:off x="0"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sz="1100"/>
        </a:p>
      </xdr:txBody>
    </xdr:sp>
    <xdr:clientData/>
  </xdr:oneCellAnchor>
  <mc:AlternateContent xmlns:mc="http://schemas.openxmlformats.org/markup-compatibility/2006">
    <mc:Choice xmlns:a14="http://schemas.microsoft.com/office/drawing/2010/main" Requires="a14">
      <xdr:twoCellAnchor>
        <xdr:from>
          <xdr:col>1</xdr:col>
          <xdr:colOff>219075</xdr:colOff>
          <xdr:row>0</xdr:row>
          <xdr:rowOff>85725</xdr:rowOff>
        </xdr:from>
        <xdr:to>
          <xdr:col>1</xdr:col>
          <xdr:colOff>1695450</xdr:colOff>
          <xdr:row>2</xdr:row>
          <xdr:rowOff>114300</xdr:rowOff>
        </xdr:to>
        <xdr:sp macro="" textlink="">
          <xdr:nvSpPr>
            <xdr:cNvPr id="63493" name="Object 5" hidden="1">
              <a:extLst>
                <a:ext uri="{63B3BB69-23CF-44E3-9099-C40C66FF867C}">
                  <a14:compatExt spid="_x0000_s63493"/>
                </a:ext>
              </a:extLst>
            </xdr:cNvPr>
            <xdr:cNvSpPr/>
          </xdr:nvSpPr>
          <xdr:spPr>
            <a:xfrm>
              <a:off x="0" y="0"/>
              <a:ext cx="0" cy="0"/>
            </a:xfrm>
            <a:prstGeom prst="rect">
              <a:avLst/>
            </a:prstGeom>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114300</xdr:colOff>
          <xdr:row>0</xdr:row>
          <xdr:rowOff>238125</xdr:rowOff>
        </xdr:from>
        <xdr:to>
          <xdr:col>1</xdr:col>
          <xdr:colOff>5438775</xdr:colOff>
          <xdr:row>2</xdr:row>
          <xdr:rowOff>352425</xdr:rowOff>
        </xdr:to>
        <xdr:sp macro="" textlink="">
          <xdr:nvSpPr>
            <xdr:cNvPr id="23554" name="Object 2" hidden="1">
              <a:extLst>
                <a:ext uri="{63B3BB69-23CF-44E3-9099-C40C66FF867C}">
                  <a14:compatExt spid="_x0000_s23554"/>
                </a:ext>
              </a:extLst>
            </xdr:cNvPr>
            <xdr:cNvSpPr/>
          </xdr:nvSpPr>
          <xdr:spPr>
            <a:xfrm>
              <a:off x="0" y="0"/>
              <a:ext cx="0" cy="0"/>
            </a:xfrm>
            <a:prstGeom prst="rect">
              <a:avLst/>
            </a:prstGeom>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1</xdr:row>
          <xdr:rowOff>19050</xdr:rowOff>
        </xdr:from>
        <xdr:to>
          <xdr:col>2</xdr:col>
          <xdr:colOff>0</xdr:colOff>
          <xdr:row>3</xdr:row>
          <xdr:rowOff>133350</xdr:rowOff>
        </xdr:to>
        <xdr:sp macro="" textlink="">
          <xdr:nvSpPr>
            <xdr:cNvPr id="25602" name="Object 2" hidden="1">
              <a:extLst>
                <a:ext uri="{63B3BB69-23CF-44E3-9099-C40C66FF867C}">
                  <a14:compatExt spid="_x0000_s256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238125</xdr:colOff>
          <xdr:row>0</xdr:row>
          <xdr:rowOff>95250</xdr:rowOff>
        </xdr:from>
        <xdr:to>
          <xdr:col>1</xdr:col>
          <xdr:colOff>857250</xdr:colOff>
          <xdr:row>1</xdr:row>
          <xdr:rowOff>85725</xdr:rowOff>
        </xdr:to>
        <xdr:sp macro="" textlink="">
          <xdr:nvSpPr>
            <xdr:cNvPr id="25603" name="Object 3" hidden="1">
              <a:extLst>
                <a:ext uri="{63B3BB69-23CF-44E3-9099-C40C66FF867C}">
                  <a14:compatExt spid="_x0000_s25603"/>
                </a:ext>
              </a:extLst>
            </xdr:cNvPr>
            <xdr:cNvSpPr/>
          </xdr:nvSpPr>
          <xdr:spPr>
            <a:xfrm>
              <a:off x="0" y="0"/>
              <a:ext cx="0" cy="0"/>
            </a:xfrm>
            <a:prstGeom prst="rect">
              <a:avLst/>
            </a:prstGeom>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38100</xdr:rowOff>
    </xdr:from>
    <xdr:to>
      <xdr:col>0</xdr:col>
      <xdr:colOff>0</xdr:colOff>
      <xdr:row>0</xdr:row>
      <xdr:rowOff>38100</xdr:rowOff>
    </xdr:to>
    <xdr:pic>
      <xdr:nvPicPr>
        <xdr:cNvPr id="27671" name="Picture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38100</xdr:rowOff>
    </xdr:from>
    <xdr:to>
      <xdr:col>0</xdr:col>
      <xdr:colOff>0</xdr:colOff>
      <xdr:row>0</xdr:row>
      <xdr:rowOff>38100</xdr:rowOff>
    </xdr:to>
    <xdr:pic>
      <xdr:nvPicPr>
        <xdr:cNvPr id="27672" name="Picture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378952</xdr:colOff>
      <xdr:row>1</xdr:row>
      <xdr:rowOff>112661</xdr:rowOff>
    </xdr:from>
    <xdr:to>
      <xdr:col>1</xdr:col>
      <xdr:colOff>5878871</xdr:colOff>
      <xdr:row>3</xdr:row>
      <xdr:rowOff>163870</xdr:rowOff>
    </xdr:to>
    <xdr:pic>
      <xdr:nvPicPr>
        <xdr:cNvPr id="27673" name="Picture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7097" y="245806"/>
          <a:ext cx="5499919" cy="460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 name="Object 23" hidden="1">
              <a:extLst>
                <a:ext uri="{63B3BB69-23CF-44E3-9099-C40C66FF867C}">
                  <a14:compatExt spid="_x0000_s276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3" name="Object 24" hidden="1">
              <a:extLst>
                <a:ext uri="{63B3BB69-23CF-44E3-9099-C40C66FF867C}">
                  <a14:compatExt spid="_x0000_s276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4" name="Object 25" hidden="1">
              <a:extLst>
                <a:ext uri="{63B3BB69-23CF-44E3-9099-C40C66FF867C}">
                  <a14:compatExt spid="_x0000_s27673"/>
                </a:ext>
              </a:extLst>
            </xdr:cNvPr>
            <xdr:cNvSpPr/>
          </xdr:nvSpPr>
          <xdr:spPr>
            <a:xfrm>
              <a:off x="0" y="0"/>
              <a:ext cx="0" cy="0"/>
            </a:xfrm>
            <a:prstGeom prst="rect">
              <a:avLst/>
            </a:prstGeom>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2</xdr:row>
          <xdr:rowOff>19050</xdr:rowOff>
        </xdr:from>
        <xdr:to>
          <xdr:col>2</xdr:col>
          <xdr:colOff>0</xdr:colOff>
          <xdr:row>4</xdr:row>
          <xdr:rowOff>133350</xdr:rowOff>
        </xdr:to>
        <xdr:sp macro="" textlink="">
          <xdr:nvSpPr>
            <xdr:cNvPr id="109569" name="Object 1" hidden="1">
              <a:extLst>
                <a:ext uri="{63B3BB69-23CF-44E3-9099-C40C66FF867C}">
                  <a14:compatExt spid="_x0000_s109569"/>
                </a:ext>
              </a:extLst>
            </xdr:cNvPr>
            <xdr:cNvSpPr/>
          </xdr:nvSpPr>
          <xdr:spPr>
            <a:xfrm>
              <a:off x="0" y="0"/>
              <a:ext cx="0" cy="0"/>
            </a:xfrm>
            <a:prstGeom prst="rect">
              <a:avLst/>
            </a:prstGeom>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142875</xdr:colOff>
          <xdr:row>0</xdr:row>
          <xdr:rowOff>28575</xdr:rowOff>
        </xdr:from>
        <xdr:to>
          <xdr:col>1</xdr:col>
          <xdr:colOff>4552950</xdr:colOff>
          <xdr:row>2</xdr:row>
          <xdr:rowOff>152400</xdr:rowOff>
        </xdr:to>
        <xdr:sp macro="" textlink="">
          <xdr:nvSpPr>
            <xdr:cNvPr id="105473" name="Object 1" hidden="1">
              <a:extLst>
                <a:ext uri="{63B3BB69-23CF-44E3-9099-C40C66FF867C}">
                  <a14:compatExt spid="_x0000_s105473"/>
                </a:ext>
              </a:extLst>
            </xdr:cNvPr>
            <xdr:cNvSpPr/>
          </xdr:nvSpPr>
          <xdr:spPr>
            <a:xfrm>
              <a:off x="0" y="0"/>
              <a:ext cx="0" cy="0"/>
            </a:xfrm>
            <a:prstGeom prst="rect">
              <a:avLst/>
            </a:prstGeom>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857250</xdr:colOff>
          <xdr:row>1</xdr:row>
          <xdr:rowOff>0</xdr:rowOff>
        </xdr:from>
        <xdr:to>
          <xdr:col>2</xdr:col>
          <xdr:colOff>0</xdr:colOff>
          <xdr:row>3</xdr:row>
          <xdr:rowOff>95250</xdr:rowOff>
        </xdr:to>
        <xdr:sp macro="" textlink="">
          <xdr:nvSpPr>
            <xdr:cNvPr id="107522" name="Object 2" hidden="1">
              <a:extLst>
                <a:ext uri="{63B3BB69-23CF-44E3-9099-C40C66FF867C}">
                  <a14:compatExt spid="_x0000_s107522"/>
                </a:ext>
              </a:extLst>
            </xdr:cNvPr>
            <xdr:cNvSpPr/>
          </xdr:nvSpPr>
          <xdr:spPr>
            <a:xfrm>
              <a:off x="0" y="0"/>
              <a:ext cx="0" cy="0"/>
            </a:xfrm>
            <a:prstGeom prst="rect">
              <a:avLst/>
            </a:prstGeom>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19</xdr:col>
      <xdr:colOff>282056</xdr:colOff>
      <xdr:row>12</xdr:row>
      <xdr:rowOff>19828</xdr:rowOff>
    </xdr:from>
    <xdr:to>
      <xdr:col>19</xdr:col>
      <xdr:colOff>428625</xdr:colOff>
      <xdr:row>14</xdr:row>
      <xdr:rowOff>142876</xdr:rowOff>
    </xdr:to>
    <xdr:sp macro="" textlink="">
      <xdr:nvSpPr>
        <xdr:cNvPr id="5" name="Flecha arriba 3">
          <a:extLst>
            <a:ext uri="{FF2B5EF4-FFF2-40B4-BE49-F238E27FC236}">
              <a16:creationId xmlns="" xmlns:a16="http://schemas.microsoft.com/office/drawing/2014/main" id="{00000000-0008-0000-1100-000005000000}"/>
            </a:ext>
          </a:extLst>
        </xdr:cNvPr>
        <xdr:cNvSpPr/>
      </xdr:nvSpPr>
      <xdr:spPr>
        <a:xfrm>
          <a:off x="8130656" y="3572653"/>
          <a:ext cx="146569" cy="446898"/>
        </a:xfrm>
        <a:prstGeom prst="upArrow">
          <a:avLst/>
        </a:prstGeom>
        <a:solidFill>
          <a:schemeClr val="accent6">
            <a:lumMod val="75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276225</xdr:colOff>
      <xdr:row>19</xdr:row>
      <xdr:rowOff>19049</xdr:rowOff>
    </xdr:from>
    <xdr:to>
      <xdr:col>16</xdr:col>
      <xdr:colOff>457200</xdr:colOff>
      <xdr:row>31</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1371600</xdr:colOff>
          <xdr:row>2</xdr:row>
          <xdr:rowOff>0</xdr:rowOff>
        </xdr:from>
        <xdr:to>
          <xdr:col>2</xdr:col>
          <xdr:colOff>0</xdr:colOff>
          <xdr:row>4</xdr:row>
          <xdr:rowOff>0</xdr:rowOff>
        </xdr:to>
        <xdr:sp macro="" textlink="">
          <xdr:nvSpPr>
            <xdr:cNvPr id="38922" name="Object 10" hidden="1">
              <a:extLst>
                <a:ext uri="{63B3BB69-23CF-44E3-9099-C40C66FF867C}">
                  <a14:compatExt spid="_x0000_s389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1371600</xdr:colOff>
          <xdr:row>2</xdr:row>
          <xdr:rowOff>0</xdr:rowOff>
        </xdr:from>
        <xdr:to>
          <xdr:col>2</xdr:col>
          <xdr:colOff>0</xdr:colOff>
          <xdr:row>4</xdr:row>
          <xdr:rowOff>0</xdr:rowOff>
        </xdr:to>
        <xdr:sp macro="" textlink="">
          <xdr:nvSpPr>
            <xdr:cNvPr id="38923" name="Object 11" hidden="1">
              <a:extLst>
                <a:ext uri="{63B3BB69-23CF-44E3-9099-C40C66FF867C}">
                  <a14:compatExt spid="_x0000_s3892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1</xdr:row>
          <xdr:rowOff>0</xdr:rowOff>
        </xdr:from>
        <xdr:to>
          <xdr:col>2</xdr:col>
          <xdr:colOff>0</xdr:colOff>
          <xdr:row>3</xdr:row>
          <xdr:rowOff>0</xdr:rowOff>
        </xdr:to>
        <xdr:sp macro="" textlink="">
          <xdr:nvSpPr>
            <xdr:cNvPr id="37892" name="Object 4" hidden="1">
              <a:extLst>
                <a:ext uri="{63B3BB69-23CF-44E3-9099-C40C66FF867C}">
                  <a14:compatExt spid="_x0000_s378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xdr:row>
          <xdr:rowOff>0</xdr:rowOff>
        </xdr:from>
        <xdr:to>
          <xdr:col>2</xdr:col>
          <xdr:colOff>0</xdr:colOff>
          <xdr:row>3</xdr:row>
          <xdr:rowOff>0</xdr:rowOff>
        </xdr:to>
        <xdr:sp macro="" textlink="">
          <xdr:nvSpPr>
            <xdr:cNvPr id="37893" name="Object 5" hidden="1">
              <a:extLst>
                <a:ext uri="{63B3BB69-23CF-44E3-9099-C40C66FF867C}">
                  <a14:compatExt spid="_x0000_s378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xdr:row>
          <xdr:rowOff>0</xdr:rowOff>
        </xdr:from>
        <xdr:to>
          <xdr:col>2</xdr:col>
          <xdr:colOff>0</xdr:colOff>
          <xdr:row>3</xdr:row>
          <xdr:rowOff>0</xdr:rowOff>
        </xdr:to>
        <xdr:sp macro="" textlink="">
          <xdr:nvSpPr>
            <xdr:cNvPr id="37894" name="Object 6" hidden="1">
              <a:extLst>
                <a:ext uri="{63B3BB69-23CF-44E3-9099-C40C66FF867C}">
                  <a14:compatExt spid="_x0000_s378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xdr:row>
          <xdr:rowOff>0</xdr:rowOff>
        </xdr:from>
        <xdr:to>
          <xdr:col>2</xdr:col>
          <xdr:colOff>0</xdr:colOff>
          <xdr:row>3</xdr:row>
          <xdr:rowOff>0</xdr:rowOff>
        </xdr:to>
        <xdr:sp macro="" textlink="">
          <xdr:nvSpPr>
            <xdr:cNvPr id="37895" name="Object 7" hidden="1">
              <a:extLst>
                <a:ext uri="{63B3BB69-23CF-44E3-9099-C40C66FF867C}">
                  <a14:compatExt spid="_x0000_s378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361950</xdr:colOff>
          <xdr:row>0</xdr:row>
          <xdr:rowOff>85725</xdr:rowOff>
        </xdr:from>
        <xdr:to>
          <xdr:col>1</xdr:col>
          <xdr:colOff>5324475</xdr:colOff>
          <xdr:row>3</xdr:row>
          <xdr:rowOff>9525</xdr:rowOff>
        </xdr:to>
        <xdr:sp macro="" textlink="">
          <xdr:nvSpPr>
            <xdr:cNvPr id="37896" name="Object 8" hidden="1">
              <a:extLst>
                <a:ext uri="{63B3BB69-23CF-44E3-9099-C40C66FF867C}">
                  <a14:compatExt spid="_x0000_s3789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114300</xdr:colOff>
          <xdr:row>0</xdr:row>
          <xdr:rowOff>0</xdr:rowOff>
        </xdr:from>
        <xdr:to>
          <xdr:col>1</xdr:col>
          <xdr:colOff>2438400</xdr:colOff>
          <xdr:row>3</xdr:row>
          <xdr:rowOff>19050</xdr:rowOff>
        </xdr:to>
        <xdr:sp macro="" textlink="">
          <xdr:nvSpPr>
            <xdr:cNvPr id="36867" name="Object 3" hidden="1">
              <a:extLst>
                <a:ext uri="{63B3BB69-23CF-44E3-9099-C40C66FF867C}">
                  <a14:compatExt spid="_x0000_s368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114300</xdr:colOff>
          <xdr:row>0</xdr:row>
          <xdr:rowOff>0</xdr:rowOff>
        </xdr:from>
        <xdr:to>
          <xdr:col>1</xdr:col>
          <xdr:colOff>2438400</xdr:colOff>
          <xdr:row>3</xdr:row>
          <xdr:rowOff>19050</xdr:rowOff>
        </xdr:to>
        <xdr:sp macro="" textlink="">
          <xdr:nvSpPr>
            <xdr:cNvPr id="36868" name="Object 4" hidden="1">
              <a:extLst>
                <a:ext uri="{63B3BB69-23CF-44E3-9099-C40C66FF867C}">
                  <a14:compatExt spid="_x0000_s3686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0</xdr:row>
          <xdr:rowOff>161925</xdr:rowOff>
        </xdr:from>
        <xdr:to>
          <xdr:col>1</xdr:col>
          <xdr:colOff>5124450</xdr:colOff>
          <xdr:row>3</xdr:row>
          <xdr:rowOff>85725</xdr:rowOff>
        </xdr:to>
        <xdr:sp macro="" textlink="">
          <xdr:nvSpPr>
            <xdr:cNvPr id="35842" name="Object 2" hidden="1">
              <a:extLst>
                <a:ext uri="{63B3BB69-23CF-44E3-9099-C40C66FF867C}">
                  <a14:compatExt spid="_x0000_s3584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2</xdr:row>
          <xdr:rowOff>19050</xdr:rowOff>
        </xdr:from>
        <xdr:to>
          <xdr:col>2</xdr:col>
          <xdr:colOff>0</xdr:colOff>
          <xdr:row>4</xdr:row>
          <xdr:rowOff>133350</xdr:rowOff>
        </xdr:to>
        <xdr:sp macro="" textlink="">
          <xdr:nvSpPr>
            <xdr:cNvPr id="70657" name="Object 1" hidden="1">
              <a:extLst>
                <a:ext uri="{63B3BB69-23CF-44E3-9099-C40C66FF867C}">
                  <a14:compatExt spid="_x0000_s7065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190500</xdr:colOff>
          <xdr:row>3</xdr:row>
          <xdr:rowOff>19050</xdr:rowOff>
        </xdr:from>
        <xdr:to>
          <xdr:col>1</xdr:col>
          <xdr:colOff>0</xdr:colOff>
          <xdr:row>5</xdr:row>
          <xdr:rowOff>133350</xdr:rowOff>
        </xdr:to>
        <xdr:sp macro="" textlink="">
          <xdr:nvSpPr>
            <xdr:cNvPr id="82945" name="Object 1" hidden="1">
              <a:extLst>
                <a:ext uri="{63B3BB69-23CF-44E3-9099-C40C66FF867C}">
                  <a14:compatExt spid="_x0000_s82945"/>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66675</xdr:colOff>
          <xdr:row>1</xdr:row>
          <xdr:rowOff>142875</xdr:rowOff>
        </xdr:from>
        <xdr:to>
          <xdr:col>2</xdr:col>
          <xdr:colOff>3200400</xdr:colOff>
          <xdr:row>4</xdr:row>
          <xdr:rowOff>0</xdr:rowOff>
        </xdr:to>
        <xdr:sp macro="" textlink="">
          <xdr:nvSpPr>
            <xdr:cNvPr id="29698" name="Object 2" hidden="1">
              <a:extLst>
                <a:ext uri="{63B3BB69-23CF-44E3-9099-C40C66FF867C}">
                  <a14:compatExt spid="_x0000_s29698"/>
                </a:ext>
              </a:extLst>
            </xdr:cNvPr>
            <xdr:cNvSpPr/>
          </xdr:nvSpPr>
          <xdr:spPr>
            <a:xfrm>
              <a:off x="0" y="0"/>
              <a:ext cx="0" cy="0"/>
            </a:xfrm>
            <a:prstGeom prst="rect">
              <a:avLst/>
            </a:prstGeom>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66675</xdr:colOff>
          <xdr:row>2</xdr:row>
          <xdr:rowOff>142875</xdr:rowOff>
        </xdr:from>
        <xdr:to>
          <xdr:col>1</xdr:col>
          <xdr:colOff>3143250</xdr:colOff>
          <xdr:row>5</xdr:row>
          <xdr:rowOff>0</xdr:rowOff>
        </xdr:to>
        <xdr:sp macro="" textlink="">
          <xdr:nvSpPr>
            <xdr:cNvPr id="30722" name="Object 2" hidden="1">
              <a:extLst>
                <a:ext uri="{63B3BB69-23CF-44E3-9099-C40C66FF867C}">
                  <a14:compatExt spid="_x0000_s30722"/>
                </a:ext>
              </a:extLst>
            </xdr:cNvPr>
            <xdr:cNvSpPr/>
          </xdr:nvSpPr>
          <xdr:spPr>
            <a:xfrm>
              <a:off x="0" y="0"/>
              <a:ext cx="0" cy="0"/>
            </a:xfrm>
            <a:prstGeom prst="rect">
              <a:avLst/>
            </a:prstGeom>
          </xdr:spPr>
        </xdr:sp>
        <xdr:clientData/>
      </xdr:twoCellAnchor>
    </mc:Choice>
    <mc:Fallback/>
  </mc:AlternateContent>
  <xdr:twoCellAnchor>
    <xdr:from>
      <xdr:col>1</xdr:col>
      <xdr:colOff>66675</xdr:colOff>
      <xdr:row>2</xdr:row>
      <xdr:rowOff>142875</xdr:rowOff>
    </xdr:from>
    <xdr:to>
      <xdr:col>1</xdr:col>
      <xdr:colOff>3143250</xdr:colOff>
      <xdr:row>4</xdr:row>
      <xdr:rowOff>238125</xdr:rowOff>
    </xdr:to>
    <xdr:sp macro="" textlink="">
      <xdr:nvSpPr>
        <xdr:cNvPr id="30723" name="Object 3" hidden="1">
          <a:extLst>
            <a:ext uri="{63B3BB69-23CF-44E3-9099-C40C66FF867C}">
              <a14:compatExt xmlns:a14="http://schemas.microsoft.com/office/drawing/2010/main" spid="_x0000_s30723"/>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2</xdr:row>
      <xdr:rowOff>142875</xdr:rowOff>
    </xdr:from>
    <xdr:to>
      <xdr:col>1</xdr:col>
      <xdr:colOff>3143250</xdr:colOff>
      <xdr:row>4</xdr:row>
      <xdr:rowOff>238125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533400"/>
          <a:ext cx="307657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tactenos@hospitalsanvicente.gov.co"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16.bin"/></Relationships>
</file>

<file path=xl/worksheets/_rels/sheet11.xml.rels><?xml version="1.0" encoding="UTF-8" standalone="yes"?>
<Relationships xmlns="http://schemas.openxmlformats.org/package/2006/relationships"><Relationship Id="rId3" Type="http://schemas.openxmlformats.org/officeDocument/2006/relationships/oleObject" Target="../embeddings/oleObject17.bin"/><Relationship Id="rId2" Type="http://schemas.openxmlformats.org/officeDocument/2006/relationships/vmlDrawing" Target="../drawings/vmlDrawing11.vml"/><Relationship Id="rId1" Type="http://schemas.openxmlformats.org/officeDocument/2006/relationships/drawing" Target="../drawings/drawing11.xml"/><Relationship Id="rId4" Type="http://schemas.openxmlformats.org/officeDocument/2006/relationships/image" Target="../media/image1.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oleObject" Target="../embeddings/oleObject18.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1.bin"/><Relationship Id="rId5" Type="http://schemas.openxmlformats.org/officeDocument/2006/relationships/image" Target="../media/image1.emf"/><Relationship Id="rId4" Type="http://schemas.openxmlformats.org/officeDocument/2006/relationships/oleObject" Target="../embeddings/oleObject1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2.bin"/><Relationship Id="rId6" Type="http://schemas.openxmlformats.org/officeDocument/2006/relationships/oleObject" Target="../embeddings/oleObject21.bin"/><Relationship Id="rId5" Type="http://schemas.openxmlformats.org/officeDocument/2006/relationships/image" Target="../media/image1.emf"/><Relationship Id="rId4" Type="http://schemas.openxmlformats.org/officeDocument/2006/relationships/oleObject" Target="../embeddings/oleObject20.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oleObject" Target="../embeddings/oleObject24.bin"/><Relationship Id="rId2" Type="http://schemas.openxmlformats.org/officeDocument/2006/relationships/drawing" Target="../drawings/drawing15.xml"/><Relationship Id="rId1" Type="http://schemas.openxmlformats.org/officeDocument/2006/relationships/printerSettings" Target="../printerSettings/printerSettings13.bin"/><Relationship Id="rId6" Type="http://schemas.openxmlformats.org/officeDocument/2006/relationships/oleObject" Target="../embeddings/oleObject23.bin"/><Relationship Id="rId5" Type="http://schemas.openxmlformats.org/officeDocument/2006/relationships/image" Target="../media/image1.emf"/><Relationship Id="rId4" Type="http://schemas.openxmlformats.org/officeDocument/2006/relationships/oleObject" Target="../embeddings/oleObject2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oleObject25.bin"/></Relationships>
</file>

<file path=xl/worksheets/_rels/sheet17.xml.rels><?xml version="1.0" encoding="UTF-8" standalone="yes"?>
<Relationships xmlns="http://schemas.openxmlformats.org/package/2006/relationships"><Relationship Id="rId3" Type="http://schemas.openxmlformats.org/officeDocument/2006/relationships/oleObject" Target="../embeddings/oleObject26.bin"/><Relationship Id="rId2" Type="http://schemas.openxmlformats.org/officeDocument/2006/relationships/vmlDrawing" Target="../drawings/vmlDrawing17.vml"/><Relationship Id="rId1" Type="http://schemas.openxmlformats.org/officeDocument/2006/relationships/drawing" Target="../drawings/drawing17.xml"/><Relationship Id="rId4" Type="http://schemas.openxmlformats.org/officeDocument/2006/relationships/image" Target="../media/image1.emf"/></Relationships>
</file>

<file path=xl/worksheets/_rels/sheet18.xml.rels><?xml version="1.0" encoding="UTF-8" standalone="yes"?>
<Relationships xmlns="http://schemas.openxmlformats.org/package/2006/relationships"><Relationship Id="rId3" Type="http://schemas.openxmlformats.org/officeDocument/2006/relationships/oleObject" Target="../embeddings/oleObject27.bin"/><Relationship Id="rId2" Type="http://schemas.openxmlformats.org/officeDocument/2006/relationships/vmlDrawing" Target="../drawings/vmlDrawing18.vml"/><Relationship Id="rId1" Type="http://schemas.openxmlformats.org/officeDocument/2006/relationships/drawing" Target="../drawings/drawing18.xml"/><Relationship Id="rId4" Type="http://schemas.openxmlformats.org/officeDocument/2006/relationships/image" Target="../media/image1.emf"/></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3.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oleObject" Target="../embeddings/oleObject6.bin"/><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1.emf"/><Relationship Id="rId4" Type="http://schemas.openxmlformats.org/officeDocument/2006/relationships/oleObject" Target="../embeddings/oleObject4.bin"/><Relationship Id="rId9" Type="http://schemas.openxmlformats.org/officeDocument/2006/relationships/oleObject" Target="../embeddings/oleObject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11.bin"/></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12.bin"/><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image" Target="../media/image1.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1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1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12"/>
  <sheetViews>
    <sheetView topLeftCell="A78" zoomScaleNormal="100" workbookViewId="0">
      <selection activeCell="C92" sqref="C92"/>
    </sheetView>
  </sheetViews>
  <sheetFormatPr baseColWidth="10" defaultRowHeight="12.75" x14ac:dyDescent="0.2"/>
  <cols>
    <col min="5" max="5" width="13.5703125" customWidth="1"/>
    <col min="6" max="6" width="12.42578125" customWidth="1"/>
    <col min="7" max="7" width="12.5703125" customWidth="1"/>
  </cols>
  <sheetData>
    <row r="1" spans="1:15" x14ac:dyDescent="0.2">
      <c r="A1" s="1256" t="s">
        <v>321</v>
      </c>
      <c r="B1" s="1257"/>
      <c r="C1" s="1257"/>
      <c r="D1" s="1257"/>
      <c r="E1" s="1257"/>
      <c r="F1" s="1257"/>
      <c r="G1" s="1257"/>
      <c r="H1" s="1257"/>
      <c r="I1" s="1257"/>
      <c r="J1" s="1257"/>
      <c r="K1" s="1257"/>
      <c r="L1" s="1257"/>
      <c r="M1" s="1257"/>
      <c r="N1" s="1257"/>
      <c r="O1" s="1258"/>
    </row>
    <row r="2" spans="1:15" x14ac:dyDescent="0.2">
      <c r="A2" s="1259"/>
      <c r="B2" s="1260"/>
      <c r="C2" s="1260"/>
      <c r="D2" s="1260"/>
      <c r="E2" s="1260"/>
      <c r="F2" s="1260"/>
      <c r="G2" s="1260"/>
      <c r="H2" s="1260"/>
      <c r="I2" s="1260"/>
      <c r="J2" s="1260"/>
      <c r="K2" s="1260"/>
      <c r="L2" s="1260"/>
      <c r="M2" s="1260"/>
      <c r="N2" s="1260"/>
      <c r="O2" s="1261"/>
    </row>
    <row r="3" spans="1:15" x14ac:dyDescent="0.2">
      <c r="A3" s="1259"/>
      <c r="B3" s="1260"/>
      <c r="C3" s="1260"/>
      <c r="D3" s="1260"/>
      <c r="E3" s="1260"/>
      <c r="F3" s="1260"/>
      <c r="G3" s="1260"/>
      <c r="H3" s="1260"/>
      <c r="I3" s="1260"/>
      <c r="J3" s="1260"/>
      <c r="K3" s="1260"/>
      <c r="L3" s="1260"/>
      <c r="M3" s="1260"/>
      <c r="N3" s="1260"/>
      <c r="O3" s="1261"/>
    </row>
    <row r="4" spans="1:15" x14ac:dyDescent="0.2">
      <c r="A4" s="1259"/>
      <c r="B4" s="1260"/>
      <c r="C4" s="1260"/>
      <c r="D4" s="1260"/>
      <c r="E4" s="1260"/>
      <c r="F4" s="1260"/>
      <c r="G4" s="1260"/>
      <c r="H4" s="1260"/>
      <c r="I4" s="1260"/>
      <c r="J4" s="1260"/>
      <c r="K4" s="1260"/>
      <c r="L4" s="1260"/>
      <c r="M4" s="1260"/>
      <c r="N4" s="1260"/>
      <c r="O4" s="1261"/>
    </row>
    <row r="5" spans="1:15" x14ac:dyDescent="0.2">
      <c r="A5" s="1259"/>
      <c r="B5" s="1260"/>
      <c r="C5" s="1260"/>
      <c r="D5" s="1260"/>
      <c r="E5" s="1260"/>
      <c r="F5" s="1260"/>
      <c r="G5" s="1260"/>
      <c r="H5" s="1260"/>
      <c r="I5" s="1260"/>
      <c r="J5" s="1260"/>
      <c r="K5" s="1260"/>
      <c r="L5" s="1260"/>
      <c r="M5" s="1260"/>
      <c r="N5" s="1260"/>
      <c r="O5" s="1261"/>
    </row>
    <row r="6" spans="1:15" x14ac:dyDescent="0.2">
      <c r="A6" s="1259"/>
      <c r="B6" s="1260"/>
      <c r="C6" s="1260"/>
      <c r="D6" s="1260"/>
      <c r="E6" s="1260"/>
      <c r="F6" s="1260"/>
      <c r="G6" s="1260"/>
      <c r="H6" s="1260"/>
      <c r="I6" s="1260"/>
      <c r="J6" s="1260"/>
      <c r="K6" s="1260"/>
      <c r="L6" s="1260"/>
      <c r="M6" s="1260"/>
      <c r="N6" s="1260"/>
      <c r="O6" s="1261"/>
    </row>
    <row r="7" spans="1:15" x14ac:dyDescent="0.2">
      <c r="A7" s="1259"/>
      <c r="B7" s="1260"/>
      <c r="C7" s="1260"/>
      <c r="D7" s="1260"/>
      <c r="E7" s="1260"/>
      <c r="F7" s="1260"/>
      <c r="G7" s="1260"/>
      <c r="H7" s="1260"/>
      <c r="I7" s="1260"/>
      <c r="J7" s="1260"/>
      <c r="K7" s="1260"/>
      <c r="L7" s="1260"/>
      <c r="M7" s="1260"/>
      <c r="N7" s="1260"/>
      <c r="O7" s="1261"/>
    </row>
    <row r="8" spans="1:15" x14ac:dyDescent="0.2">
      <c r="A8" s="1259"/>
      <c r="B8" s="1260"/>
      <c r="C8" s="1260"/>
      <c r="D8" s="1260"/>
      <c r="E8" s="1260"/>
      <c r="F8" s="1260"/>
      <c r="G8" s="1260"/>
      <c r="H8" s="1260"/>
      <c r="I8" s="1260"/>
      <c r="J8" s="1260"/>
      <c r="K8" s="1260"/>
      <c r="L8" s="1260"/>
      <c r="M8" s="1260"/>
      <c r="N8" s="1260"/>
      <c r="O8" s="1261"/>
    </row>
    <row r="9" spans="1:15" x14ac:dyDescent="0.2">
      <c r="A9" s="1259"/>
      <c r="B9" s="1260"/>
      <c r="C9" s="1260"/>
      <c r="D9" s="1260"/>
      <c r="E9" s="1260"/>
      <c r="F9" s="1260"/>
      <c r="G9" s="1260"/>
      <c r="H9" s="1260"/>
      <c r="I9" s="1260"/>
      <c r="J9" s="1260"/>
      <c r="K9" s="1260"/>
      <c r="L9" s="1260"/>
      <c r="M9" s="1260"/>
      <c r="N9" s="1260"/>
      <c r="O9" s="1261"/>
    </row>
    <row r="10" spans="1:15" x14ac:dyDescent="0.2">
      <c r="A10" s="1244"/>
      <c r="B10" s="1245"/>
      <c r="C10" s="1245"/>
      <c r="D10" s="1245"/>
      <c r="E10" s="1245"/>
      <c r="F10" s="1245"/>
      <c r="G10" s="1245"/>
      <c r="H10" s="1245"/>
      <c r="I10" s="1245"/>
      <c r="J10" s="1245"/>
      <c r="K10" s="1245"/>
      <c r="L10" s="1245"/>
      <c r="M10" s="1245"/>
      <c r="N10" s="1245"/>
      <c r="O10" s="1246"/>
    </row>
    <row r="11" spans="1:15" x14ac:dyDescent="0.2">
      <c r="A11" s="1244"/>
      <c r="B11" s="1245"/>
      <c r="C11" s="1245"/>
      <c r="D11" s="1245"/>
      <c r="E11" s="1245"/>
      <c r="F11" s="1245"/>
      <c r="G11" s="1245"/>
      <c r="H11" s="1245"/>
      <c r="I11" s="1245"/>
      <c r="J11" s="1245"/>
      <c r="K11" s="1245"/>
      <c r="L11" s="1245"/>
      <c r="M11" s="1245"/>
      <c r="N11" s="1245"/>
      <c r="O11" s="1246"/>
    </row>
    <row r="12" spans="1:15" x14ac:dyDescent="0.2">
      <c r="A12" s="1244"/>
      <c r="B12" s="1245"/>
      <c r="C12" s="1245"/>
      <c r="D12" s="1245"/>
      <c r="E12" s="1245"/>
      <c r="F12" s="1245"/>
      <c r="G12" s="1245"/>
      <c r="H12" s="1245"/>
      <c r="I12" s="1245"/>
      <c r="J12" s="1245"/>
      <c r="K12" s="1245"/>
      <c r="L12" s="1245"/>
      <c r="M12" s="1245"/>
      <c r="N12" s="1245"/>
      <c r="O12" s="1246"/>
    </row>
    <row r="13" spans="1:15" x14ac:dyDescent="0.2">
      <c r="A13" s="697" t="s">
        <v>81</v>
      </c>
      <c r="B13" s="698"/>
      <c r="C13" s="698"/>
      <c r="D13" s="1252" t="s">
        <v>322</v>
      </c>
      <c r="E13" s="1252"/>
      <c r="F13" s="1252"/>
      <c r="G13" s="1252"/>
      <c r="H13" s="1252"/>
      <c r="I13" s="1252" t="s">
        <v>323</v>
      </c>
      <c r="J13" s="1252"/>
      <c r="K13" s="1252"/>
      <c r="L13" s="1262">
        <v>810010007701</v>
      </c>
      <c r="M13" s="1262"/>
      <c r="N13" s="1262"/>
      <c r="O13" s="1263"/>
    </row>
    <row r="14" spans="1:15" x14ac:dyDescent="0.2">
      <c r="A14" s="1251"/>
      <c r="B14" s="1249"/>
      <c r="C14" s="1249"/>
      <c r="D14" s="1249"/>
      <c r="E14" s="1249"/>
      <c r="F14" s="1249"/>
      <c r="G14" s="1249"/>
      <c r="H14" s="1249"/>
      <c r="I14" s="1245"/>
      <c r="J14" s="1245"/>
      <c r="K14" s="1245"/>
      <c r="L14" s="1245"/>
      <c r="M14" s="1245"/>
      <c r="N14" s="1245"/>
      <c r="O14" s="1246"/>
    </row>
    <row r="15" spans="1:15" x14ac:dyDescent="0.2">
      <c r="A15" s="1251"/>
      <c r="B15" s="1249"/>
      <c r="C15" s="1249"/>
      <c r="D15" s="1249"/>
      <c r="E15" s="1249"/>
      <c r="F15" s="1249"/>
      <c r="G15" s="1249"/>
      <c r="H15" s="1249"/>
      <c r="I15" s="1245"/>
      <c r="J15" s="1245"/>
      <c r="K15" s="1245"/>
      <c r="L15" s="1245"/>
      <c r="M15" s="1245"/>
      <c r="N15" s="1245"/>
      <c r="O15" s="1246"/>
    </row>
    <row r="16" spans="1:15" x14ac:dyDescent="0.2">
      <c r="A16" s="697" t="s">
        <v>324</v>
      </c>
      <c r="B16" s="698"/>
      <c r="C16" s="698"/>
      <c r="D16" s="1252" t="s">
        <v>325</v>
      </c>
      <c r="E16" s="1252"/>
      <c r="F16" s="1252"/>
      <c r="G16" s="1252"/>
      <c r="H16" s="43"/>
      <c r="I16" s="1253" t="s">
        <v>326</v>
      </c>
      <c r="J16" s="1253"/>
      <c r="K16" s="1253"/>
      <c r="L16" s="1254" t="s">
        <v>327</v>
      </c>
      <c r="M16" s="1254"/>
      <c r="N16" s="1254"/>
      <c r="O16" s="1255"/>
    </row>
    <row r="17" spans="1:15" x14ac:dyDescent="0.2">
      <c r="A17" s="1244"/>
      <c r="B17" s="1245"/>
      <c r="C17" s="1245"/>
      <c r="D17" s="1245"/>
      <c r="E17" s="1245"/>
      <c r="F17" s="1245"/>
      <c r="G17" s="1245"/>
      <c r="H17" s="1245"/>
      <c r="I17" s="1245"/>
      <c r="J17" s="1245"/>
      <c r="K17" s="1245"/>
      <c r="L17" s="1245"/>
      <c r="M17" s="1245"/>
      <c r="N17" s="1245"/>
      <c r="O17" s="1246"/>
    </row>
    <row r="18" spans="1:15" x14ac:dyDescent="0.2">
      <c r="A18" s="1244"/>
      <c r="B18" s="1245"/>
      <c r="C18" s="1245"/>
      <c r="D18" s="1245"/>
      <c r="E18" s="1245"/>
      <c r="F18" s="1245"/>
      <c r="G18" s="1245"/>
      <c r="H18" s="1245"/>
      <c r="I18" s="1245"/>
      <c r="J18" s="1245"/>
      <c r="K18" s="1245"/>
      <c r="L18" s="1245"/>
      <c r="M18" s="1245"/>
      <c r="N18" s="1245"/>
      <c r="O18" s="1246"/>
    </row>
    <row r="19" spans="1:15" x14ac:dyDescent="0.2">
      <c r="A19" s="697" t="s">
        <v>328</v>
      </c>
      <c r="B19" s="698"/>
      <c r="C19" s="698"/>
      <c r="D19" s="1249" t="s">
        <v>1403</v>
      </c>
      <c r="E19" s="1249"/>
      <c r="F19" s="1249"/>
      <c r="G19" s="1249"/>
      <c r="H19" s="1249"/>
      <c r="I19" s="1245"/>
      <c r="J19" s="1245"/>
      <c r="K19" s="1245"/>
      <c r="L19" s="1245"/>
      <c r="M19" s="1245"/>
      <c r="N19" s="1245"/>
      <c r="O19" s="1246"/>
    </row>
    <row r="20" spans="1:15" x14ac:dyDescent="0.2">
      <c r="A20" s="1244"/>
      <c r="B20" s="1245"/>
      <c r="C20" s="1245"/>
      <c r="D20" s="1245"/>
      <c r="E20" s="1245"/>
      <c r="F20" s="1245"/>
      <c r="G20" s="1245"/>
      <c r="H20" s="1245"/>
      <c r="I20" s="1245"/>
      <c r="J20" s="1245"/>
      <c r="K20" s="1245"/>
      <c r="L20" s="1245"/>
      <c r="M20" s="1245"/>
      <c r="N20" s="1245"/>
      <c r="O20" s="1246"/>
    </row>
    <row r="21" spans="1:15" ht="13.5" thickBot="1" x14ac:dyDescent="0.25">
      <c r="A21" s="1250"/>
      <c r="B21" s="1247"/>
      <c r="C21" s="1247"/>
      <c r="D21" s="1247"/>
      <c r="E21" s="1247"/>
      <c r="F21" s="1247"/>
      <c r="G21" s="1247"/>
      <c r="H21" s="1247"/>
      <c r="I21" s="1247"/>
      <c r="J21" s="1247"/>
      <c r="K21" s="1247"/>
      <c r="L21" s="1247"/>
      <c r="M21" s="1247"/>
      <c r="N21" s="1247"/>
      <c r="O21" s="1248"/>
    </row>
    <row r="22" spans="1:15" x14ac:dyDescent="0.2">
      <c r="A22" s="1232" t="s">
        <v>329</v>
      </c>
      <c r="B22" s="1233"/>
      <c r="C22" s="1233"/>
      <c r="D22" s="1233"/>
      <c r="E22" s="1233"/>
      <c r="F22" s="1233"/>
      <c r="G22" s="1233"/>
      <c r="H22" s="1233"/>
      <c r="I22" s="1233"/>
      <c r="J22" s="1233"/>
      <c r="K22" s="1233"/>
      <c r="L22" s="1233"/>
      <c r="M22" s="1233"/>
      <c r="N22" s="1233"/>
      <c r="O22" s="1234"/>
    </row>
    <row r="23" spans="1:15" ht="13.5" thickBot="1" x14ac:dyDescent="0.25">
      <c r="A23" s="1235"/>
      <c r="B23" s="1236"/>
      <c r="C23" s="1236"/>
      <c r="D23" s="1236"/>
      <c r="E23" s="1236"/>
      <c r="F23" s="1236"/>
      <c r="G23" s="1236"/>
      <c r="H23" s="1236"/>
      <c r="I23" s="1236"/>
      <c r="J23" s="1236"/>
      <c r="K23" s="1236"/>
      <c r="L23" s="1236"/>
      <c r="M23" s="1236"/>
      <c r="N23" s="1236"/>
      <c r="O23" s="1237"/>
    </row>
    <row r="24" spans="1:15" ht="13.5" thickBot="1" x14ac:dyDescent="0.25">
      <c r="A24" s="1238" t="s">
        <v>330</v>
      </c>
      <c r="B24" s="1239"/>
      <c r="C24" s="1239"/>
      <c r="D24" s="1239"/>
      <c r="E24" s="1239"/>
      <c r="F24" s="1239"/>
      <c r="G24" s="1239"/>
      <c r="H24" s="1239"/>
      <c r="I24" s="1239"/>
      <c r="J24" s="1239"/>
      <c r="K24" s="1239"/>
      <c r="L24" s="1239"/>
      <c r="M24" s="1239"/>
      <c r="N24" s="1239"/>
      <c r="O24" s="1240"/>
    </row>
    <row r="25" spans="1:15" ht="40.5" customHeight="1" thickBot="1" x14ac:dyDescent="0.25">
      <c r="A25" s="1241" t="s">
        <v>331</v>
      </c>
      <c r="B25" s="1242"/>
      <c r="C25" s="1242"/>
      <c r="D25" s="1242"/>
      <c r="E25" s="1242"/>
      <c r="F25" s="1242"/>
      <c r="G25" s="1242"/>
      <c r="H25" s="1242"/>
      <c r="I25" s="1242"/>
      <c r="J25" s="1242"/>
      <c r="K25" s="1242"/>
      <c r="L25" s="1242"/>
      <c r="M25" s="1242"/>
      <c r="N25" s="1242"/>
      <c r="O25" s="1243"/>
    </row>
    <row r="26" spans="1:15" ht="13.5" thickBot="1" x14ac:dyDescent="0.25">
      <c r="A26" s="1264" t="s">
        <v>332</v>
      </c>
      <c r="B26" s="1265"/>
      <c r="C26" s="1265"/>
      <c r="D26" s="1265"/>
      <c r="E26" s="1265"/>
      <c r="F26" s="1265"/>
      <c r="G26" s="1265"/>
      <c r="H26" s="1265"/>
      <c r="I26" s="1265"/>
      <c r="J26" s="1265"/>
      <c r="K26" s="1265"/>
      <c r="L26" s="1265"/>
      <c r="M26" s="1265"/>
      <c r="N26" s="1265"/>
      <c r="O26" s="1266"/>
    </row>
    <row r="27" spans="1:15" ht="41.25" customHeight="1" thickBot="1" x14ac:dyDescent="0.25">
      <c r="A27" s="1267" t="s">
        <v>1330</v>
      </c>
      <c r="B27" s="1268"/>
      <c r="C27" s="1268"/>
      <c r="D27" s="1268"/>
      <c r="E27" s="1268"/>
      <c r="F27" s="1268"/>
      <c r="G27" s="1268"/>
      <c r="H27" s="1268"/>
      <c r="I27" s="1268"/>
      <c r="J27" s="1268"/>
      <c r="K27" s="1268"/>
      <c r="L27" s="1268"/>
      <c r="M27" s="1268"/>
      <c r="N27" s="1268"/>
      <c r="O27" s="1269"/>
    </row>
    <row r="28" spans="1:15" ht="13.5" thickBot="1" x14ac:dyDescent="0.25">
      <c r="A28" s="1264" t="s">
        <v>333</v>
      </c>
      <c r="B28" s="1265"/>
      <c r="C28" s="1265"/>
      <c r="D28" s="1265"/>
      <c r="E28" s="1265"/>
      <c r="F28" s="1265"/>
      <c r="G28" s="1265"/>
      <c r="H28" s="1265"/>
      <c r="I28" s="1265"/>
      <c r="J28" s="1265"/>
      <c r="K28" s="1265"/>
      <c r="L28" s="1265"/>
      <c r="M28" s="1265"/>
      <c r="N28" s="1265"/>
      <c r="O28" s="1266"/>
    </row>
    <row r="29" spans="1:15" ht="80.25" customHeight="1" x14ac:dyDescent="0.2">
      <c r="A29" s="1282" t="s">
        <v>334</v>
      </c>
      <c r="B29" s="1283"/>
      <c r="C29" s="1283"/>
      <c r="D29" s="1283"/>
      <c r="E29" s="1283"/>
      <c r="F29" s="1283"/>
      <c r="G29" s="1283"/>
      <c r="H29" s="1283"/>
      <c r="I29" s="1283"/>
      <c r="J29" s="1283"/>
      <c r="K29" s="1283"/>
      <c r="L29" s="1283"/>
      <c r="M29" s="1283"/>
      <c r="N29" s="1283"/>
      <c r="O29" s="1284"/>
    </row>
    <row r="30" spans="1:15" ht="17.25" customHeight="1" x14ac:dyDescent="0.2">
      <c r="A30" s="1289" t="s">
        <v>1101</v>
      </c>
      <c r="B30" s="1289"/>
      <c r="C30" s="1289"/>
      <c r="D30" s="1289"/>
      <c r="E30" s="1289"/>
      <c r="F30" s="1289"/>
      <c r="G30" s="1289"/>
      <c r="H30" s="1289"/>
      <c r="I30" s="1289"/>
      <c r="J30" s="1289"/>
      <c r="K30" s="1289"/>
      <c r="L30" s="1289"/>
      <c r="M30" s="1289"/>
      <c r="N30" s="1289"/>
      <c r="O30" s="1289"/>
    </row>
    <row r="31" spans="1:15" ht="80.25" customHeight="1" x14ac:dyDescent="0.2">
      <c r="A31" s="1288" t="s">
        <v>1100</v>
      </c>
      <c r="B31" s="1288"/>
      <c r="C31" s="1288"/>
      <c r="D31" s="1288"/>
      <c r="E31" s="1288"/>
      <c r="F31" s="1288"/>
      <c r="G31" s="1288"/>
      <c r="H31" s="1288"/>
      <c r="I31" s="1288"/>
      <c r="J31" s="1288"/>
      <c r="K31" s="1288"/>
      <c r="L31" s="1288"/>
      <c r="M31" s="1288"/>
      <c r="N31" s="1288"/>
      <c r="O31" s="1288"/>
    </row>
    <row r="32" spans="1:15" ht="13.5" thickBot="1" x14ac:dyDescent="0.25">
      <c r="A32" s="1285" t="s">
        <v>335</v>
      </c>
      <c r="B32" s="1286"/>
      <c r="C32" s="1286"/>
      <c r="D32" s="1286"/>
      <c r="E32" s="1286"/>
      <c r="F32" s="1286"/>
      <c r="G32" s="1286"/>
      <c r="H32" s="1286"/>
      <c r="I32" s="1286"/>
      <c r="J32" s="1286"/>
      <c r="K32" s="1286"/>
      <c r="L32" s="1286"/>
      <c r="M32" s="1286"/>
      <c r="N32" s="1286"/>
      <c r="O32" s="1287"/>
    </row>
    <row r="33" spans="1:15" ht="40.5" customHeight="1" thickBot="1" x14ac:dyDescent="0.25">
      <c r="A33" s="1267" t="s">
        <v>336</v>
      </c>
      <c r="B33" s="1268"/>
      <c r="C33" s="1268"/>
      <c r="D33" s="1268"/>
      <c r="E33" s="1268"/>
      <c r="F33" s="1268"/>
      <c r="G33" s="1268"/>
      <c r="H33" s="1268"/>
      <c r="I33" s="1268"/>
      <c r="J33" s="1268"/>
      <c r="K33" s="1268"/>
      <c r="L33" s="1268"/>
      <c r="M33" s="1268"/>
      <c r="N33" s="1268"/>
      <c r="O33" s="1269"/>
    </row>
    <row r="34" spans="1:15" ht="13.5" thickBot="1" x14ac:dyDescent="0.25">
      <c r="A34" s="1270" t="s">
        <v>337</v>
      </c>
      <c r="B34" s="1271"/>
      <c r="C34" s="1271"/>
      <c r="D34" s="1271"/>
      <c r="E34" s="1271"/>
      <c r="F34" s="1271"/>
      <c r="G34" s="1271"/>
      <c r="H34" s="1271"/>
      <c r="I34" s="1271"/>
      <c r="J34" s="1271"/>
      <c r="K34" s="1271"/>
      <c r="L34" s="1271"/>
      <c r="M34" s="1271"/>
      <c r="N34" s="1271"/>
      <c r="O34" s="1272"/>
    </row>
    <row r="35" spans="1:15" x14ac:dyDescent="0.2">
      <c r="A35" s="699"/>
      <c r="B35" s="43"/>
      <c r="C35" s="43"/>
      <c r="D35" s="43"/>
      <c r="E35" s="43"/>
      <c r="F35" s="43"/>
      <c r="G35" s="43"/>
      <c r="H35" s="43"/>
      <c r="I35" s="43"/>
      <c r="J35" s="43"/>
      <c r="K35" s="43"/>
      <c r="L35" s="43"/>
      <c r="M35" s="43"/>
      <c r="N35" s="43"/>
      <c r="O35" s="700"/>
    </row>
    <row r="36" spans="1:15" x14ac:dyDescent="0.2">
      <c r="A36" s="1244"/>
      <c r="B36" s="1245"/>
      <c r="C36" s="1245"/>
      <c r="D36" s="1245"/>
      <c r="E36" s="1245"/>
      <c r="F36" s="1245"/>
      <c r="G36" s="1245"/>
      <c r="H36" s="1245"/>
      <c r="I36" s="1245"/>
      <c r="J36" s="1245"/>
      <c r="K36" s="1245"/>
      <c r="L36" s="1245"/>
      <c r="M36" s="1245"/>
      <c r="N36" s="1245"/>
      <c r="O36" s="1246"/>
    </row>
    <row r="37" spans="1:15" x14ac:dyDescent="0.2">
      <c r="A37" s="1244"/>
      <c r="B37" s="1245"/>
      <c r="C37" s="1245"/>
      <c r="D37" s="1245"/>
      <c r="E37" s="1245"/>
      <c r="F37" s="1245"/>
      <c r="G37" s="1245"/>
      <c r="H37" s="1245"/>
      <c r="I37" s="1245"/>
      <c r="J37" s="1245"/>
      <c r="K37" s="1245"/>
      <c r="L37" s="1245"/>
      <c r="M37" s="1245"/>
      <c r="N37" s="1245"/>
      <c r="O37" s="1246"/>
    </row>
    <row r="38" spans="1:15" x14ac:dyDescent="0.2">
      <c r="A38" s="1244"/>
      <c r="B38" s="1245"/>
      <c r="C38" s="1245"/>
      <c r="D38" s="1245"/>
      <c r="E38" s="1245"/>
      <c r="F38" s="1245"/>
      <c r="G38" s="1245"/>
      <c r="H38" s="1245"/>
      <c r="I38" s="1245"/>
      <c r="J38" s="1245"/>
      <c r="K38" s="1245"/>
      <c r="L38" s="1245"/>
      <c r="M38" s="1245"/>
      <c r="N38" s="1245"/>
      <c r="O38" s="1246"/>
    </row>
    <row r="39" spans="1:15" x14ac:dyDescent="0.2">
      <c r="A39" s="1244"/>
      <c r="B39" s="1245"/>
      <c r="C39" s="1245"/>
      <c r="D39" s="1245"/>
      <c r="E39" s="1245"/>
      <c r="F39" s="1245"/>
      <c r="G39" s="1245"/>
      <c r="H39" s="1245"/>
      <c r="I39" s="1245"/>
      <c r="J39" s="1245"/>
      <c r="K39" s="1245"/>
      <c r="L39" s="1245"/>
      <c r="M39" s="1245"/>
      <c r="N39" s="1245"/>
      <c r="O39" s="1246"/>
    </row>
    <row r="40" spans="1:15" x14ac:dyDescent="0.2">
      <c r="A40" s="1244"/>
      <c r="B40" s="1245"/>
      <c r="C40" s="1245"/>
      <c r="D40" s="1245"/>
      <c r="E40" s="1245"/>
      <c r="F40" s="1245"/>
      <c r="G40" s="1245"/>
      <c r="H40" s="1245"/>
      <c r="I40" s="1245"/>
      <c r="J40" s="1245"/>
      <c r="K40" s="1245"/>
      <c r="L40" s="1245"/>
      <c r="M40" s="1245"/>
      <c r="N40" s="1245"/>
      <c r="O40" s="1246"/>
    </row>
    <row r="41" spans="1:15" x14ac:dyDescent="0.2">
      <c r="A41" s="1244"/>
      <c r="B41" s="1245"/>
      <c r="C41" s="1245"/>
      <c r="D41" s="1245"/>
      <c r="E41" s="1245"/>
      <c r="F41" s="1245"/>
      <c r="G41" s="1245"/>
      <c r="H41" s="1245"/>
      <c r="I41" s="1245"/>
      <c r="J41" s="1245"/>
      <c r="K41" s="1245"/>
      <c r="L41" s="1245"/>
      <c r="M41" s="1245"/>
      <c r="N41" s="1245"/>
      <c r="O41" s="1246"/>
    </row>
    <row r="42" spans="1:15" x14ac:dyDescent="0.2">
      <c r="A42" s="1244"/>
      <c r="B42" s="1245"/>
      <c r="C42" s="1245"/>
      <c r="D42" s="1245"/>
      <c r="E42" s="1245"/>
      <c r="F42" s="1245"/>
      <c r="G42" s="1245"/>
      <c r="H42" s="1245"/>
      <c r="I42" s="1245"/>
      <c r="J42" s="1245"/>
      <c r="K42" s="1245"/>
      <c r="L42" s="1245"/>
      <c r="M42" s="1245"/>
      <c r="N42" s="1245"/>
      <c r="O42" s="1246"/>
    </row>
    <row r="43" spans="1:15" x14ac:dyDescent="0.2">
      <c r="A43" s="1244"/>
      <c r="B43" s="1245"/>
      <c r="C43" s="1245"/>
      <c r="D43" s="1245"/>
      <c r="E43" s="1245"/>
      <c r="F43" s="1245"/>
      <c r="G43" s="1245"/>
      <c r="H43" s="1245"/>
      <c r="I43" s="1245"/>
      <c r="J43" s="1245"/>
      <c r="K43" s="1245"/>
      <c r="L43" s="1245"/>
      <c r="M43" s="1245"/>
      <c r="N43" s="1245"/>
      <c r="O43" s="1246"/>
    </row>
    <row r="44" spans="1:15" x14ac:dyDescent="0.2">
      <c r="A44" s="1244"/>
      <c r="B44" s="1245"/>
      <c r="C44" s="1245"/>
      <c r="D44" s="1245"/>
      <c r="E44" s="1245"/>
      <c r="F44" s="1245"/>
      <c r="G44" s="1245"/>
      <c r="H44" s="1245"/>
      <c r="I44" s="1245"/>
      <c r="J44" s="1245"/>
      <c r="K44" s="1245"/>
      <c r="L44" s="1245"/>
      <c r="M44" s="1245"/>
      <c r="N44" s="1245"/>
      <c r="O44" s="1246"/>
    </row>
    <row r="45" spans="1:15" x14ac:dyDescent="0.2">
      <c r="A45" s="1244"/>
      <c r="B45" s="1245"/>
      <c r="C45" s="1245"/>
      <c r="D45" s="1245"/>
      <c r="E45" s="1245"/>
      <c r="F45" s="1245"/>
      <c r="G45" s="1245"/>
      <c r="H45" s="1245"/>
      <c r="I45" s="1245"/>
      <c r="J45" s="1245"/>
      <c r="K45" s="1245"/>
      <c r="L45" s="1245"/>
      <c r="M45" s="1245"/>
      <c r="N45" s="1245"/>
      <c r="O45" s="1246"/>
    </row>
    <row r="46" spans="1:15" x14ac:dyDescent="0.2">
      <c r="A46" s="1244"/>
      <c r="B46" s="1245"/>
      <c r="C46" s="1245"/>
      <c r="D46" s="1245"/>
      <c r="E46" s="1245"/>
      <c r="F46" s="1245"/>
      <c r="G46" s="1245"/>
      <c r="H46" s="1245"/>
      <c r="I46" s="1245"/>
      <c r="J46" s="1245"/>
      <c r="K46" s="1245"/>
      <c r="L46" s="1245"/>
      <c r="M46" s="1245"/>
      <c r="N46" s="1245"/>
      <c r="O46" s="1246"/>
    </row>
    <row r="47" spans="1:15" x14ac:dyDescent="0.2">
      <c r="A47" s="1244"/>
      <c r="B47" s="1245"/>
      <c r="C47" s="1245"/>
      <c r="D47" s="1245"/>
      <c r="E47" s="1245"/>
      <c r="F47" s="1245"/>
      <c r="G47" s="1245"/>
      <c r="H47" s="1245"/>
      <c r="I47" s="1245"/>
      <c r="J47" s="1245"/>
      <c r="K47" s="1245"/>
      <c r="L47" s="1245"/>
      <c r="M47" s="1245"/>
      <c r="N47" s="1245"/>
      <c r="O47" s="1246"/>
    </row>
    <row r="48" spans="1:15" x14ac:dyDescent="0.2">
      <c r="A48" s="1244"/>
      <c r="B48" s="1245"/>
      <c r="C48" s="1245"/>
      <c r="D48" s="1245"/>
      <c r="E48" s="1245"/>
      <c r="F48" s="1245"/>
      <c r="G48" s="1245"/>
      <c r="H48" s="1245"/>
      <c r="I48" s="1245"/>
      <c r="J48" s="1245"/>
      <c r="K48" s="1245"/>
      <c r="L48" s="1245"/>
      <c r="M48" s="1245"/>
      <c r="N48" s="1245"/>
      <c r="O48" s="1246"/>
    </row>
    <row r="49" spans="1:15" x14ac:dyDescent="0.2">
      <c r="A49" s="1244"/>
      <c r="B49" s="1245"/>
      <c r="C49" s="1245"/>
      <c r="D49" s="1245"/>
      <c r="E49" s="1245"/>
      <c r="F49" s="1245"/>
      <c r="G49" s="1245"/>
      <c r="H49" s="1245"/>
      <c r="I49" s="1245"/>
      <c r="J49" s="1245"/>
      <c r="K49" s="1245"/>
      <c r="L49" s="1245"/>
      <c r="M49" s="1245"/>
      <c r="N49" s="1245"/>
      <c r="O49" s="1246"/>
    </row>
    <row r="50" spans="1:15" x14ac:dyDescent="0.2">
      <c r="A50" s="1244"/>
      <c r="B50" s="1245"/>
      <c r="C50" s="1245"/>
      <c r="D50" s="1245"/>
      <c r="E50" s="1245"/>
      <c r="F50" s="1245"/>
      <c r="G50" s="1245"/>
      <c r="H50" s="1245"/>
      <c r="I50" s="1245"/>
      <c r="J50" s="1245"/>
      <c r="K50" s="1245"/>
      <c r="L50" s="1245"/>
      <c r="M50" s="1245"/>
      <c r="N50" s="1245"/>
      <c r="O50" s="1246"/>
    </row>
    <row r="51" spans="1:15" x14ac:dyDescent="0.2">
      <c r="A51" s="1244"/>
      <c r="B51" s="1245"/>
      <c r="C51" s="1245"/>
      <c r="D51" s="1245"/>
      <c r="E51" s="1245"/>
      <c r="F51" s="1245"/>
      <c r="G51" s="1245"/>
      <c r="H51" s="1245"/>
      <c r="I51" s="1245"/>
      <c r="J51" s="1245"/>
      <c r="K51" s="1245"/>
      <c r="L51" s="1245"/>
      <c r="M51" s="1245"/>
      <c r="N51" s="1245"/>
      <c r="O51" s="1246"/>
    </row>
    <row r="52" spans="1:15" x14ac:dyDescent="0.2">
      <c r="A52" s="1244"/>
      <c r="B52" s="1245"/>
      <c r="C52" s="1245"/>
      <c r="D52" s="1245"/>
      <c r="E52" s="1245"/>
      <c r="F52" s="1245"/>
      <c r="G52" s="1245"/>
      <c r="H52" s="1245"/>
      <c r="I52" s="1245"/>
      <c r="J52" s="1245"/>
      <c r="K52" s="1245"/>
      <c r="L52" s="1245"/>
      <c r="M52" s="1245"/>
      <c r="N52" s="1245"/>
      <c r="O52" s="1246"/>
    </row>
    <row r="53" spans="1:15" x14ac:dyDescent="0.2">
      <c r="A53" s="1244"/>
      <c r="B53" s="1245"/>
      <c r="C53" s="1245"/>
      <c r="D53" s="1245"/>
      <c r="E53" s="1245"/>
      <c r="F53" s="1245"/>
      <c r="G53" s="1245"/>
      <c r="H53" s="1245"/>
      <c r="I53" s="1245"/>
      <c r="J53" s="1245"/>
      <c r="K53" s="1245"/>
      <c r="L53" s="1245"/>
      <c r="M53" s="1245"/>
      <c r="N53" s="1245"/>
      <c r="O53" s="1246"/>
    </row>
    <row r="54" spans="1:15" x14ac:dyDescent="0.2">
      <c r="A54" s="1244"/>
      <c r="B54" s="1245"/>
      <c r="C54" s="1245"/>
      <c r="D54" s="1245"/>
      <c r="E54" s="1245"/>
      <c r="F54" s="1245"/>
      <c r="G54" s="1245"/>
      <c r="H54" s="1245"/>
      <c r="I54" s="1245"/>
      <c r="J54" s="1245"/>
      <c r="K54" s="1245"/>
      <c r="L54" s="1245"/>
      <c r="M54" s="1245"/>
      <c r="N54" s="1245"/>
      <c r="O54" s="1246"/>
    </row>
    <row r="55" spans="1:15" x14ac:dyDescent="0.2">
      <c r="A55" s="1244"/>
      <c r="B55" s="1245"/>
      <c r="C55" s="1245"/>
      <c r="D55" s="1245"/>
      <c r="E55" s="1245"/>
      <c r="F55" s="1245"/>
      <c r="G55" s="1245"/>
      <c r="H55" s="1245"/>
      <c r="I55" s="1245"/>
      <c r="J55" s="1245"/>
      <c r="K55" s="1245"/>
      <c r="L55" s="1245"/>
      <c r="M55" s="1245"/>
      <c r="N55" s="1245"/>
      <c r="O55" s="1246"/>
    </row>
    <row r="56" spans="1:15" x14ac:dyDescent="0.2">
      <c r="A56" s="1244"/>
      <c r="B56" s="1245"/>
      <c r="C56" s="1245"/>
      <c r="D56" s="1245"/>
      <c r="E56" s="1245"/>
      <c r="F56" s="1245"/>
      <c r="G56" s="1245"/>
      <c r="H56" s="1245"/>
      <c r="I56" s="1245"/>
      <c r="J56" s="1245"/>
      <c r="K56" s="1245"/>
      <c r="L56" s="1245"/>
      <c r="M56" s="1245"/>
      <c r="N56" s="1245"/>
      <c r="O56" s="1246"/>
    </row>
    <row r="57" spans="1:15" x14ac:dyDescent="0.2">
      <c r="A57" s="1244"/>
      <c r="B57" s="1245"/>
      <c r="C57" s="1245"/>
      <c r="D57" s="1245"/>
      <c r="E57" s="1245"/>
      <c r="F57" s="1245"/>
      <c r="G57" s="1245"/>
      <c r="H57" s="1245"/>
      <c r="I57" s="1245"/>
      <c r="J57" s="1245"/>
      <c r="K57" s="1245"/>
      <c r="L57" s="1245"/>
      <c r="M57" s="1245"/>
      <c r="N57" s="1245"/>
      <c r="O57" s="1246"/>
    </row>
    <row r="58" spans="1:15" x14ac:dyDescent="0.2">
      <c r="A58" s="1244"/>
      <c r="B58" s="1245"/>
      <c r="C58" s="1245"/>
      <c r="D58" s="1245"/>
      <c r="E58" s="1245"/>
      <c r="F58" s="1245"/>
      <c r="G58" s="1245"/>
      <c r="H58" s="1245"/>
      <c r="I58" s="1245"/>
      <c r="J58" s="1245"/>
      <c r="K58" s="1245"/>
      <c r="L58" s="1245"/>
      <c r="M58" s="1245"/>
      <c r="N58" s="1245"/>
      <c r="O58" s="1246"/>
    </row>
    <row r="59" spans="1:15" x14ac:dyDescent="0.2">
      <c r="A59" s="1244"/>
      <c r="B59" s="1245"/>
      <c r="C59" s="1245"/>
      <c r="D59" s="1245"/>
      <c r="E59" s="1245"/>
      <c r="F59" s="1245"/>
      <c r="G59" s="1245"/>
      <c r="H59" s="1245"/>
      <c r="I59" s="1245"/>
      <c r="J59" s="1245"/>
      <c r="K59" s="1245"/>
      <c r="L59" s="1245"/>
      <c r="M59" s="1245"/>
      <c r="N59" s="1245"/>
      <c r="O59" s="1246"/>
    </row>
    <row r="60" spans="1:15" x14ac:dyDescent="0.2">
      <c r="A60" s="1244"/>
      <c r="B60" s="1245"/>
      <c r="C60" s="1245"/>
      <c r="D60" s="1245"/>
      <c r="E60" s="1245"/>
      <c r="F60" s="1245"/>
      <c r="G60" s="1245"/>
      <c r="H60" s="1245"/>
      <c r="I60" s="1245"/>
      <c r="J60" s="1245"/>
      <c r="K60" s="1245"/>
      <c r="L60" s="1245"/>
      <c r="M60" s="1245"/>
      <c r="N60" s="1245"/>
      <c r="O60" s="1246"/>
    </row>
    <row r="61" spans="1:15" x14ac:dyDescent="0.2">
      <c r="A61" s="1244"/>
      <c r="B61" s="1245"/>
      <c r="C61" s="1245"/>
      <c r="D61" s="1245"/>
      <c r="E61" s="1245"/>
      <c r="F61" s="1245"/>
      <c r="G61" s="1245"/>
      <c r="H61" s="1245"/>
      <c r="I61" s="1245"/>
      <c r="J61" s="1245"/>
      <c r="K61" s="1245"/>
      <c r="L61" s="1245"/>
      <c r="M61" s="1245"/>
      <c r="N61" s="1245"/>
      <c r="O61" s="1246"/>
    </row>
    <row r="62" spans="1:15" x14ac:dyDescent="0.2">
      <c r="A62" s="1244"/>
      <c r="B62" s="1245"/>
      <c r="C62" s="1245"/>
      <c r="D62" s="1245"/>
      <c r="E62" s="1245"/>
      <c r="F62" s="1245"/>
      <c r="G62" s="1245"/>
      <c r="H62" s="1245"/>
      <c r="I62" s="1245"/>
      <c r="J62" s="1245"/>
      <c r="K62" s="1245"/>
      <c r="L62" s="1245"/>
      <c r="M62" s="1245"/>
      <c r="N62" s="1245"/>
      <c r="O62" s="1246"/>
    </row>
    <row r="63" spans="1:15" x14ac:dyDescent="0.2">
      <c r="A63" s="1244"/>
      <c r="B63" s="1245"/>
      <c r="C63" s="1245"/>
      <c r="D63" s="1245"/>
      <c r="E63" s="1245"/>
      <c r="F63" s="1245"/>
      <c r="G63" s="1245"/>
      <c r="H63" s="1245"/>
      <c r="I63" s="1245"/>
      <c r="J63" s="1245"/>
      <c r="K63" s="1245"/>
      <c r="L63" s="1245"/>
      <c r="M63" s="1245"/>
      <c r="N63" s="1245"/>
      <c r="O63" s="1246"/>
    </row>
    <row r="64" spans="1:15" x14ac:dyDescent="0.2">
      <c r="A64" s="1244"/>
      <c r="B64" s="1245"/>
      <c r="C64" s="1245"/>
      <c r="D64" s="1245"/>
      <c r="E64" s="1245"/>
      <c r="F64" s="1245"/>
      <c r="G64" s="1245"/>
      <c r="H64" s="1245"/>
      <c r="I64" s="1245"/>
      <c r="J64" s="1245"/>
      <c r="K64" s="1245"/>
      <c r="L64" s="1245"/>
      <c r="M64" s="1245"/>
      <c r="N64" s="1245"/>
      <c r="O64" s="1246"/>
    </row>
    <row r="65" spans="1:15" ht="14.25" customHeight="1" thickBot="1" x14ac:dyDescent="0.25">
      <c r="A65" s="1250"/>
      <c r="B65" s="1247"/>
      <c r="C65" s="1247"/>
      <c r="D65" s="1247"/>
      <c r="E65" s="1247"/>
      <c r="F65" s="1247"/>
      <c r="G65" s="1247"/>
      <c r="H65" s="1247"/>
      <c r="I65" s="1247"/>
      <c r="J65" s="1247"/>
      <c r="K65" s="1247"/>
      <c r="L65" s="1247"/>
      <c r="M65" s="1247"/>
      <c r="N65" s="1247"/>
      <c r="O65" s="1248"/>
    </row>
    <row r="66" spans="1:15" ht="14.25" customHeight="1" thickBot="1" x14ac:dyDescent="0.25">
      <c r="A66" s="1270" t="s">
        <v>1280</v>
      </c>
      <c r="B66" s="1271"/>
      <c r="C66" s="1271"/>
      <c r="D66" s="1271"/>
      <c r="E66" s="1271"/>
      <c r="F66" s="1271"/>
      <c r="G66" s="1271"/>
      <c r="H66" s="1271"/>
      <c r="I66" s="1271"/>
      <c r="J66" s="1271"/>
      <c r="K66" s="1271"/>
      <c r="L66" s="1271"/>
      <c r="M66" s="1271"/>
      <c r="N66" s="1271"/>
      <c r="O66" s="1272"/>
    </row>
    <row r="67" spans="1:15" ht="409.5" customHeight="1" x14ac:dyDescent="0.2">
      <c r="A67" s="1273"/>
      <c r="B67" s="1274"/>
      <c r="C67" s="1274"/>
      <c r="D67" s="1274"/>
      <c r="E67" s="1274"/>
      <c r="F67" s="1274"/>
      <c r="G67" s="1274"/>
      <c r="H67" s="1274"/>
      <c r="I67" s="1274"/>
      <c r="J67" s="1274"/>
      <c r="K67" s="1274"/>
      <c r="L67" s="1274"/>
      <c r="M67" s="1274"/>
      <c r="N67" s="1274"/>
      <c r="O67" s="1275"/>
    </row>
    <row r="68" spans="1:15" ht="409.5" customHeight="1" x14ac:dyDescent="0.2">
      <c r="A68" s="1276"/>
      <c r="B68" s="1277"/>
      <c r="C68" s="1277"/>
      <c r="D68" s="1277"/>
      <c r="E68" s="1277"/>
      <c r="F68" s="1277"/>
      <c r="G68" s="1277"/>
      <c r="H68" s="1277"/>
      <c r="I68" s="1277"/>
      <c r="J68" s="1277"/>
      <c r="K68" s="1277"/>
      <c r="L68" s="1277"/>
      <c r="M68" s="1277"/>
      <c r="N68" s="1277"/>
      <c r="O68" s="1278"/>
    </row>
    <row r="69" spans="1:15" ht="91.5" customHeight="1" thickBot="1" x14ac:dyDescent="0.25">
      <c r="A69" s="1279"/>
      <c r="B69" s="1280"/>
      <c r="C69" s="1280"/>
      <c r="D69" s="1280"/>
      <c r="E69" s="1280"/>
      <c r="F69" s="1280"/>
      <c r="G69" s="1280"/>
      <c r="H69" s="1280"/>
      <c r="I69" s="1280"/>
      <c r="J69" s="1280"/>
      <c r="K69" s="1280"/>
      <c r="L69" s="1280"/>
      <c r="M69" s="1280"/>
      <c r="N69" s="1280"/>
      <c r="O69" s="1281"/>
    </row>
    <row r="70" spans="1:15" ht="24" customHeight="1" x14ac:dyDescent="0.2">
      <c r="A70" s="1273" t="s">
        <v>338</v>
      </c>
      <c r="B70" s="1274"/>
      <c r="C70" s="1274"/>
      <c r="D70" s="1274"/>
      <c r="E70" s="1274"/>
      <c r="F70" s="1274"/>
      <c r="G70" s="1274"/>
      <c r="H70" s="1274"/>
      <c r="I70" s="1274"/>
      <c r="J70" s="1274"/>
      <c r="K70" s="1274"/>
      <c r="L70" s="1274"/>
      <c r="M70" s="1274"/>
      <c r="N70" s="1274"/>
      <c r="O70" s="1275"/>
    </row>
    <row r="71" spans="1:15" ht="119.25" customHeight="1" x14ac:dyDescent="0.2">
      <c r="A71" s="1297" t="s">
        <v>1404</v>
      </c>
      <c r="B71" s="1298"/>
      <c r="C71" s="1298"/>
      <c r="D71" s="1298"/>
      <c r="E71" s="1298"/>
      <c r="F71" s="1298"/>
      <c r="G71" s="1298"/>
      <c r="H71" s="1298"/>
      <c r="I71" s="1298"/>
      <c r="J71" s="1298"/>
      <c r="K71" s="1298"/>
      <c r="L71" s="1298"/>
      <c r="M71" s="1298"/>
      <c r="N71" s="1298"/>
      <c r="O71" s="1299"/>
    </row>
    <row r="72" spans="1:15" x14ac:dyDescent="0.2">
      <c r="A72" s="1300" t="s">
        <v>339</v>
      </c>
      <c r="B72" s="1301"/>
      <c r="C72" s="1301"/>
      <c r="D72" s="1301"/>
      <c r="E72" s="1301"/>
      <c r="F72" s="1301"/>
      <c r="G72" s="1301"/>
      <c r="H72" s="1301"/>
      <c r="I72" s="1301"/>
      <c r="J72" s="1301"/>
      <c r="K72" s="1301"/>
      <c r="L72" s="1301"/>
      <c r="M72" s="1301"/>
      <c r="N72" s="1301"/>
      <c r="O72" s="1301"/>
    </row>
    <row r="74" spans="1:15" ht="105.75" customHeight="1" x14ac:dyDescent="0.2">
      <c r="A74" s="1296" t="s">
        <v>343</v>
      </c>
      <c r="B74" s="1296"/>
      <c r="C74" s="1296"/>
      <c r="D74" s="1296"/>
      <c r="E74" s="1296"/>
      <c r="F74" s="1296"/>
      <c r="G74" s="1296"/>
      <c r="H74" s="1296"/>
      <c r="I74" s="1296"/>
      <c r="J74" s="1296"/>
      <c r="K74" s="1296"/>
      <c r="L74" s="1296"/>
      <c r="M74" s="1296"/>
      <c r="N74" s="1296"/>
      <c r="O74" s="1296"/>
    </row>
    <row r="76" spans="1:15" ht="22.5" customHeight="1" x14ac:dyDescent="0.2">
      <c r="B76" s="1294" t="s">
        <v>342</v>
      </c>
      <c r="C76" s="1295"/>
      <c r="D76" s="1295"/>
      <c r="E76" s="1302" t="s">
        <v>1094</v>
      </c>
      <c r="F76" s="1303"/>
      <c r="G76" s="1302" t="s">
        <v>1287</v>
      </c>
      <c r="H76" s="1303"/>
    </row>
    <row r="77" spans="1:15" ht="12.75" customHeight="1" thickBot="1" x14ac:dyDescent="0.25">
      <c r="B77" s="701"/>
      <c r="C77" s="1119" t="s">
        <v>144</v>
      </c>
      <c r="D77" s="1120" t="s">
        <v>145</v>
      </c>
      <c r="E77" s="1121" t="s">
        <v>144</v>
      </c>
      <c r="F77" s="1122" t="s">
        <v>145</v>
      </c>
      <c r="G77" s="1121" t="s">
        <v>144</v>
      </c>
      <c r="H77" s="1122" t="s">
        <v>145</v>
      </c>
      <c r="L77" s="43"/>
      <c r="M77" s="43"/>
      <c r="N77" s="43"/>
      <c r="O77" s="43"/>
    </row>
    <row r="78" spans="1:15" ht="22.5" x14ac:dyDescent="0.2">
      <c r="B78" s="702" t="s">
        <v>134</v>
      </c>
      <c r="C78" s="1123">
        <v>66</v>
      </c>
      <c r="D78" s="1124">
        <v>30</v>
      </c>
      <c r="E78" s="1125">
        <v>47</v>
      </c>
      <c r="F78" s="1126">
        <v>32</v>
      </c>
      <c r="G78" s="1139">
        <v>30</v>
      </c>
      <c r="H78" s="1126"/>
      <c r="L78" s="1133"/>
      <c r="M78" s="1134"/>
      <c r="N78" s="1134"/>
      <c r="O78" s="1134"/>
    </row>
    <row r="79" spans="1:15" ht="22.5" x14ac:dyDescent="0.2">
      <c r="B79" s="702" t="s">
        <v>135</v>
      </c>
      <c r="C79" s="1123">
        <v>7</v>
      </c>
      <c r="D79" s="1124">
        <v>2</v>
      </c>
      <c r="E79" s="1127">
        <v>6</v>
      </c>
      <c r="F79" s="1128">
        <v>5</v>
      </c>
      <c r="G79" s="1139">
        <v>5</v>
      </c>
      <c r="H79" s="1128"/>
      <c r="L79" s="1134"/>
      <c r="M79" s="1135"/>
      <c r="N79" s="1136"/>
      <c r="O79" s="1133"/>
    </row>
    <row r="80" spans="1:15" ht="16.5" customHeight="1" x14ac:dyDescent="0.2">
      <c r="B80" s="702" t="s">
        <v>136</v>
      </c>
      <c r="C80" s="1123">
        <v>11</v>
      </c>
      <c r="D80" s="1124">
        <v>3</v>
      </c>
      <c r="E80" s="1127">
        <v>8</v>
      </c>
      <c r="F80" s="1128">
        <v>2</v>
      </c>
      <c r="G80" s="1139">
        <v>7</v>
      </c>
      <c r="H80" s="1128"/>
      <c r="L80" s="1134"/>
      <c r="M80" s="1135"/>
      <c r="N80" s="1136"/>
      <c r="O80" s="1133"/>
    </row>
    <row r="81" spans="1:15" ht="22.5" x14ac:dyDescent="0.2">
      <c r="B81" s="702" t="s">
        <v>137</v>
      </c>
      <c r="C81" s="1123">
        <v>6</v>
      </c>
      <c r="D81" s="1124">
        <v>4</v>
      </c>
      <c r="E81" s="1127">
        <v>7</v>
      </c>
      <c r="F81" s="1128">
        <v>6</v>
      </c>
      <c r="G81" s="1139">
        <v>5</v>
      </c>
      <c r="H81" s="1128"/>
      <c r="L81" s="1134"/>
      <c r="M81" s="1135"/>
      <c r="N81" s="1136"/>
      <c r="O81" s="1133"/>
    </row>
    <row r="82" spans="1:15" ht="22.5" x14ac:dyDescent="0.2">
      <c r="B82" s="702" t="s">
        <v>138</v>
      </c>
      <c r="C82" s="1123">
        <v>9</v>
      </c>
      <c r="D82" s="1124">
        <v>1</v>
      </c>
      <c r="E82" s="1127">
        <v>13</v>
      </c>
      <c r="F82" s="1128">
        <v>10</v>
      </c>
      <c r="G82" s="1139">
        <v>4</v>
      </c>
      <c r="H82" s="1128"/>
      <c r="L82" s="1134"/>
      <c r="M82" s="1135"/>
      <c r="N82" s="1136"/>
      <c r="O82" s="1133"/>
    </row>
    <row r="83" spans="1:15" ht="22.5" x14ac:dyDescent="0.2">
      <c r="B83" s="702" t="s">
        <v>139</v>
      </c>
      <c r="C83" s="1123">
        <v>11</v>
      </c>
      <c r="D83" s="1124">
        <v>7</v>
      </c>
      <c r="E83" s="1127">
        <v>8</v>
      </c>
      <c r="F83" s="1128">
        <v>3</v>
      </c>
      <c r="G83" s="1139">
        <v>1</v>
      </c>
      <c r="H83" s="1128"/>
      <c r="L83" s="1134"/>
      <c r="M83" s="1135"/>
      <c r="N83" s="1136"/>
      <c r="O83" s="1133"/>
    </row>
    <row r="84" spans="1:15" ht="22.5" x14ac:dyDescent="0.2">
      <c r="B84" s="702" t="s">
        <v>146</v>
      </c>
      <c r="C84" s="1123">
        <v>12</v>
      </c>
      <c r="D84" s="1124">
        <v>7</v>
      </c>
      <c r="E84" s="1127">
        <v>9</v>
      </c>
      <c r="F84" s="1128">
        <v>1</v>
      </c>
      <c r="G84" s="1139">
        <v>8</v>
      </c>
      <c r="H84" s="1128"/>
      <c r="L84" s="1134"/>
      <c r="M84" s="1135"/>
      <c r="N84" s="1136"/>
      <c r="O84" s="1133"/>
    </row>
    <row r="85" spans="1:15" ht="33.75" x14ac:dyDescent="0.2">
      <c r="B85" s="702" t="s">
        <v>141</v>
      </c>
      <c r="C85" s="1129">
        <v>6</v>
      </c>
      <c r="D85" s="1130">
        <v>4</v>
      </c>
      <c r="E85" s="1131">
        <v>3</v>
      </c>
      <c r="F85" s="1132">
        <v>1</v>
      </c>
      <c r="G85" s="1139">
        <v>3</v>
      </c>
      <c r="H85" s="1132"/>
      <c r="L85" s="1134"/>
      <c r="M85" s="1135"/>
      <c r="N85" s="1136"/>
      <c r="O85" s="1133"/>
    </row>
    <row r="86" spans="1:15" ht="33.75" x14ac:dyDescent="0.2">
      <c r="B86" s="1144" t="s">
        <v>1214</v>
      </c>
      <c r="C86" s="1143">
        <v>128</v>
      </c>
      <c r="D86" s="1142">
        <v>0.45700000000000002</v>
      </c>
      <c r="E86" s="1117">
        <f>SUM(E78:E85)</f>
        <v>101</v>
      </c>
      <c r="F86" s="1141">
        <v>0.59</v>
      </c>
      <c r="G86" s="1140">
        <f>SUM(G78:G85)</f>
        <v>63</v>
      </c>
      <c r="H86" s="1138"/>
      <c r="L86" s="1134"/>
      <c r="M86" s="1135"/>
      <c r="N86" s="1136"/>
      <c r="O86" s="1133"/>
    </row>
    <row r="87" spans="1:15" x14ac:dyDescent="0.2">
      <c r="L87" s="1134"/>
      <c r="M87" s="1137"/>
      <c r="N87" s="1137"/>
      <c r="O87" s="1133"/>
    </row>
    <row r="88" spans="1:15" x14ac:dyDescent="0.2">
      <c r="A88" s="1290" t="s">
        <v>1102</v>
      </c>
      <c r="B88" s="1291"/>
      <c r="C88" s="1291"/>
      <c r="D88" s="1291"/>
      <c r="E88" s="1291"/>
      <c r="F88" s="1291"/>
      <c r="G88" s="1291"/>
      <c r="H88" s="1291"/>
      <c r="I88" s="1291"/>
      <c r="J88" s="1291"/>
      <c r="K88" s="1291"/>
      <c r="L88" s="1292"/>
      <c r="M88" s="1292"/>
      <c r="N88" s="1292"/>
      <c r="O88" s="1292"/>
    </row>
    <row r="90" spans="1:15" x14ac:dyDescent="0.2">
      <c r="B90" s="1293" t="s">
        <v>1109</v>
      </c>
      <c r="C90" s="1293"/>
      <c r="D90" s="1293"/>
      <c r="E90" s="60" t="s">
        <v>1103</v>
      </c>
      <c r="F90" s="60" t="s">
        <v>1104</v>
      </c>
      <c r="G90" s="60" t="s">
        <v>1105</v>
      </c>
    </row>
    <row r="91" spans="1:15" x14ac:dyDescent="0.2">
      <c r="B91" s="1293"/>
      <c r="C91" s="1293"/>
      <c r="D91" s="1293"/>
      <c r="E91" s="240" t="s">
        <v>1106</v>
      </c>
      <c r="F91" s="240" t="s">
        <v>1107</v>
      </c>
      <c r="G91" s="240" t="s">
        <v>1108</v>
      </c>
    </row>
    <row r="95" spans="1:15" x14ac:dyDescent="0.2">
      <c r="E95" s="56"/>
      <c r="F95" s="43"/>
      <c r="G95" s="43"/>
      <c r="H95" s="43"/>
    </row>
    <row r="96" spans="1:15" x14ac:dyDescent="0.2">
      <c r="E96" s="43"/>
      <c r="F96" s="43"/>
      <c r="G96" s="43"/>
      <c r="H96" s="43"/>
    </row>
    <row r="97" spans="3:11" x14ac:dyDescent="0.2">
      <c r="C97" s="43"/>
      <c r="D97" s="43"/>
      <c r="E97" s="43"/>
      <c r="F97" s="43"/>
      <c r="G97" s="43"/>
      <c r="H97" s="43"/>
      <c r="I97" s="43"/>
      <c r="J97" s="43"/>
      <c r="K97" s="43"/>
    </row>
    <row r="98" spans="3:11" x14ac:dyDescent="0.2">
      <c r="C98" s="43"/>
      <c r="D98" s="43"/>
      <c r="E98" s="43"/>
      <c r="F98" s="43"/>
      <c r="G98" s="43"/>
      <c r="H98" s="43"/>
      <c r="I98" s="43"/>
      <c r="J98" s="43"/>
      <c r="K98" s="43"/>
    </row>
    <row r="99" spans="3:11" x14ac:dyDescent="0.2">
      <c r="C99" s="43"/>
      <c r="D99" s="43"/>
      <c r="E99" s="43"/>
      <c r="F99" s="43"/>
      <c r="G99" s="43"/>
      <c r="H99" s="43"/>
      <c r="I99" s="43"/>
      <c r="J99" s="43"/>
      <c r="K99" s="43"/>
    </row>
    <row r="100" spans="3:11" x14ac:dyDescent="0.2">
      <c r="C100" s="43"/>
      <c r="D100" s="43"/>
      <c r="E100" s="43"/>
      <c r="F100" s="43"/>
      <c r="G100" s="43"/>
      <c r="H100" s="43"/>
      <c r="I100" s="43"/>
      <c r="J100" s="43"/>
      <c r="K100" s="43"/>
    </row>
    <row r="101" spans="3:11" x14ac:dyDescent="0.2">
      <c r="C101" s="43"/>
      <c r="D101" s="43"/>
      <c r="E101" s="43"/>
      <c r="F101" s="43"/>
      <c r="G101" s="43"/>
      <c r="H101" s="43"/>
      <c r="I101" s="43"/>
      <c r="J101" s="43"/>
      <c r="K101" s="43"/>
    </row>
    <row r="102" spans="3:11" x14ac:dyDescent="0.2">
      <c r="C102" s="43"/>
      <c r="D102" s="43"/>
      <c r="E102" s="43"/>
      <c r="F102" s="43"/>
      <c r="G102" s="43"/>
      <c r="H102" s="43"/>
      <c r="I102" s="43"/>
      <c r="J102" s="43"/>
      <c r="K102" s="43"/>
    </row>
    <row r="103" spans="3:11" x14ac:dyDescent="0.2">
      <c r="C103" s="43"/>
      <c r="D103" s="43"/>
      <c r="E103" s="43"/>
      <c r="F103" s="43"/>
      <c r="G103" s="43"/>
      <c r="H103" s="43"/>
      <c r="I103" s="43"/>
      <c r="J103" s="43"/>
      <c r="K103" s="43"/>
    </row>
    <row r="104" spans="3:11" x14ac:dyDescent="0.2">
      <c r="C104" s="43"/>
      <c r="D104" s="43"/>
      <c r="E104" s="43"/>
      <c r="F104" s="43"/>
      <c r="G104" s="43"/>
      <c r="H104" s="43"/>
      <c r="I104" s="43"/>
      <c r="J104" s="43"/>
      <c r="K104" s="43"/>
    </row>
    <row r="105" spans="3:11" x14ac:dyDescent="0.2">
      <c r="C105" s="43"/>
      <c r="D105" s="43"/>
      <c r="E105" s="43"/>
      <c r="F105" s="43"/>
      <c r="G105" s="43"/>
      <c r="H105" s="43"/>
      <c r="I105" s="43"/>
      <c r="J105" s="43"/>
      <c r="K105" s="43"/>
    </row>
    <row r="106" spans="3:11" x14ac:dyDescent="0.2">
      <c r="C106" s="43"/>
      <c r="D106" s="43"/>
      <c r="E106" s="43"/>
      <c r="F106" s="43"/>
      <c r="G106" s="43"/>
      <c r="H106" s="43"/>
      <c r="I106" s="43"/>
      <c r="J106" s="43"/>
      <c r="K106" s="43"/>
    </row>
    <row r="107" spans="3:11" x14ac:dyDescent="0.2">
      <c r="C107" s="43"/>
      <c r="D107" s="43"/>
      <c r="E107" s="43"/>
      <c r="F107" s="43"/>
      <c r="G107" s="43"/>
      <c r="H107" s="43"/>
      <c r="I107" s="43"/>
      <c r="J107" s="43"/>
      <c r="K107" s="43"/>
    </row>
    <row r="108" spans="3:11" x14ac:dyDescent="0.2">
      <c r="C108" s="43"/>
      <c r="D108" s="43"/>
      <c r="E108" s="43"/>
      <c r="F108" s="43"/>
      <c r="G108" s="43"/>
      <c r="H108" s="43"/>
      <c r="I108" s="43"/>
      <c r="J108" s="43"/>
      <c r="K108" s="43"/>
    </row>
    <row r="109" spans="3:11" x14ac:dyDescent="0.2">
      <c r="C109" s="43"/>
      <c r="D109" s="43"/>
      <c r="E109" s="43"/>
      <c r="F109" s="43"/>
      <c r="G109" s="43"/>
      <c r="H109" s="43"/>
      <c r="I109" s="43"/>
      <c r="J109" s="43"/>
      <c r="K109" s="43"/>
    </row>
    <row r="110" spans="3:11" x14ac:dyDescent="0.2">
      <c r="C110" s="43"/>
      <c r="D110" s="43"/>
      <c r="E110" s="43"/>
      <c r="F110" s="43"/>
      <c r="G110" s="43"/>
      <c r="H110" s="43"/>
      <c r="I110" s="43"/>
      <c r="J110" s="43"/>
      <c r="K110" s="43"/>
    </row>
    <row r="111" spans="3:11" x14ac:dyDescent="0.2">
      <c r="E111" s="43"/>
      <c r="F111" s="43"/>
      <c r="G111" s="43"/>
      <c r="H111" s="43"/>
    </row>
    <row r="112" spans="3:11" x14ac:dyDescent="0.2">
      <c r="E112" s="43"/>
      <c r="F112" s="43"/>
      <c r="G112" s="43"/>
      <c r="H112" s="43"/>
    </row>
  </sheetData>
  <mergeCells count="39">
    <mergeCell ref="A88:O88"/>
    <mergeCell ref="B90:D91"/>
    <mergeCell ref="A34:O34"/>
    <mergeCell ref="A36:O65"/>
    <mergeCell ref="B76:D76"/>
    <mergeCell ref="A74:O74"/>
    <mergeCell ref="A71:O71"/>
    <mergeCell ref="A72:O72"/>
    <mergeCell ref="A70:O70"/>
    <mergeCell ref="E76:F76"/>
    <mergeCell ref="G76:H76"/>
    <mergeCell ref="A26:O26"/>
    <mergeCell ref="A27:O27"/>
    <mergeCell ref="A66:O66"/>
    <mergeCell ref="A67:O69"/>
    <mergeCell ref="A28:O28"/>
    <mergeCell ref="A29:O29"/>
    <mergeCell ref="A32:O32"/>
    <mergeCell ref="A33:O33"/>
    <mergeCell ref="A31:O31"/>
    <mergeCell ref="A30:O30"/>
    <mergeCell ref="A1:O9"/>
    <mergeCell ref="A10:O10"/>
    <mergeCell ref="A11:O12"/>
    <mergeCell ref="D13:H13"/>
    <mergeCell ref="I13:K13"/>
    <mergeCell ref="L13:O13"/>
    <mergeCell ref="A14:H15"/>
    <mergeCell ref="I14:O15"/>
    <mergeCell ref="D16:G16"/>
    <mergeCell ref="I16:K16"/>
    <mergeCell ref="L16:O16"/>
    <mergeCell ref="A22:O23"/>
    <mergeCell ref="A24:O24"/>
    <mergeCell ref="A25:O25"/>
    <mergeCell ref="A17:H18"/>
    <mergeCell ref="I17:O21"/>
    <mergeCell ref="D19:H19"/>
    <mergeCell ref="A20:H21"/>
  </mergeCells>
  <hyperlinks>
    <hyperlink ref="L16" r:id="rId1"/>
  </hyperlinks>
  <pageMargins left="0.7" right="0.7" top="0.75" bottom="0.75" header="0.3" footer="0.3"/>
  <pageSetup orientation="portrait" r:id="rId2"/>
  <drawing r:id="rId3"/>
  <legacyDrawing r:id="rId4"/>
  <oleObjects>
    <mc:AlternateContent xmlns:mc="http://schemas.openxmlformats.org/markup-compatibility/2006">
      <mc:Choice Requires="x14">
        <oleObject progId="Visio.Drawing.11" shapeId="113665" r:id="rId5">
          <objectPr defaultSize="0" autoPict="0" r:id="rId6">
            <anchor moveWithCells="1" sizeWithCells="1">
              <from>
                <xdr:col>0</xdr:col>
                <xdr:colOff>85725</xdr:colOff>
                <xdr:row>0</xdr:row>
                <xdr:rowOff>123825</xdr:rowOff>
              </from>
              <to>
                <xdr:col>2</xdr:col>
                <xdr:colOff>619125</xdr:colOff>
                <xdr:row>6</xdr:row>
                <xdr:rowOff>114300</xdr:rowOff>
              </to>
            </anchor>
          </objectPr>
        </oleObject>
      </mc:Choice>
      <mc:Fallback>
        <oleObject progId="Visio.Drawing.11" shapeId="113665" r:id="rId5"/>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N26"/>
  <sheetViews>
    <sheetView zoomScale="50" zoomScaleNormal="50" workbookViewId="0">
      <selection activeCell="D1" sqref="D1:P4"/>
    </sheetView>
  </sheetViews>
  <sheetFormatPr baseColWidth="10" defaultRowHeight="12.75" x14ac:dyDescent="0.2"/>
  <cols>
    <col min="1" max="1" width="0.28515625" customWidth="1"/>
    <col min="2" max="2" width="3.85546875" customWidth="1"/>
    <col min="3" max="3" width="72" customWidth="1"/>
    <col min="4" max="4" width="3.28515625" customWidth="1"/>
    <col min="5" max="5" width="3.7109375" customWidth="1"/>
    <col min="6" max="6" width="3.5703125" customWidth="1"/>
    <col min="7" max="7" width="3" customWidth="1"/>
    <col min="8" max="8" width="4.28515625" customWidth="1"/>
    <col min="9" max="9" width="4" customWidth="1"/>
    <col min="10" max="10" width="4.42578125" customWidth="1"/>
    <col min="11" max="11" width="4.5703125" customWidth="1"/>
    <col min="12" max="12" width="3.5703125" customWidth="1"/>
    <col min="13" max="13" width="3.28515625" customWidth="1"/>
    <col min="14" max="14" width="5.28515625" customWidth="1"/>
    <col min="16" max="16" width="28.5703125" customWidth="1"/>
    <col min="17" max="17" width="19.28515625" customWidth="1"/>
    <col min="18" max="18" width="4.7109375" customWidth="1"/>
    <col min="19" max="19" width="5.28515625" customWidth="1"/>
    <col min="20" max="20" width="5" customWidth="1"/>
    <col min="21" max="21" width="4" customWidth="1"/>
    <col min="22" max="22" width="18.7109375" customWidth="1"/>
    <col min="23" max="23" width="9.28515625" customWidth="1"/>
    <col min="24" max="24" width="10.28515625" customWidth="1"/>
    <col min="25" max="26" width="9.28515625" customWidth="1"/>
    <col min="27" max="27" width="7.140625" customWidth="1"/>
    <col min="28" max="28" width="12" customWidth="1"/>
    <col min="29" max="29" width="4.28515625" customWidth="1"/>
    <col min="30" max="30" width="3.85546875" customWidth="1"/>
    <col min="31" max="31" width="4.140625" customWidth="1"/>
    <col min="32" max="32" width="3.7109375" style="453" customWidth="1"/>
    <col min="33" max="33" width="4.28515625" customWidth="1"/>
    <col min="34" max="34" width="3.85546875" customWidth="1"/>
    <col min="35" max="35" width="4.140625" customWidth="1"/>
    <col min="36" max="36" width="3.7109375" style="453" customWidth="1"/>
    <col min="37" max="37" width="4.28515625" customWidth="1"/>
    <col min="38" max="38" width="3.85546875" customWidth="1"/>
    <col min="39" max="39" width="4.140625" customWidth="1"/>
    <col min="40" max="40" width="3.7109375" style="453" customWidth="1"/>
    <col min="41" max="41" width="4.28515625" customWidth="1"/>
    <col min="42" max="42" width="3.85546875" customWidth="1"/>
    <col min="43" max="43" width="4.140625" customWidth="1"/>
    <col min="44" max="44" width="3.7109375" style="453" customWidth="1"/>
    <col min="45" max="45" width="4.28515625" customWidth="1"/>
    <col min="46" max="46" width="3.85546875" customWidth="1"/>
    <col min="47" max="47" width="4.140625" customWidth="1"/>
    <col min="48" max="48" width="3.7109375" style="453" customWidth="1"/>
    <col min="49" max="49" width="4.28515625" customWidth="1"/>
    <col min="50" max="50" width="3.85546875" customWidth="1"/>
    <col min="51" max="51" width="4.140625" customWidth="1"/>
    <col min="52" max="52" width="3.7109375" style="453" customWidth="1"/>
    <col min="53" max="53" width="4.28515625" customWidth="1"/>
    <col min="54" max="54" width="3.85546875" customWidth="1"/>
    <col min="55" max="55" width="4.140625" customWidth="1"/>
    <col min="56" max="56" width="3.7109375" style="453" customWidth="1"/>
    <col min="57" max="57" width="4.28515625" customWidth="1"/>
    <col min="58" max="58" width="3.85546875" customWidth="1"/>
    <col min="59" max="59" width="4.140625" customWidth="1"/>
    <col min="60" max="60" width="3.7109375" style="453" customWidth="1"/>
    <col min="61" max="61" width="4.28515625" customWidth="1"/>
    <col min="62" max="62" width="3.85546875" customWidth="1"/>
    <col min="63" max="63" width="4.140625" customWidth="1"/>
    <col min="64" max="64" width="3.7109375" style="453" customWidth="1"/>
    <col min="65" max="65" width="4.28515625" customWidth="1"/>
    <col min="66" max="66" width="3.85546875" customWidth="1"/>
    <col min="67" max="67" width="4.140625" customWidth="1"/>
    <col min="68" max="68" width="3.7109375" style="453" customWidth="1"/>
    <col min="69" max="69" width="4.28515625" customWidth="1"/>
    <col min="70" max="70" width="3.85546875" customWidth="1"/>
    <col min="71" max="71" width="4.140625" customWidth="1"/>
    <col min="72" max="72" width="3.7109375" style="453" customWidth="1"/>
    <col min="73" max="73" width="4.28515625" customWidth="1"/>
    <col min="74" max="74" width="3.85546875" customWidth="1"/>
    <col min="75" max="75" width="4.140625" customWidth="1"/>
    <col min="76" max="76" width="3.7109375" style="453" customWidth="1"/>
    <col min="77" max="77" width="4.28515625" customWidth="1"/>
    <col min="78" max="78" width="3.85546875" customWidth="1"/>
    <col min="79" max="79" width="4.140625" customWidth="1"/>
    <col min="80" max="80" width="3.7109375" style="453" customWidth="1"/>
    <col min="81" max="81" width="8.42578125" customWidth="1"/>
    <col min="82" max="82" width="8.140625" customWidth="1"/>
  </cols>
  <sheetData>
    <row r="1" spans="1:92" ht="16.5" customHeight="1" x14ac:dyDescent="0.2">
      <c r="A1" s="1"/>
      <c r="B1" s="1"/>
      <c r="C1" s="1934"/>
      <c r="D1" s="1355" t="s">
        <v>14</v>
      </c>
      <c r="E1" s="1356"/>
      <c r="F1" s="1356"/>
      <c r="G1" s="1356"/>
      <c r="H1" s="1356"/>
      <c r="I1" s="1356"/>
      <c r="J1" s="1356"/>
      <c r="K1" s="1356"/>
      <c r="L1" s="1356"/>
      <c r="M1" s="1356"/>
      <c r="N1" s="1356"/>
      <c r="O1" s="1356"/>
      <c r="P1" s="1357"/>
      <c r="Q1" s="9" t="s">
        <v>1283</v>
      </c>
      <c r="R1" s="6"/>
      <c r="S1" s="1659"/>
      <c r="T1" s="1659"/>
      <c r="U1" s="1659"/>
      <c r="V1" s="1659"/>
      <c r="W1" s="1659"/>
      <c r="X1" s="1659"/>
      <c r="Y1" s="1659"/>
      <c r="Z1" s="1659"/>
      <c r="AA1" s="1659"/>
      <c r="AB1" s="1"/>
      <c r="AC1" s="1"/>
      <c r="AD1" s="1"/>
      <c r="AE1" s="1"/>
      <c r="AF1" s="3"/>
      <c r="AG1" s="1"/>
      <c r="AH1" s="1"/>
      <c r="AI1" s="1"/>
      <c r="AJ1" s="3"/>
      <c r="AK1" s="1"/>
      <c r="AL1" s="1"/>
      <c r="AM1" s="1"/>
      <c r="AN1" s="3"/>
      <c r="AO1" s="1"/>
      <c r="AP1" s="1"/>
      <c r="AQ1" s="1"/>
      <c r="AR1" s="3"/>
      <c r="AS1" s="1"/>
      <c r="AT1" s="1"/>
      <c r="AU1" s="1"/>
      <c r="AV1" s="3"/>
      <c r="AW1" s="1"/>
      <c r="AX1" s="1"/>
      <c r="AY1" s="1"/>
      <c r="AZ1" s="3"/>
      <c r="BA1" s="1"/>
      <c r="BB1" s="1"/>
      <c r="BC1" s="1"/>
      <c r="BD1" s="3"/>
      <c r="BE1" s="1"/>
      <c r="BF1" s="1"/>
      <c r="BG1" s="1"/>
      <c r="BH1" s="3"/>
      <c r="BI1" s="1"/>
      <c r="BJ1" s="1"/>
      <c r="BK1" s="1"/>
      <c r="BL1" s="3"/>
      <c r="BM1" s="1"/>
      <c r="BN1" s="1"/>
      <c r="BO1" s="1"/>
      <c r="BP1" s="3"/>
      <c r="BQ1" s="1"/>
      <c r="BR1" s="1"/>
      <c r="BS1" s="1"/>
      <c r="BT1" s="3"/>
      <c r="BU1" s="1"/>
      <c r="BV1" s="1"/>
      <c r="BW1" s="1"/>
      <c r="BX1" s="3"/>
      <c r="BY1" s="1"/>
      <c r="BZ1" s="1"/>
      <c r="CA1" s="1"/>
      <c r="CB1" s="3"/>
      <c r="CC1" s="1"/>
      <c r="CD1" s="1"/>
      <c r="CE1" s="1"/>
      <c r="CF1" s="1"/>
      <c r="CG1" s="1"/>
      <c r="CH1" s="1"/>
      <c r="CI1" s="1"/>
      <c r="CJ1" s="1"/>
      <c r="CK1" s="1"/>
      <c r="CL1" s="1"/>
    </row>
    <row r="2" spans="1:92" ht="16.5" customHeight="1" x14ac:dyDescent="0.2">
      <c r="A2" s="1"/>
      <c r="B2" s="1"/>
      <c r="C2" s="1934"/>
      <c r="D2" s="1361" t="s">
        <v>15</v>
      </c>
      <c r="E2" s="1362"/>
      <c r="F2" s="1362"/>
      <c r="G2" s="1362"/>
      <c r="H2" s="1362"/>
      <c r="I2" s="1362"/>
      <c r="J2" s="1362"/>
      <c r="K2" s="1362"/>
      <c r="L2" s="1362"/>
      <c r="M2" s="1362"/>
      <c r="N2" s="1362"/>
      <c r="O2" s="1362"/>
      <c r="P2" s="1363"/>
      <c r="Q2" s="13"/>
      <c r="R2" s="7"/>
      <c r="S2" s="1659"/>
      <c r="T2" s="1659"/>
      <c r="U2" s="1659"/>
      <c r="V2" s="1659"/>
      <c r="W2" s="1659"/>
      <c r="X2" s="1659"/>
      <c r="Y2" s="1659"/>
      <c r="Z2" s="1659"/>
      <c r="AA2" s="1659"/>
      <c r="AB2" s="1"/>
      <c r="AC2" s="1"/>
      <c r="AD2" s="1"/>
      <c r="AE2" s="1"/>
      <c r="AF2" s="3"/>
      <c r="AG2" s="1"/>
      <c r="AH2" s="1"/>
      <c r="AI2" s="1"/>
      <c r="AJ2" s="3"/>
      <c r="AK2" s="1"/>
      <c r="AL2" s="1"/>
      <c r="AM2" s="1"/>
      <c r="AN2" s="3"/>
      <c r="AO2" s="1"/>
      <c r="AP2" s="1"/>
      <c r="AQ2" s="1"/>
      <c r="AR2" s="3"/>
      <c r="AS2" s="1"/>
      <c r="AT2" s="1"/>
      <c r="AU2" s="1"/>
      <c r="AV2" s="3"/>
      <c r="AW2" s="1"/>
      <c r="AX2" s="1"/>
      <c r="AY2" s="1"/>
      <c r="AZ2" s="3"/>
      <c r="BA2" s="1"/>
      <c r="BB2" s="1"/>
      <c r="BC2" s="1"/>
      <c r="BD2" s="3"/>
      <c r="BE2" s="1"/>
      <c r="BF2" s="1"/>
      <c r="BG2" s="1"/>
      <c r="BH2" s="3"/>
      <c r="BI2" s="1"/>
      <c r="BJ2" s="1"/>
      <c r="BK2" s="1"/>
      <c r="BL2" s="3"/>
      <c r="BM2" s="1"/>
      <c r="BN2" s="1"/>
      <c r="BO2" s="1"/>
      <c r="BP2" s="3"/>
      <c r="BQ2" s="1"/>
      <c r="BR2" s="1"/>
      <c r="BS2" s="1"/>
      <c r="BT2" s="3"/>
      <c r="BU2" s="1"/>
      <c r="BV2" s="1"/>
      <c r="BW2" s="1"/>
      <c r="BX2" s="3"/>
      <c r="BY2" s="1"/>
      <c r="BZ2" s="1"/>
      <c r="CA2" s="1"/>
      <c r="CB2" s="3"/>
      <c r="CC2" s="1"/>
      <c r="CD2" s="1"/>
      <c r="CE2" s="1"/>
      <c r="CF2" s="1"/>
      <c r="CG2" s="1"/>
      <c r="CH2" s="1"/>
      <c r="CI2" s="1"/>
      <c r="CJ2" s="1"/>
      <c r="CK2" s="1"/>
      <c r="CL2" s="1"/>
    </row>
    <row r="3" spans="1:92" ht="15.75" x14ac:dyDescent="0.2">
      <c r="A3" s="1"/>
      <c r="B3" s="1"/>
      <c r="C3" s="1934"/>
      <c r="D3" s="1364"/>
      <c r="E3" s="1365"/>
      <c r="F3" s="1365"/>
      <c r="G3" s="1365"/>
      <c r="H3" s="1365"/>
      <c r="I3" s="1365"/>
      <c r="J3" s="1365"/>
      <c r="K3" s="1365"/>
      <c r="L3" s="1365"/>
      <c r="M3" s="1365"/>
      <c r="N3" s="1365"/>
      <c r="O3" s="1365"/>
      <c r="P3" s="1366"/>
      <c r="Q3" s="13" t="s">
        <v>116</v>
      </c>
      <c r="R3" s="7"/>
      <c r="S3" s="1659"/>
      <c r="T3" s="1659"/>
      <c r="U3" s="1659"/>
      <c r="V3" s="1659"/>
      <c r="W3" s="1659"/>
      <c r="X3" s="1659"/>
      <c r="Y3" s="1659"/>
      <c r="Z3" s="1659"/>
      <c r="AA3" s="1659"/>
      <c r="AB3" s="1"/>
      <c r="AC3" s="1"/>
      <c r="AD3" s="1"/>
      <c r="AE3" s="1"/>
      <c r="AF3" s="3"/>
      <c r="AG3" s="1"/>
      <c r="AH3" s="1"/>
      <c r="AI3" s="1"/>
      <c r="AJ3" s="3"/>
      <c r="AK3" s="1"/>
      <c r="AL3" s="1"/>
      <c r="AM3" s="1"/>
      <c r="AN3" s="3"/>
      <c r="AO3" s="1"/>
      <c r="AP3" s="1"/>
      <c r="AQ3" s="1"/>
      <c r="AR3" s="3"/>
      <c r="AS3" s="1"/>
      <c r="AT3" s="1"/>
      <c r="AU3" s="1"/>
      <c r="AV3" s="3"/>
      <c r="AW3" s="1"/>
      <c r="AX3" s="1"/>
      <c r="AY3" s="1"/>
      <c r="AZ3" s="3"/>
      <c r="BA3" s="1"/>
      <c r="BB3" s="1"/>
      <c r="BC3" s="1"/>
      <c r="BD3" s="3"/>
      <c r="BE3" s="1"/>
      <c r="BF3" s="1"/>
      <c r="BG3" s="1"/>
      <c r="BH3" s="3"/>
      <c r="BI3" s="1"/>
      <c r="BJ3" s="1"/>
      <c r="BK3" s="1"/>
      <c r="BL3" s="3"/>
      <c r="BM3" s="1"/>
      <c r="BN3" s="1"/>
      <c r="BO3" s="1"/>
      <c r="BP3" s="3"/>
      <c r="BQ3" s="1"/>
      <c r="BR3" s="1"/>
      <c r="BS3" s="1"/>
      <c r="BT3" s="3"/>
      <c r="BU3" s="1"/>
      <c r="BV3" s="1"/>
      <c r="BW3" s="1"/>
      <c r="BX3" s="3"/>
      <c r="BY3" s="1"/>
      <c r="BZ3" s="1"/>
      <c r="CA3" s="1"/>
      <c r="CB3" s="3"/>
      <c r="CC3" s="1"/>
      <c r="CD3" s="1"/>
      <c r="CE3" s="1"/>
      <c r="CF3" s="1"/>
      <c r="CG3" s="1"/>
      <c r="CH3" s="1"/>
      <c r="CI3" s="1"/>
      <c r="CJ3" s="1"/>
      <c r="CK3" s="1"/>
      <c r="CL3" s="1"/>
    </row>
    <row r="4" spans="1:92" ht="16.5" x14ac:dyDescent="0.2">
      <c r="A4" s="1"/>
      <c r="B4" s="1"/>
      <c r="C4" s="1934"/>
      <c r="D4" s="1935" t="s">
        <v>1282</v>
      </c>
      <c r="E4" s="1936"/>
      <c r="F4" s="1936"/>
      <c r="G4" s="1936"/>
      <c r="H4" s="1936"/>
      <c r="I4" s="1936"/>
      <c r="J4" s="1936"/>
      <c r="K4" s="1936"/>
      <c r="L4" s="1936"/>
      <c r="M4" s="1936"/>
      <c r="N4" s="1936"/>
      <c r="O4" s="1936"/>
      <c r="P4" s="1937"/>
      <c r="Q4" s="11" t="s">
        <v>1281</v>
      </c>
      <c r="R4" s="8"/>
      <c r="S4" s="1659"/>
      <c r="T4" s="1659"/>
      <c r="U4" s="1659"/>
      <c r="V4" s="1659"/>
      <c r="W4" s="1659"/>
      <c r="X4" s="1659"/>
      <c r="Y4" s="1659"/>
      <c r="Z4" s="1659"/>
      <c r="AA4" s="1659"/>
      <c r="AB4" s="1"/>
      <c r="AC4" s="1"/>
      <c r="AD4" s="1"/>
      <c r="AE4" s="1"/>
      <c r="AF4" s="3"/>
      <c r="AG4" s="1"/>
      <c r="AH4" s="1"/>
      <c r="AI4" s="1"/>
      <c r="AJ4" s="3"/>
      <c r="AK4" s="1"/>
      <c r="AL4" s="1"/>
      <c r="AM4" s="1"/>
      <c r="AN4" s="3"/>
      <c r="AO4" s="1"/>
      <c r="AP4" s="1"/>
      <c r="AQ4" s="1"/>
      <c r="AR4" s="3"/>
      <c r="AS4" s="1"/>
      <c r="AT4" s="1"/>
      <c r="AU4" s="1"/>
      <c r="AV4" s="3"/>
      <c r="AW4" s="1"/>
      <c r="AX4" s="1"/>
      <c r="AY4" s="1"/>
      <c r="AZ4" s="3"/>
      <c r="BA4" s="1"/>
      <c r="BB4" s="1"/>
      <c r="BC4" s="1"/>
      <c r="BD4" s="3"/>
      <c r="BE4" s="1"/>
      <c r="BF4" s="1"/>
      <c r="BG4" s="1"/>
      <c r="BH4" s="3"/>
      <c r="BI4" s="1"/>
      <c r="BJ4" s="1"/>
      <c r="BK4" s="1"/>
      <c r="BL4" s="3"/>
      <c r="BM4" s="1"/>
      <c r="BN4" s="1"/>
      <c r="BO4" s="1"/>
      <c r="BP4" s="3"/>
      <c r="BQ4" s="1"/>
      <c r="BR4" s="1"/>
      <c r="BS4" s="1"/>
      <c r="BT4" s="3"/>
      <c r="BU4" s="1"/>
      <c r="BV4" s="1"/>
      <c r="BW4" s="1"/>
      <c r="BX4" s="3"/>
      <c r="BY4" s="1"/>
      <c r="BZ4" s="1"/>
      <c r="CA4" s="1"/>
      <c r="CB4" s="3"/>
      <c r="CC4" s="1"/>
      <c r="CD4" s="1"/>
      <c r="CE4" s="1"/>
      <c r="CF4" s="1"/>
      <c r="CG4" s="1"/>
      <c r="CH4" s="1"/>
      <c r="CI4" s="1"/>
      <c r="CJ4" s="1"/>
      <c r="CK4" s="1"/>
      <c r="CL4" s="1"/>
    </row>
    <row r="5" spans="1:92" ht="18.75" customHeight="1" x14ac:dyDescent="0.2">
      <c r="A5" s="1"/>
      <c r="B5" s="1"/>
      <c r="C5" s="5" t="s">
        <v>172</v>
      </c>
      <c r="D5" s="1924"/>
      <c r="E5" s="1925"/>
      <c r="F5" s="1925"/>
      <c r="G5" s="1925"/>
      <c r="H5" s="1925"/>
      <c r="I5" s="1925"/>
      <c r="J5" s="1925"/>
      <c r="K5" s="1925"/>
      <c r="L5" s="1925"/>
      <c r="M5" s="1925"/>
      <c r="N5" s="1925"/>
      <c r="O5" s="1926"/>
      <c r="P5" s="5" t="s">
        <v>263</v>
      </c>
      <c r="Q5" s="5"/>
      <c r="R5" s="1"/>
      <c r="S5" s="1"/>
      <c r="T5" s="1"/>
      <c r="U5" s="1"/>
      <c r="V5" s="1"/>
      <c r="W5" s="1"/>
      <c r="X5" s="1"/>
      <c r="Y5" s="1"/>
      <c r="Z5" s="1"/>
      <c r="AA5" s="1"/>
      <c r="AB5" s="1"/>
      <c r="AC5" s="1"/>
      <c r="AD5" s="1"/>
      <c r="AE5" s="1"/>
      <c r="AF5" s="3"/>
      <c r="AG5" s="1"/>
      <c r="AH5" s="1"/>
      <c r="AI5" s="1"/>
      <c r="AJ5" s="3"/>
      <c r="AK5" s="1"/>
      <c r="AL5" s="1"/>
      <c r="AM5" s="1"/>
      <c r="AN5" s="3"/>
      <c r="AO5" s="1"/>
      <c r="AP5" s="1"/>
      <c r="AQ5" s="1"/>
      <c r="AR5" s="3"/>
      <c r="AS5" s="1"/>
      <c r="AT5" s="1"/>
      <c r="AU5" s="1"/>
      <c r="AV5" s="3"/>
      <c r="AW5" s="1"/>
      <c r="AX5" s="1"/>
      <c r="AY5" s="1"/>
      <c r="AZ5" s="3"/>
      <c r="BA5" s="1"/>
      <c r="BB5" s="1"/>
      <c r="BC5" s="1"/>
      <c r="BD5" s="3"/>
      <c r="BE5" s="1"/>
      <c r="BF5" s="1"/>
      <c r="BG5" s="1"/>
      <c r="BH5" s="3"/>
      <c r="BI5" s="1"/>
      <c r="BJ5" s="1"/>
      <c r="BK5" s="1"/>
      <c r="BL5" s="3"/>
      <c r="BM5" s="1"/>
      <c r="BN5" s="1"/>
      <c r="BO5" s="1"/>
      <c r="BP5" s="3"/>
      <c r="BQ5" s="1"/>
      <c r="BR5" s="1"/>
      <c r="BS5" s="1"/>
      <c r="BT5" s="3"/>
      <c r="BU5" s="1"/>
      <c r="BV5" s="1"/>
      <c r="BW5" s="1"/>
      <c r="BX5" s="3"/>
      <c r="BY5" s="1"/>
      <c r="BZ5" s="1"/>
      <c r="CA5" s="1"/>
      <c r="CB5" s="3"/>
      <c r="CC5" s="1"/>
      <c r="CD5" s="1"/>
      <c r="CE5" s="1"/>
      <c r="CF5" s="1"/>
      <c r="CG5" s="1"/>
      <c r="CH5" s="1"/>
      <c r="CI5" s="1"/>
      <c r="CJ5" s="1"/>
      <c r="CK5" s="1"/>
      <c r="CL5" s="1"/>
    </row>
    <row r="6" spans="1:92" x14ac:dyDescent="0.2">
      <c r="A6" s="1"/>
      <c r="B6" s="1"/>
      <c r="C6" s="5" t="s">
        <v>289</v>
      </c>
      <c r="D6" s="1927"/>
      <c r="E6" s="1928"/>
      <c r="F6" s="1928"/>
      <c r="G6" s="1928"/>
      <c r="H6" s="1928"/>
      <c r="I6" s="1928"/>
      <c r="J6" s="1928"/>
      <c r="K6" s="1928"/>
      <c r="L6" s="1928"/>
      <c r="M6" s="1928"/>
      <c r="N6" s="1928"/>
      <c r="O6" s="1929"/>
      <c r="P6" s="1367"/>
      <c r="Q6" s="1369"/>
      <c r="R6" s="1"/>
      <c r="S6" s="1"/>
      <c r="T6" s="1"/>
      <c r="U6" s="1"/>
      <c r="V6" s="1"/>
      <c r="W6" s="1"/>
      <c r="X6" s="1"/>
      <c r="Y6" s="1"/>
      <c r="Z6" s="1"/>
      <c r="AA6" s="1"/>
      <c r="AB6" s="1"/>
      <c r="AC6" s="1"/>
      <c r="AD6" s="1"/>
      <c r="AE6" s="1"/>
      <c r="AF6" s="3"/>
      <c r="AG6" s="1"/>
      <c r="AH6" s="1"/>
      <c r="AI6" s="1"/>
      <c r="AJ6" s="3"/>
      <c r="AK6" s="1"/>
      <c r="AL6" s="1"/>
      <c r="AM6" s="1"/>
      <c r="AN6" s="3"/>
      <c r="AO6" s="1"/>
      <c r="AP6" s="1"/>
      <c r="AQ6" s="1"/>
      <c r="AR6" s="3"/>
      <c r="AS6" s="1"/>
      <c r="AT6" s="1"/>
      <c r="AU6" s="1"/>
      <c r="AV6" s="3"/>
      <c r="AW6" s="1"/>
      <c r="AX6" s="1"/>
      <c r="AY6" s="1"/>
      <c r="AZ6" s="3"/>
      <c r="BA6" s="1"/>
      <c r="BB6" s="1"/>
      <c r="BC6" s="1"/>
      <c r="BD6" s="3"/>
      <c r="BE6" s="1"/>
      <c r="BF6" s="1"/>
      <c r="BG6" s="1"/>
      <c r="BH6" s="3"/>
      <c r="BI6" s="1"/>
      <c r="BJ6" s="1"/>
      <c r="BK6" s="1"/>
      <c r="BL6" s="3"/>
      <c r="BM6" s="1"/>
      <c r="BN6" s="1"/>
      <c r="BO6" s="1"/>
      <c r="BP6" s="3"/>
      <c r="BQ6" s="1"/>
      <c r="BR6" s="1"/>
      <c r="BS6" s="1"/>
      <c r="BT6" s="3"/>
      <c r="BU6" s="1"/>
      <c r="BV6" s="1"/>
      <c r="BW6" s="1"/>
      <c r="BX6" s="3"/>
      <c r="BY6" s="1"/>
      <c r="BZ6" s="1"/>
      <c r="CA6" s="1"/>
      <c r="CB6" s="3"/>
      <c r="CC6" s="1"/>
      <c r="CD6" s="1"/>
      <c r="CE6" s="1"/>
      <c r="CF6" s="1"/>
      <c r="CG6" s="1"/>
      <c r="CH6" s="1"/>
      <c r="CI6" s="1"/>
      <c r="CJ6" s="1"/>
      <c r="CK6" s="1"/>
      <c r="CL6" s="1"/>
    </row>
    <row r="7" spans="1:92" ht="17.25" customHeight="1" x14ac:dyDescent="0.2">
      <c r="A7" s="1"/>
      <c r="B7" s="1"/>
      <c r="C7" s="149" t="s">
        <v>495</v>
      </c>
      <c r="D7" s="23"/>
      <c r="E7" s="23"/>
      <c r="F7" s="23"/>
      <c r="G7" s="23"/>
      <c r="H7" s="23"/>
      <c r="I7" s="23"/>
      <c r="J7" s="23"/>
      <c r="K7" s="23"/>
      <c r="L7" s="23"/>
      <c r="M7" s="23"/>
      <c r="N7" s="23"/>
      <c r="O7" s="23"/>
      <c r="P7" s="23"/>
      <c r="Q7" s="23"/>
      <c r="R7" s="1"/>
      <c r="S7" s="1"/>
      <c r="T7" s="1"/>
      <c r="U7" s="1"/>
      <c r="V7" s="1"/>
      <c r="W7" s="1"/>
      <c r="X7" s="1"/>
      <c r="Y7" s="1"/>
      <c r="Z7" s="1"/>
      <c r="AA7" s="1"/>
      <c r="AB7" s="1"/>
      <c r="AC7" s="1"/>
      <c r="AD7" s="1"/>
      <c r="AE7" s="1"/>
      <c r="AF7" s="3"/>
      <c r="AG7" s="1"/>
      <c r="AH7" s="1"/>
      <c r="AI7" s="1"/>
      <c r="AJ7" s="3"/>
      <c r="AK7" s="1"/>
      <c r="AL7" s="1"/>
      <c r="AM7" s="1"/>
      <c r="AN7" s="3"/>
      <c r="AO7" s="1"/>
      <c r="AP7" s="1"/>
      <c r="AQ7" s="1"/>
      <c r="AR7" s="3"/>
      <c r="AS7" s="1"/>
      <c r="AT7" s="1"/>
      <c r="AU7" s="1"/>
      <c r="AV7" s="3"/>
      <c r="AW7" s="1"/>
      <c r="AX7" s="1"/>
      <c r="AY7" s="1"/>
      <c r="AZ7" s="3"/>
      <c r="BA7" s="1"/>
      <c r="BB7" s="1"/>
      <c r="BC7" s="1"/>
      <c r="BD7" s="3"/>
      <c r="BE7" s="1"/>
      <c r="BF7" s="1"/>
      <c r="BG7" s="1"/>
      <c r="BH7" s="3"/>
      <c r="BI7" s="1"/>
      <c r="BJ7" s="1"/>
      <c r="BK7" s="1"/>
      <c r="BL7" s="3"/>
      <c r="BM7" s="1"/>
      <c r="BN7" s="1"/>
      <c r="BO7" s="1"/>
      <c r="BP7" s="3"/>
      <c r="BQ7" s="1"/>
      <c r="BR7" s="1"/>
      <c r="BS7" s="1"/>
      <c r="BT7" s="3"/>
      <c r="BU7" s="1"/>
      <c r="BV7" s="1"/>
      <c r="BW7" s="1"/>
      <c r="BX7" s="3"/>
      <c r="BY7" s="1"/>
      <c r="BZ7" s="1"/>
      <c r="CA7" s="1"/>
      <c r="CB7" s="3"/>
      <c r="CC7" s="1"/>
      <c r="CD7" s="1"/>
      <c r="CE7" s="1"/>
      <c r="CF7" s="1"/>
      <c r="CG7" s="1"/>
      <c r="CH7" s="1"/>
      <c r="CI7" s="1"/>
      <c r="CJ7" s="1"/>
      <c r="CK7" s="1"/>
      <c r="CL7" s="1"/>
    </row>
    <row r="8" spans="1:92" ht="36" customHeight="1" x14ac:dyDescent="0.2">
      <c r="A8" s="2"/>
      <c r="B8" s="2"/>
      <c r="C8" s="1491" t="s">
        <v>3</v>
      </c>
      <c r="D8" s="1938" t="s">
        <v>29</v>
      </c>
      <c r="E8" s="1939"/>
      <c r="F8" s="1940"/>
      <c r="G8" s="1938" t="s">
        <v>30</v>
      </c>
      <c r="H8" s="1940"/>
      <c r="I8" s="1938" t="s">
        <v>31</v>
      </c>
      <c r="J8" s="1939"/>
      <c r="K8" s="1939"/>
      <c r="L8" s="1939"/>
      <c r="M8" s="1940"/>
      <c r="N8" s="1941" t="s">
        <v>63</v>
      </c>
      <c r="O8" s="431"/>
      <c r="P8" s="433"/>
      <c r="Q8" s="1491" t="s">
        <v>4</v>
      </c>
      <c r="R8" s="1933" t="s">
        <v>32</v>
      </c>
      <c r="S8" s="1933"/>
      <c r="T8" s="1933"/>
      <c r="U8" s="1933"/>
      <c r="V8" s="1943" t="s">
        <v>46</v>
      </c>
      <c r="W8" s="1945" t="s">
        <v>45</v>
      </c>
      <c r="X8" s="1397" t="s">
        <v>147</v>
      </c>
      <c r="Y8" s="1398"/>
      <c r="Z8" s="1403"/>
      <c r="AA8" s="1947" t="s">
        <v>33</v>
      </c>
      <c r="AB8" s="1718" t="s">
        <v>34</v>
      </c>
      <c r="AC8" s="1809" t="s">
        <v>187</v>
      </c>
      <c r="AD8" s="1809"/>
      <c r="AE8" s="1809"/>
      <c r="AF8" s="1809"/>
      <c r="AG8" s="1810" t="s">
        <v>188</v>
      </c>
      <c r="AH8" s="1810"/>
      <c r="AI8" s="1810"/>
      <c r="AJ8" s="1810"/>
      <c r="AK8" s="1482" t="s">
        <v>108</v>
      </c>
      <c r="AL8" s="1482"/>
      <c r="AM8" s="1482"/>
      <c r="AN8" s="1482"/>
      <c r="AO8" s="1483" t="s">
        <v>189</v>
      </c>
      <c r="AP8" s="1483"/>
      <c r="AQ8" s="1483"/>
      <c r="AR8" s="1483"/>
      <c r="AS8" s="1478" t="s">
        <v>190</v>
      </c>
      <c r="AT8" s="1478"/>
      <c r="AU8" s="1478"/>
      <c r="AV8" s="1478"/>
      <c r="AW8" s="1479" t="s">
        <v>109</v>
      </c>
      <c r="AX8" s="1479"/>
      <c r="AY8" s="1479"/>
      <c r="AZ8" s="1479"/>
      <c r="BA8" s="1480" t="s">
        <v>182</v>
      </c>
      <c r="BB8" s="1480"/>
      <c r="BC8" s="1480"/>
      <c r="BD8" s="1480"/>
      <c r="BE8" s="1481" t="s">
        <v>186</v>
      </c>
      <c r="BF8" s="1481"/>
      <c r="BG8" s="1481"/>
      <c r="BH8" s="1481"/>
      <c r="BI8" s="1474" t="s">
        <v>183</v>
      </c>
      <c r="BJ8" s="1474"/>
      <c r="BK8" s="1474"/>
      <c r="BL8" s="1474"/>
      <c r="BM8" s="1475" t="s">
        <v>184</v>
      </c>
      <c r="BN8" s="1475"/>
      <c r="BO8" s="1475"/>
      <c r="BP8" s="1475"/>
      <c r="BQ8" s="1476" t="s">
        <v>184</v>
      </c>
      <c r="BR8" s="1476"/>
      <c r="BS8" s="1476"/>
      <c r="BT8" s="1476"/>
      <c r="BU8" s="1505" t="s">
        <v>185</v>
      </c>
      <c r="BV8" s="1505"/>
      <c r="BW8" s="1505"/>
      <c r="BX8" s="1505"/>
      <c r="BY8" s="1809" t="s">
        <v>110</v>
      </c>
      <c r="BZ8" s="1809"/>
      <c r="CA8" s="1809"/>
      <c r="CB8" s="1809"/>
      <c r="CC8" s="1304" t="s">
        <v>37</v>
      </c>
      <c r="CD8" s="1304"/>
      <c r="CE8" s="1304"/>
      <c r="CF8" s="1304"/>
      <c r="CG8" s="1304" t="s">
        <v>39</v>
      </c>
      <c r="CH8" s="1304"/>
      <c r="CI8" s="1304"/>
      <c r="CJ8" s="1304"/>
      <c r="CK8" s="1304" t="s">
        <v>175</v>
      </c>
      <c r="CL8" s="1304"/>
      <c r="CM8" s="1304"/>
      <c r="CN8" s="1304"/>
    </row>
    <row r="9" spans="1:92" ht="20.25" customHeight="1" x14ac:dyDescent="0.2">
      <c r="A9" s="2"/>
      <c r="B9" s="2"/>
      <c r="C9" s="1491"/>
      <c r="D9" s="431" t="s">
        <v>54</v>
      </c>
      <c r="E9" s="431" t="s">
        <v>55</v>
      </c>
      <c r="F9" s="431" t="s">
        <v>56</v>
      </c>
      <c r="G9" s="431" t="s">
        <v>57</v>
      </c>
      <c r="H9" s="431" t="s">
        <v>58</v>
      </c>
      <c r="I9" s="431" t="s">
        <v>59</v>
      </c>
      <c r="J9" s="431" t="s">
        <v>60</v>
      </c>
      <c r="K9" s="431" t="s">
        <v>61</v>
      </c>
      <c r="L9" s="431" t="s">
        <v>62</v>
      </c>
      <c r="M9" s="431" t="s">
        <v>60</v>
      </c>
      <c r="N9" s="1942"/>
      <c r="O9" s="429" t="s">
        <v>5</v>
      </c>
      <c r="P9" s="429" t="s">
        <v>6</v>
      </c>
      <c r="Q9" s="1491"/>
      <c r="R9" s="447" t="s">
        <v>43</v>
      </c>
      <c r="S9" s="447" t="s">
        <v>47</v>
      </c>
      <c r="T9" s="447" t="s">
        <v>44</v>
      </c>
      <c r="U9" s="60" t="s">
        <v>26</v>
      </c>
      <c r="V9" s="1944"/>
      <c r="W9" s="1946"/>
      <c r="X9" s="193" t="s">
        <v>147</v>
      </c>
      <c r="Y9" s="193" t="s">
        <v>148</v>
      </c>
      <c r="Z9" s="193" t="s">
        <v>149</v>
      </c>
      <c r="AA9" s="1948"/>
      <c r="AB9" s="1794"/>
      <c r="AC9" s="559">
        <v>1</v>
      </c>
      <c r="AD9" s="559">
        <v>2</v>
      </c>
      <c r="AE9" s="559">
        <v>3</v>
      </c>
      <c r="AF9" s="559">
        <v>4</v>
      </c>
      <c r="AG9" s="559">
        <v>1</v>
      </c>
      <c r="AH9" s="559">
        <v>2</v>
      </c>
      <c r="AI9" s="559">
        <v>3</v>
      </c>
      <c r="AJ9" s="559">
        <v>4</v>
      </c>
      <c r="AK9" s="559">
        <v>1</v>
      </c>
      <c r="AL9" s="559">
        <v>2</v>
      </c>
      <c r="AM9" s="559">
        <v>3</v>
      </c>
      <c r="AN9" s="559">
        <v>4</v>
      </c>
      <c r="AO9" s="559">
        <v>1</v>
      </c>
      <c r="AP9" s="559">
        <v>2</v>
      </c>
      <c r="AQ9" s="559">
        <v>3</v>
      </c>
      <c r="AR9" s="559">
        <v>4</v>
      </c>
      <c r="AS9" s="559">
        <v>1</v>
      </c>
      <c r="AT9" s="559">
        <v>2</v>
      </c>
      <c r="AU9" s="559">
        <v>3</v>
      </c>
      <c r="AV9" s="559">
        <v>4</v>
      </c>
      <c r="AW9" s="559">
        <v>1</v>
      </c>
      <c r="AX9" s="559">
        <v>2</v>
      </c>
      <c r="AY9" s="559">
        <v>3</v>
      </c>
      <c r="AZ9" s="559">
        <v>4</v>
      </c>
      <c r="BA9" s="559">
        <v>1</v>
      </c>
      <c r="BB9" s="559">
        <v>2</v>
      </c>
      <c r="BC9" s="559">
        <v>3</v>
      </c>
      <c r="BD9" s="559">
        <v>4</v>
      </c>
      <c r="BE9" s="559">
        <v>1</v>
      </c>
      <c r="BF9" s="559">
        <v>2</v>
      </c>
      <c r="BG9" s="559">
        <v>3</v>
      </c>
      <c r="BH9" s="559">
        <v>4</v>
      </c>
      <c r="BI9" s="559">
        <v>1</v>
      </c>
      <c r="BJ9" s="559">
        <v>2</v>
      </c>
      <c r="BK9" s="559">
        <v>3</v>
      </c>
      <c r="BL9" s="559">
        <v>4</v>
      </c>
      <c r="BM9" s="559">
        <v>1</v>
      </c>
      <c r="BN9" s="559">
        <v>2</v>
      </c>
      <c r="BO9" s="559">
        <v>3</v>
      </c>
      <c r="BP9" s="559">
        <v>4</v>
      </c>
      <c r="BQ9" s="559">
        <v>1</v>
      </c>
      <c r="BR9" s="559">
        <v>2</v>
      </c>
      <c r="BS9" s="559">
        <v>3</v>
      </c>
      <c r="BT9" s="559">
        <v>4</v>
      </c>
      <c r="BU9" s="559">
        <v>1</v>
      </c>
      <c r="BV9" s="559">
        <v>2</v>
      </c>
      <c r="BW9" s="559">
        <v>3</v>
      </c>
      <c r="BX9" s="559">
        <v>4</v>
      </c>
      <c r="BY9" s="559">
        <v>1</v>
      </c>
      <c r="BZ9" s="559">
        <v>2</v>
      </c>
      <c r="CA9" s="559">
        <v>3</v>
      </c>
      <c r="CB9" s="559">
        <v>4</v>
      </c>
      <c r="CC9" s="1305" t="s">
        <v>1274</v>
      </c>
      <c r="CD9" s="1306"/>
      <c r="CE9" s="1306"/>
      <c r="CF9" s="1307"/>
      <c r="CG9" s="1305" t="s">
        <v>1275</v>
      </c>
      <c r="CH9" s="1306"/>
      <c r="CI9" s="1306"/>
      <c r="CJ9" s="1307"/>
      <c r="CK9" s="1304" t="s">
        <v>1276</v>
      </c>
      <c r="CL9" s="1304"/>
      <c r="CM9" s="1304"/>
      <c r="CN9" s="1304"/>
    </row>
    <row r="10" spans="1:92" ht="408.75" hidden="1" customHeight="1" x14ac:dyDescent="0.2">
      <c r="A10" s="2"/>
      <c r="B10" s="2"/>
      <c r="C10" s="567" t="s">
        <v>213</v>
      </c>
      <c r="D10" s="431">
        <v>3</v>
      </c>
      <c r="E10" s="431">
        <v>3</v>
      </c>
      <c r="F10" s="431">
        <v>3</v>
      </c>
      <c r="G10" s="431">
        <v>3</v>
      </c>
      <c r="H10" s="431">
        <v>2</v>
      </c>
      <c r="I10" s="431">
        <v>3</v>
      </c>
      <c r="J10" s="431">
        <v>3</v>
      </c>
      <c r="K10" s="431">
        <v>3</v>
      </c>
      <c r="L10" s="431">
        <v>3</v>
      </c>
      <c r="M10" s="431">
        <v>1</v>
      </c>
      <c r="N10" s="431">
        <f>SUM(D10:M10)/10</f>
        <v>2.7</v>
      </c>
      <c r="O10" s="591" t="s">
        <v>496</v>
      </c>
      <c r="P10" s="613" t="s">
        <v>497</v>
      </c>
      <c r="Q10" s="613" t="s">
        <v>498</v>
      </c>
      <c r="R10" s="117">
        <v>3</v>
      </c>
      <c r="S10" s="117">
        <v>3</v>
      </c>
      <c r="T10" s="117">
        <v>5</v>
      </c>
      <c r="U10" s="242">
        <f>R10*S10*T10</f>
        <v>45</v>
      </c>
      <c r="V10" s="448" t="s">
        <v>726</v>
      </c>
      <c r="W10" s="431"/>
      <c r="X10" s="431" t="s">
        <v>727</v>
      </c>
      <c r="Y10" s="431" t="s">
        <v>728</v>
      </c>
      <c r="Z10" s="431" t="s">
        <v>729</v>
      </c>
      <c r="AA10" s="585" t="s">
        <v>730</v>
      </c>
      <c r="AB10" s="432" t="s">
        <v>731</v>
      </c>
      <c r="AC10" s="246"/>
      <c r="AD10" s="246"/>
      <c r="AE10" s="238"/>
      <c r="AF10" s="515"/>
      <c r="AG10" s="542"/>
      <c r="AH10" s="542"/>
      <c r="AI10" s="543"/>
      <c r="AJ10" s="523"/>
      <c r="AK10" s="542"/>
      <c r="AL10" s="542"/>
      <c r="AM10" s="543"/>
      <c r="AN10" s="523"/>
      <c r="AO10" s="542"/>
      <c r="AP10" s="542"/>
      <c r="AQ10" s="543"/>
      <c r="AR10" s="523"/>
      <c r="AS10" s="542"/>
      <c r="AT10" s="542"/>
      <c r="AU10" s="543"/>
      <c r="AV10" s="523"/>
      <c r="AW10" s="542"/>
      <c r="AX10" s="542"/>
      <c r="AY10" s="543"/>
      <c r="AZ10" s="523"/>
      <c r="BA10" s="542"/>
      <c r="BB10" s="542"/>
      <c r="BC10" s="543"/>
      <c r="BD10" s="523"/>
      <c r="BE10" s="542"/>
      <c r="BF10" s="542"/>
      <c r="BG10" s="543"/>
      <c r="BH10" s="523"/>
      <c r="BI10" s="542"/>
      <c r="BJ10" s="542"/>
      <c r="BK10" s="543"/>
      <c r="BL10" s="523"/>
      <c r="BM10" s="542"/>
      <c r="BN10" s="542"/>
      <c r="BO10" s="543"/>
      <c r="BP10" s="523"/>
      <c r="BQ10" s="542"/>
      <c r="BR10" s="542"/>
      <c r="BS10" s="543"/>
      <c r="BT10" s="523"/>
      <c r="BU10" s="542"/>
      <c r="BV10" s="542"/>
      <c r="BW10" s="543"/>
      <c r="BX10" s="523"/>
      <c r="BY10" s="542"/>
      <c r="BZ10" s="542"/>
      <c r="CA10" s="543"/>
      <c r="CB10" s="523"/>
      <c r="CC10" s="1074" t="s">
        <v>41</v>
      </c>
      <c r="CD10" s="1074" t="s">
        <v>42</v>
      </c>
      <c r="CE10" s="377" t="s">
        <v>40</v>
      </c>
      <c r="CF10" s="367" t="s">
        <v>38</v>
      </c>
      <c r="CG10" s="1074" t="s">
        <v>41</v>
      </c>
      <c r="CH10" s="1076" t="s">
        <v>42</v>
      </c>
      <c r="CI10" s="377" t="s">
        <v>40</v>
      </c>
      <c r="CJ10" s="377" t="s">
        <v>38</v>
      </c>
      <c r="CK10" s="1074" t="s">
        <v>41</v>
      </c>
      <c r="CL10" s="1076" t="s">
        <v>42</v>
      </c>
      <c r="CM10" s="377" t="s">
        <v>40</v>
      </c>
      <c r="CN10" s="377" t="s">
        <v>38</v>
      </c>
    </row>
    <row r="11" spans="1:92" ht="159" hidden="1" customHeight="1" x14ac:dyDescent="0.2">
      <c r="A11" s="2"/>
      <c r="B11" s="2"/>
      <c r="C11" s="567" t="s">
        <v>499</v>
      </c>
      <c r="D11" s="566"/>
      <c r="E11" s="566"/>
      <c r="F11" s="566"/>
      <c r="G11" s="566"/>
      <c r="H11" s="566"/>
      <c r="I11" s="566"/>
      <c r="J11" s="566"/>
      <c r="K11" s="566"/>
      <c r="L11" s="566"/>
      <c r="M11" s="566"/>
      <c r="N11" s="566"/>
      <c r="O11" s="564" t="s">
        <v>501</v>
      </c>
      <c r="P11" s="564" t="s">
        <v>500</v>
      </c>
      <c r="Q11" s="580" t="s">
        <v>732</v>
      </c>
      <c r="R11" s="117"/>
      <c r="S11" s="117"/>
      <c r="T11" s="117"/>
      <c r="U11" s="589"/>
      <c r="V11" s="588"/>
      <c r="W11" s="566"/>
      <c r="X11" s="566"/>
      <c r="Y11" s="566"/>
      <c r="Z11" s="566"/>
      <c r="AA11" s="585"/>
      <c r="AB11" s="578"/>
      <c r="AC11" s="584"/>
      <c r="AD11" s="584"/>
      <c r="AE11" s="583"/>
      <c r="AF11" s="565"/>
      <c r="AG11" s="584"/>
      <c r="AH11" s="584"/>
      <c r="AI11" s="583"/>
      <c r="AJ11" s="565"/>
      <c r="AK11" s="584"/>
      <c r="AL11" s="584"/>
      <c r="AM11" s="583"/>
      <c r="AN11" s="565"/>
      <c r="AO11" s="584"/>
      <c r="AP11" s="584"/>
      <c r="AQ11" s="583"/>
      <c r="AR11" s="565"/>
      <c r="AS11" s="584"/>
      <c r="AT11" s="584"/>
      <c r="AU11" s="583"/>
      <c r="AV11" s="565"/>
      <c r="AW11" s="584"/>
      <c r="AX11" s="584"/>
      <c r="AY11" s="583"/>
      <c r="AZ11" s="565"/>
      <c r="BA11" s="584"/>
      <c r="BB11" s="584"/>
      <c r="BC11" s="583"/>
      <c r="BD11" s="565"/>
      <c r="BE11" s="584"/>
      <c r="BF11" s="584"/>
      <c r="BG11" s="583"/>
      <c r="BH11" s="565"/>
      <c r="BI11" s="584"/>
      <c r="BJ11" s="584"/>
      <c r="BK11" s="583"/>
      <c r="BL11" s="565"/>
      <c r="BM11" s="584"/>
      <c r="BN11" s="584"/>
      <c r="BO11" s="583"/>
      <c r="BP11" s="565"/>
      <c r="BQ11" s="584"/>
      <c r="BR11" s="584"/>
      <c r="BS11" s="583"/>
      <c r="BT11" s="565"/>
      <c r="BU11" s="584"/>
      <c r="BV11" s="584"/>
      <c r="BW11" s="583"/>
      <c r="BX11" s="565"/>
      <c r="BY11" s="584"/>
      <c r="BZ11" s="584"/>
      <c r="CA11" s="583"/>
      <c r="CB11" s="565"/>
      <c r="CC11" s="586"/>
      <c r="CD11" s="582"/>
      <c r="CE11" s="583"/>
      <c r="CF11" s="583"/>
      <c r="CG11" s="583"/>
      <c r="CH11" s="579"/>
      <c r="CI11" s="579"/>
      <c r="CJ11" s="449"/>
      <c r="CK11" s="587"/>
      <c r="CL11" s="587"/>
    </row>
    <row r="12" spans="1:92" ht="34.5" customHeight="1" x14ac:dyDescent="0.2">
      <c r="A12" s="2"/>
      <c r="B12" s="2"/>
      <c r="C12" s="130"/>
      <c r="D12" s="130"/>
      <c r="E12" s="130"/>
      <c r="F12" s="130"/>
      <c r="G12" s="130"/>
      <c r="H12" s="130"/>
      <c r="I12" s="130"/>
      <c r="J12" s="1467" t="s">
        <v>63</v>
      </c>
      <c r="K12" s="1467"/>
      <c r="L12" s="1467"/>
      <c r="M12" s="1467"/>
      <c r="N12" s="64">
        <v>2.7</v>
      </c>
      <c r="O12" s="130"/>
      <c r="P12" s="130"/>
      <c r="Q12" s="1467" t="s">
        <v>126</v>
      </c>
      <c r="R12" s="1467"/>
      <c r="S12" s="1467"/>
      <c r="T12" s="1467"/>
      <c r="U12" s="1467"/>
      <c r="V12" s="450">
        <v>0</v>
      </c>
    </row>
    <row r="13" spans="1:92" ht="22.5" customHeight="1" thickBot="1" x14ac:dyDescent="0.25"/>
    <row r="14" spans="1:92" ht="27.75" customHeight="1" x14ac:dyDescent="0.2">
      <c r="C14" s="451" t="s">
        <v>78</v>
      </c>
      <c r="D14" s="1930"/>
      <c r="E14" s="1931"/>
      <c r="F14" s="1931"/>
      <c r="G14" s="1931"/>
      <c r="H14" s="1931"/>
      <c r="I14" s="1932"/>
      <c r="O14" s="1427" t="s">
        <v>83</v>
      </c>
      <c r="P14" s="1428"/>
      <c r="Q14" s="1429"/>
    </row>
    <row r="15" spans="1:92" ht="15.75" x14ac:dyDescent="0.2">
      <c r="C15" s="55" t="s">
        <v>173</v>
      </c>
      <c r="D15" s="1430" t="s">
        <v>81</v>
      </c>
      <c r="E15" s="1431"/>
      <c r="F15" s="1431"/>
      <c r="G15" s="1431"/>
      <c r="H15" s="1431"/>
      <c r="I15" s="1920"/>
      <c r="O15" s="38" t="s">
        <v>1</v>
      </c>
      <c r="P15" s="227"/>
      <c r="Q15" s="227"/>
    </row>
    <row r="16" spans="1:92" ht="25.5" x14ac:dyDescent="0.2">
      <c r="C16" s="452" t="s">
        <v>80</v>
      </c>
      <c r="D16" s="1921"/>
      <c r="E16" s="1922"/>
      <c r="F16" s="1922"/>
      <c r="G16" s="1922"/>
      <c r="H16" s="1922"/>
      <c r="I16" s="1923"/>
      <c r="O16" s="38" t="s">
        <v>2</v>
      </c>
      <c r="P16" s="227"/>
      <c r="Q16" s="227"/>
    </row>
    <row r="17" spans="3:17" ht="33" customHeight="1" x14ac:dyDescent="0.2">
      <c r="C17" s="430" t="s">
        <v>123</v>
      </c>
      <c r="D17" s="1291"/>
      <c r="E17" s="1291"/>
      <c r="F17" s="1291"/>
      <c r="G17" s="1291"/>
      <c r="H17" s="1291"/>
      <c r="I17" s="1291"/>
      <c r="O17" s="38" t="s">
        <v>84</v>
      </c>
      <c r="P17" s="227" t="e">
        <f>COUNTIF(#REF!,O17)</f>
        <v>#REF!</v>
      </c>
      <c r="Q17" s="227" t="e">
        <f>COUNTIF(#REF!,O17)</f>
        <v>#REF!</v>
      </c>
    </row>
    <row r="18" spans="3:17" x14ac:dyDescent="0.2">
      <c r="O18" s="38" t="s">
        <v>85</v>
      </c>
      <c r="P18" s="227" t="e">
        <f>COUNTIF(#REF!,O18)</f>
        <v>#REF!</v>
      </c>
      <c r="Q18" s="227" t="e">
        <f>COUNTIF(#REF!,O18)</f>
        <v>#REF!</v>
      </c>
    </row>
    <row r="19" spans="3:17" x14ac:dyDescent="0.2">
      <c r="O19" s="5"/>
      <c r="P19" s="5"/>
      <c r="Q19" s="5"/>
    </row>
    <row r="20" spans="3:17" x14ac:dyDescent="0.2">
      <c r="O20" s="5"/>
      <c r="P20" s="5"/>
      <c r="Q20" s="5"/>
    </row>
    <row r="21" spans="3:17" x14ac:dyDescent="0.2">
      <c r="O21" s="1424" t="s">
        <v>86</v>
      </c>
      <c r="P21" s="1425"/>
      <c r="Q21" s="1426"/>
    </row>
    <row r="22" spans="3:17" x14ac:dyDescent="0.2">
      <c r="O22" s="38" t="s">
        <v>1</v>
      </c>
      <c r="P22" s="40" t="e">
        <f>+P16/#REF!</f>
        <v>#REF!</v>
      </c>
      <c r="Q22" s="40" t="e">
        <f>+Q16/#REF!</f>
        <v>#REF!</v>
      </c>
    </row>
    <row r="23" spans="3:17" ht="25.5" x14ac:dyDescent="0.2">
      <c r="O23" s="38" t="s">
        <v>2</v>
      </c>
      <c r="P23" s="40"/>
      <c r="Q23" s="40" t="e">
        <f>+Q17/#REF!</f>
        <v>#REF!</v>
      </c>
    </row>
    <row r="24" spans="3:17" x14ac:dyDescent="0.2">
      <c r="O24" s="38" t="s">
        <v>84</v>
      </c>
      <c r="P24" s="40" t="e">
        <f>+P18/#REF!</f>
        <v>#REF!</v>
      </c>
      <c r="Q24" s="40" t="e">
        <f>+Q18/#REF!</f>
        <v>#REF!</v>
      </c>
    </row>
    <row r="25" spans="3:17" x14ac:dyDescent="0.2">
      <c r="O25" s="38" t="s">
        <v>85</v>
      </c>
      <c r="P25" s="40" t="e">
        <f>+P19/#REF!</f>
        <v>#REF!</v>
      </c>
      <c r="Q25" s="40" t="e">
        <f>+Q19/#REF!</f>
        <v>#REF!</v>
      </c>
    </row>
    <row r="26" spans="3:17" x14ac:dyDescent="0.2">
      <c r="O26" s="5"/>
      <c r="P26" s="5"/>
      <c r="Q26" s="5"/>
    </row>
  </sheetData>
  <mergeCells count="48">
    <mergeCell ref="CG8:CJ8"/>
    <mergeCell ref="BU8:BX8"/>
    <mergeCell ref="BQ8:BT8"/>
    <mergeCell ref="BY8:CB8"/>
    <mergeCell ref="V8:V9"/>
    <mergeCell ref="W8:W9"/>
    <mergeCell ref="X8:Z8"/>
    <mergeCell ref="AA8:AA9"/>
    <mergeCell ref="CC8:CF8"/>
    <mergeCell ref="C8:C9"/>
    <mergeCell ref="D8:F8"/>
    <mergeCell ref="G8:H8"/>
    <mergeCell ref="I8:M8"/>
    <mergeCell ref="N8:N9"/>
    <mergeCell ref="C1:C4"/>
    <mergeCell ref="D1:P1"/>
    <mergeCell ref="S1:AA1"/>
    <mergeCell ref="D2:P3"/>
    <mergeCell ref="S2:AA3"/>
    <mergeCell ref="D4:P4"/>
    <mergeCell ref="S4:AA4"/>
    <mergeCell ref="D16:I16"/>
    <mergeCell ref="D17:I17"/>
    <mergeCell ref="O21:Q21"/>
    <mergeCell ref="D5:O6"/>
    <mergeCell ref="P6:Q6"/>
    <mergeCell ref="Q8:Q9"/>
    <mergeCell ref="J12:M12"/>
    <mergeCell ref="Q12:U12"/>
    <mergeCell ref="D14:I14"/>
    <mergeCell ref="O14:Q14"/>
    <mergeCell ref="R8:U8"/>
    <mergeCell ref="CK8:CN8"/>
    <mergeCell ref="CC9:CF9"/>
    <mergeCell ref="CG9:CJ9"/>
    <mergeCell ref="CK9:CN9"/>
    <mergeCell ref="D15:I15"/>
    <mergeCell ref="AB8:AB9"/>
    <mergeCell ref="AC8:AF8"/>
    <mergeCell ref="AG8:AJ8"/>
    <mergeCell ref="AK8:AN8"/>
    <mergeCell ref="AO8:AR8"/>
    <mergeCell ref="AS8:AV8"/>
    <mergeCell ref="AW8:AZ8"/>
    <mergeCell ref="BA8:BD8"/>
    <mergeCell ref="BE8:BH8"/>
    <mergeCell ref="BI8:BL8"/>
    <mergeCell ref="BM8:BP8"/>
  </mergeCells>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Visio.Drawing.11" shapeId="72706" r:id="rId4">
          <objectPr defaultSize="0" autoPict="0" r:id="rId5">
            <anchor moveWithCells="1" sizeWithCells="1">
              <from>
                <xdr:col>2</xdr:col>
                <xdr:colOff>47625</xdr:colOff>
                <xdr:row>0</xdr:row>
                <xdr:rowOff>142875</xdr:rowOff>
              </from>
              <to>
                <xdr:col>2</xdr:col>
                <xdr:colOff>2095500</xdr:colOff>
                <xdr:row>2</xdr:row>
                <xdr:rowOff>180975</xdr:rowOff>
              </to>
            </anchor>
          </objectPr>
        </oleObject>
      </mc:Choice>
      <mc:Fallback>
        <oleObject progId="Visio.Drawing.11" shapeId="72706"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CI44"/>
  <sheetViews>
    <sheetView topLeftCell="K27" zoomScale="53" zoomScaleNormal="53" workbookViewId="0">
      <selection activeCell="BZ18" sqref="BZ18"/>
    </sheetView>
  </sheetViews>
  <sheetFormatPr baseColWidth="10" defaultColWidth="11.42578125" defaultRowHeight="12.75" x14ac:dyDescent="0.2"/>
  <cols>
    <col min="1" max="1" width="3.7109375" style="55" customWidth="1"/>
    <col min="2" max="2" width="95.140625" style="55" customWidth="1"/>
    <col min="3" max="4" width="3.5703125" style="55" customWidth="1"/>
    <col min="5" max="5" width="5.140625" style="55" customWidth="1"/>
    <col min="6" max="6" width="4" style="55" customWidth="1"/>
    <col min="7" max="7" width="4.140625" style="55" customWidth="1"/>
    <col min="8" max="8" width="3.140625" style="55" customWidth="1"/>
    <col min="9" max="9" width="3.7109375" style="55" customWidth="1"/>
    <col min="10" max="10" width="4.28515625" style="55" customWidth="1"/>
    <col min="11" max="11" width="3.140625" style="55" customWidth="1"/>
    <col min="12" max="12" width="3.42578125" style="55" customWidth="1"/>
    <col min="13" max="13" width="5.140625" style="55" customWidth="1"/>
    <col min="14" max="14" width="90.140625" style="55" customWidth="1"/>
    <col min="15" max="15" width="56.7109375" style="55" customWidth="1"/>
    <col min="16" max="16" width="44.7109375" style="55" customWidth="1"/>
    <col min="17" max="17" width="4.7109375" style="55" customWidth="1"/>
    <col min="18" max="18" width="3.85546875" style="55" customWidth="1"/>
    <col min="19" max="19" width="3.7109375" style="55" customWidth="1"/>
    <col min="20" max="20" width="4.42578125" style="55" customWidth="1"/>
    <col min="21" max="21" width="24.140625" style="55" customWidth="1"/>
    <col min="22" max="22" width="10" style="55" customWidth="1"/>
    <col min="23" max="23" width="15.85546875" style="55" customWidth="1"/>
    <col min="24" max="24" width="12.42578125" style="55" customWidth="1"/>
    <col min="25" max="25" width="10" style="55" customWidth="1"/>
    <col min="26" max="26" width="11.28515625" style="55" customWidth="1"/>
    <col min="27" max="27" width="11.140625" style="55" customWidth="1"/>
    <col min="28" max="28" width="4.42578125" style="55" customWidth="1"/>
    <col min="29" max="31" width="4.140625" style="55" customWidth="1"/>
    <col min="32" max="32" width="4.42578125" style="55" customWidth="1"/>
    <col min="33" max="35" width="4.140625" style="55" customWidth="1"/>
    <col min="36" max="36" width="4.42578125" style="55" customWidth="1"/>
    <col min="37" max="39" width="4.140625" style="55" customWidth="1"/>
    <col min="40" max="40" width="4.42578125" style="55" customWidth="1"/>
    <col min="41" max="43" width="4.140625" style="55" customWidth="1"/>
    <col min="44" max="44" width="4.42578125" style="55" customWidth="1"/>
    <col min="45" max="47" width="4.140625" style="55" customWidth="1"/>
    <col min="48" max="48" width="4.42578125" style="55" customWidth="1"/>
    <col min="49" max="51" width="4.140625" style="55" customWidth="1"/>
    <col min="52" max="52" width="4.42578125" style="55" customWidth="1"/>
    <col min="53" max="55" width="4.140625" style="55" customWidth="1"/>
    <col min="56" max="56" width="4.42578125" style="55" customWidth="1"/>
    <col min="57" max="59" width="4.140625" style="55" customWidth="1"/>
    <col min="60" max="60" width="4.42578125" style="55" customWidth="1"/>
    <col min="61" max="63" width="4.140625" style="55" customWidth="1"/>
    <col min="64" max="64" width="4.42578125" style="55" customWidth="1"/>
    <col min="65" max="67" width="4.140625" style="55" customWidth="1"/>
    <col min="68" max="68" width="4.42578125" style="55" customWidth="1"/>
    <col min="69" max="71" width="4.140625" style="55" customWidth="1"/>
    <col min="72" max="72" width="4.42578125" style="55" customWidth="1"/>
    <col min="73" max="75" width="4.140625" style="55" customWidth="1"/>
    <col min="76" max="80" width="11.42578125" style="55"/>
    <col min="81" max="81" width="14.42578125" style="55" customWidth="1"/>
    <col min="82" max="82" width="11.42578125" style="55"/>
    <col min="83" max="83" width="16.42578125" style="55" customWidth="1"/>
    <col min="84" max="84" width="15.42578125" style="55" customWidth="1"/>
    <col min="85" max="86" width="11.42578125" style="55"/>
    <col min="87" max="87" width="17.28515625" style="55" customWidth="1"/>
    <col min="88" max="16384" width="11.42578125" style="55"/>
  </cols>
  <sheetData>
    <row r="2" spans="2:87" ht="15.75" customHeight="1" x14ac:dyDescent="0.2">
      <c r="B2" s="1387"/>
      <c r="C2" s="1355" t="s">
        <v>14</v>
      </c>
      <c r="D2" s="1356"/>
      <c r="E2" s="1356"/>
      <c r="F2" s="1356"/>
      <c r="G2" s="1356"/>
      <c r="H2" s="1356"/>
      <c r="I2" s="1356"/>
      <c r="J2" s="1356"/>
      <c r="K2" s="1356"/>
      <c r="L2" s="1356"/>
      <c r="M2" s="1356"/>
      <c r="N2" s="1356"/>
      <c r="O2" s="1357"/>
      <c r="P2" s="62" t="s">
        <v>1283</v>
      </c>
      <c r="Q2" s="1953"/>
      <c r="R2" s="1954"/>
      <c r="S2" s="1954"/>
      <c r="T2" s="1954"/>
      <c r="U2" s="1954"/>
      <c r="V2" s="1954"/>
      <c r="W2" s="1954"/>
      <c r="X2" s="1954"/>
      <c r="Y2" s="1954"/>
      <c r="Z2" s="1954"/>
      <c r="AA2" s="1954"/>
      <c r="AB2" s="1954"/>
      <c r="AC2" s="1954"/>
      <c r="AD2" s="1954"/>
      <c r="AE2" s="1954"/>
      <c r="AF2" s="1954"/>
      <c r="AG2" s="1954"/>
      <c r="AH2" s="1954"/>
      <c r="AI2" s="1954"/>
      <c r="AJ2" s="1954"/>
      <c r="AK2" s="1954"/>
      <c r="AL2" s="1954"/>
      <c r="AM2" s="1954"/>
      <c r="AN2" s="1954"/>
      <c r="AO2" s="1954"/>
      <c r="AP2" s="1954"/>
      <c r="AQ2" s="1954"/>
      <c r="AR2" s="1954"/>
      <c r="AS2" s="1954"/>
      <c r="AT2" s="1954"/>
    </row>
    <row r="3" spans="2:87" ht="10.5" customHeight="1" x14ac:dyDescent="0.2">
      <c r="B3" s="1436"/>
      <c r="C3" s="1361" t="s">
        <v>15</v>
      </c>
      <c r="D3" s="1362"/>
      <c r="E3" s="1362"/>
      <c r="F3" s="1362"/>
      <c r="G3" s="1362"/>
      <c r="H3" s="1362"/>
      <c r="I3" s="1362"/>
      <c r="J3" s="1362"/>
      <c r="K3" s="1362"/>
      <c r="L3" s="1362"/>
      <c r="M3" s="1362"/>
      <c r="N3" s="1362"/>
      <c r="O3" s="1363"/>
      <c r="P3" s="406"/>
      <c r="Q3" s="1953"/>
      <c r="R3" s="1954"/>
      <c r="S3" s="1954"/>
      <c r="T3" s="1954"/>
      <c r="U3" s="1954"/>
      <c r="V3" s="1954"/>
      <c r="W3" s="1954"/>
      <c r="X3" s="1954"/>
      <c r="Y3" s="1954"/>
      <c r="Z3" s="1954"/>
      <c r="AA3" s="1954"/>
      <c r="AB3" s="1954"/>
      <c r="AC3" s="1954"/>
      <c r="AD3" s="1954"/>
      <c r="AE3" s="1954"/>
      <c r="AF3" s="1954"/>
      <c r="AG3" s="1954"/>
      <c r="AH3" s="1954"/>
      <c r="AI3" s="1954"/>
      <c r="AJ3" s="1954"/>
      <c r="AK3" s="1954"/>
      <c r="AL3" s="1954"/>
      <c r="AM3" s="1954"/>
      <c r="AN3" s="1954"/>
      <c r="AO3" s="1954"/>
      <c r="AP3" s="1954"/>
      <c r="AQ3" s="1954"/>
      <c r="AR3" s="1954"/>
      <c r="AS3" s="1954"/>
      <c r="AT3" s="1954"/>
    </row>
    <row r="4" spans="2:87" ht="19.5" customHeight="1" x14ac:dyDescent="0.2">
      <c r="B4" s="1436"/>
      <c r="C4" s="1364"/>
      <c r="D4" s="1365"/>
      <c r="E4" s="1365"/>
      <c r="F4" s="1365"/>
      <c r="G4" s="1365"/>
      <c r="H4" s="1365"/>
      <c r="I4" s="1365"/>
      <c r="J4" s="1365"/>
      <c r="K4" s="1365"/>
      <c r="L4" s="1365"/>
      <c r="M4" s="1365"/>
      <c r="N4" s="1365"/>
      <c r="O4" s="1366"/>
      <c r="P4" s="509" t="s">
        <v>116</v>
      </c>
      <c r="Q4" s="1953"/>
      <c r="R4" s="1954"/>
      <c r="S4" s="1954"/>
      <c r="T4" s="1954"/>
      <c r="U4" s="1954"/>
      <c r="V4" s="1954"/>
      <c r="W4" s="1954"/>
      <c r="X4" s="1954"/>
      <c r="Y4" s="1954"/>
      <c r="Z4" s="1954"/>
      <c r="AA4" s="1954"/>
      <c r="AB4" s="1954"/>
      <c r="AC4" s="1954"/>
      <c r="AD4" s="1954"/>
      <c r="AE4" s="1954"/>
      <c r="AF4" s="1954"/>
      <c r="AG4" s="1954"/>
      <c r="AH4" s="1954"/>
      <c r="AI4" s="1954"/>
      <c r="AJ4" s="1954"/>
      <c r="AK4" s="1954"/>
      <c r="AL4" s="1954"/>
      <c r="AM4" s="1954"/>
      <c r="AN4" s="1954"/>
      <c r="AO4" s="1954"/>
      <c r="AP4" s="1954"/>
      <c r="AQ4" s="1954"/>
      <c r="AR4" s="1954"/>
      <c r="AS4" s="1954"/>
      <c r="AT4" s="1954"/>
    </row>
    <row r="5" spans="2:87" ht="17.25" customHeight="1" x14ac:dyDescent="0.2">
      <c r="B5" s="1388"/>
      <c r="C5" s="1935" t="s">
        <v>1282</v>
      </c>
      <c r="D5" s="1936"/>
      <c r="E5" s="1936"/>
      <c r="F5" s="1936"/>
      <c r="G5" s="1936"/>
      <c r="H5" s="1936"/>
      <c r="I5" s="1936"/>
      <c r="J5" s="1936"/>
      <c r="K5" s="1936"/>
      <c r="L5" s="1936"/>
      <c r="M5" s="1936"/>
      <c r="N5" s="1936"/>
      <c r="O5" s="1937"/>
      <c r="P5" s="62" t="s">
        <v>1281</v>
      </c>
      <c r="Q5" s="1953"/>
      <c r="R5" s="1954"/>
      <c r="S5" s="1954"/>
      <c r="T5" s="1954"/>
      <c r="U5" s="1954"/>
      <c r="V5" s="1954"/>
      <c r="W5" s="1954"/>
      <c r="X5" s="1954"/>
      <c r="Y5" s="1954"/>
      <c r="Z5" s="1954"/>
      <c r="AA5" s="1954"/>
      <c r="AB5" s="1954"/>
      <c r="AC5" s="1954"/>
      <c r="AD5" s="1954"/>
      <c r="AE5" s="1954"/>
      <c r="AF5" s="1954"/>
      <c r="AG5" s="1954"/>
      <c r="AH5" s="1954"/>
      <c r="AI5" s="1954"/>
      <c r="AJ5" s="1954"/>
      <c r="AK5" s="1954"/>
      <c r="AL5" s="1954"/>
      <c r="AM5" s="1954"/>
      <c r="AN5" s="1954"/>
      <c r="AO5" s="1954"/>
      <c r="AP5" s="1954"/>
      <c r="AQ5" s="1954"/>
      <c r="AR5" s="1954"/>
      <c r="AS5" s="1954"/>
      <c r="AT5" s="1954"/>
    </row>
    <row r="7" spans="2:87" ht="20.25" customHeight="1" x14ac:dyDescent="0.2">
      <c r="B7" s="75" t="s">
        <v>740</v>
      </c>
      <c r="C7" s="75"/>
      <c r="D7" s="75"/>
      <c r="E7" s="75"/>
      <c r="F7" s="75"/>
      <c r="G7" s="75"/>
      <c r="H7" s="75"/>
      <c r="I7" s="75"/>
      <c r="J7" s="75"/>
      <c r="K7" s="75"/>
      <c r="L7" s="75"/>
      <c r="M7" s="75"/>
      <c r="O7" s="75" t="s">
        <v>262</v>
      </c>
      <c r="Q7" s="56"/>
      <c r="R7" s="56"/>
    </row>
    <row r="8" spans="2:87" ht="19.5" customHeight="1" x14ac:dyDescent="0.2">
      <c r="B8" s="75" t="s">
        <v>741</v>
      </c>
      <c r="C8" s="75"/>
      <c r="D8" s="75"/>
      <c r="E8" s="75"/>
      <c r="F8" s="75"/>
      <c r="G8" s="75"/>
      <c r="H8" s="75"/>
      <c r="I8" s="75"/>
      <c r="J8" s="75"/>
      <c r="K8" s="75"/>
      <c r="L8" s="75"/>
      <c r="M8" s="75"/>
      <c r="Q8" s="56"/>
      <c r="R8" s="56"/>
    </row>
    <row r="9" spans="2:87" ht="20.25" customHeight="1" x14ac:dyDescent="0.2">
      <c r="B9" s="75" t="s">
        <v>290</v>
      </c>
      <c r="C9" s="75"/>
      <c r="D9" s="75"/>
      <c r="E9" s="75"/>
      <c r="F9" s="75"/>
      <c r="G9" s="75"/>
      <c r="H9" s="75"/>
      <c r="I9" s="75"/>
      <c r="J9" s="75"/>
      <c r="K9" s="75"/>
      <c r="L9" s="75"/>
      <c r="M9" s="75"/>
      <c r="Q9" s="56"/>
      <c r="R9" s="56"/>
    </row>
    <row r="10" spans="2:87" ht="15.75" customHeight="1" thickBot="1" x14ac:dyDescent="0.25">
      <c r="B10" s="56" t="s">
        <v>16</v>
      </c>
      <c r="C10" s="56"/>
      <c r="D10" s="56"/>
      <c r="E10" s="56"/>
      <c r="F10" s="56"/>
      <c r="G10" s="56"/>
      <c r="H10" s="488"/>
      <c r="I10" s="489"/>
      <c r="J10" s="489"/>
      <c r="K10" s="489"/>
      <c r="L10" s="490"/>
      <c r="M10" s="502"/>
      <c r="N10" s="491"/>
      <c r="O10" s="491"/>
      <c r="P10" s="491"/>
      <c r="Q10" s="1465"/>
      <c r="R10" s="1466"/>
      <c r="S10" s="1949"/>
      <c r="BX10" s="1304" t="s">
        <v>37</v>
      </c>
      <c r="BY10" s="1304"/>
      <c r="BZ10" s="1304"/>
      <c r="CA10" s="1304"/>
      <c r="CB10" s="1304" t="s">
        <v>39</v>
      </c>
      <c r="CC10" s="1304"/>
      <c r="CD10" s="1304"/>
      <c r="CE10" s="1304"/>
      <c r="CF10" s="1304" t="s">
        <v>175</v>
      </c>
      <c r="CG10" s="1304"/>
      <c r="CH10" s="1304"/>
      <c r="CI10" s="1304"/>
    </row>
    <row r="11" spans="2:87" s="59" customFormat="1" ht="42" customHeight="1" x14ac:dyDescent="0.2">
      <c r="B11" s="1491" t="s">
        <v>3</v>
      </c>
      <c r="C11" s="1491" t="s">
        <v>29</v>
      </c>
      <c r="D11" s="1491"/>
      <c r="E11" s="1491"/>
      <c r="F11" s="60" t="s">
        <v>30</v>
      </c>
      <c r="G11" s="62"/>
      <c r="H11" s="1491" t="s">
        <v>31</v>
      </c>
      <c r="I11" s="1491"/>
      <c r="J11" s="1491"/>
      <c r="K11" s="1491"/>
      <c r="L11" s="1491"/>
      <c r="M11" s="1950" t="s">
        <v>63</v>
      </c>
      <c r="N11" s="66"/>
      <c r="O11" s="66"/>
      <c r="P11" s="1951" t="s">
        <v>4</v>
      </c>
      <c r="Q11" s="1484" t="s">
        <v>23</v>
      </c>
      <c r="R11" s="1484" t="s">
        <v>24</v>
      </c>
      <c r="S11" s="1484" t="s">
        <v>25</v>
      </c>
      <c r="T11" s="1484" t="s">
        <v>28</v>
      </c>
      <c r="U11" s="1491" t="s">
        <v>51</v>
      </c>
      <c r="V11" s="1484" t="s">
        <v>176</v>
      </c>
      <c r="W11" s="1938" t="s">
        <v>147</v>
      </c>
      <c r="X11" s="1939"/>
      <c r="Y11" s="1940"/>
      <c r="Z11" s="1484" t="s">
        <v>33</v>
      </c>
      <c r="AA11" s="1484" t="s">
        <v>177</v>
      </c>
      <c r="AB11" s="1809" t="s">
        <v>187</v>
      </c>
      <c r="AC11" s="1809"/>
      <c r="AD11" s="1809"/>
      <c r="AE11" s="1809"/>
      <c r="AF11" s="1810" t="s">
        <v>188</v>
      </c>
      <c r="AG11" s="1810"/>
      <c r="AH11" s="1810"/>
      <c r="AI11" s="1810"/>
      <c r="AJ11" s="1482" t="s">
        <v>108</v>
      </c>
      <c r="AK11" s="1482"/>
      <c r="AL11" s="1482"/>
      <c r="AM11" s="1482"/>
      <c r="AN11" s="1483" t="s">
        <v>189</v>
      </c>
      <c r="AO11" s="1483"/>
      <c r="AP11" s="1483"/>
      <c r="AQ11" s="1483"/>
      <c r="AR11" s="1478" t="s">
        <v>190</v>
      </c>
      <c r="AS11" s="1478"/>
      <c r="AT11" s="1478"/>
      <c r="AU11" s="1478"/>
      <c r="AV11" s="1479" t="s">
        <v>109</v>
      </c>
      <c r="AW11" s="1479"/>
      <c r="AX11" s="1479"/>
      <c r="AY11" s="1479"/>
      <c r="AZ11" s="1480" t="s">
        <v>182</v>
      </c>
      <c r="BA11" s="1480"/>
      <c r="BB11" s="1480"/>
      <c r="BC11" s="1480"/>
      <c r="BD11" s="1481" t="s">
        <v>186</v>
      </c>
      <c r="BE11" s="1481"/>
      <c r="BF11" s="1481"/>
      <c r="BG11" s="1481"/>
      <c r="BH11" s="1474" t="s">
        <v>183</v>
      </c>
      <c r="BI11" s="1474"/>
      <c r="BJ11" s="1474"/>
      <c r="BK11" s="1474"/>
      <c r="BL11" s="1475" t="s">
        <v>184</v>
      </c>
      <c r="BM11" s="1475"/>
      <c r="BN11" s="1475"/>
      <c r="BO11" s="1475"/>
      <c r="BP11" s="1476" t="s">
        <v>185</v>
      </c>
      <c r="BQ11" s="1476"/>
      <c r="BR11" s="1476"/>
      <c r="BS11" s="1476"/>
      <c r="BT11" s="1505" t="s">
        <v>110</v>
      </c>
      <c r="BU11" s="1505"/>
      <c r="BV11" s="1505"/>
      <c r="BW11" s="1505"/>
      <c r="BX11" s="1305" t="s">
        <v>1274</v>
      </c>
      <c r="BY11" s="1306"/>
      <c r="BZ11" s="1306"/>
      <c r="CA11" s="1307"/>
      <c r="CB11" s="1305" t="s">
        <v>1275</v>
      </c>
      <c r="CC11" s="1306"/>
      <c r="CD11" s="1306"/>
      <c r="CE11" s="1307"/>
      <c r="CF11" s="1304" t="s">
        <v>1276</v>
      </c>
      <c r="CG11" s="1304"/>
      <c r="CH11" s="1304"/>
      <c r="CI11" s="1304"/>
    </row>
    <row r="12" spans="2:87" s="59" customFormat="1" ht="20.25" customHeight="1" x14ac:dyDescent="0.2">
      <c r="B12" s="1491"/>
      <c r="C12" s="501" t="s">
        <v>54</v>
      </c>
      <c r="D12" s="501" t="s">
        <v>55</v>
      </c>
      <c r="E12" s="501" t="s">
        <v>56</v>
      </c>
      <c r="F12" s="501" t="s">
        <v>57</v>
      </c>
      <c r="G12" s="501" t="s">
        <v>58</v>
      </c>
      <c r="H12" s="504" t="s">
        <v>59</v>
      </c>
      <c r="I12" s="504" t="s">
        <v>60</v>
      </c>
      <c r="J12" s="504" t="s">
        <v>61</v>
      </c>
      <c r="K12" s="504" t="s">
        <v>62</v>
      </c>
      <c r="L12" s="504" t="s">
        <v>60</v>
      </c>
      <c r="M12" s="1950"/>
      <c r="N12" s="492" t="s">
        <v>13</v>
      </c>
      <c r="O12" s="492" t="s">
        <v>12</v>
      </c>
      <c r="P12" s="1952"/>
      <c r="Q12" s="1485"/>
      <c r="R12" s="1485"/>
      <c r="S12" s="1485"/>
      <c r="T12" s="1485"/>
      <c r="U12" s="1491"/>
      <c r="V12" s="1485"/>
      <c r="W12" s="407" t="s">
        <v>147</v>
      </c>
      <c r="X12" s="407" t="s">
        <v>148</v>
      </c>
      <c r="Y12" s="407" t="s">
        <v>149</v>
      </c>
      <c r="Z12" s="1485"/>
      <c r="AA12" s="1485"/>
      <c r="AB12" s="559">
        <v>1</v>
      </c>
      <c r="AC12" s="559">
        <v>2</v>
      </c>
      <c r="AD12" s="559">
        <v>3</v>
      </c>
      <c r="AE12" s="559">
        <v>4</v>
      </c>
      <c r="AF12" s="559">
        <v>1</v>
      </c>
      <c r="AG12" s="559">
        <v>2</v>
      </c>
      <c r="AH12" s="559">
        <v>3</v>
      </c>
      <c r="AI12" s="559">
        <v>4</v>
      </c>
      <c r="AJ12" s="559">
        <v>1</v>
      </c>
      <c r="AK12" s="559">
        <v>2</v>
      </c>
      <c r="AL12" s="559">
        <v>3</v>
      </c>
      <c r="AM12" s="559">
        <v>4</v>
      </c>
      <c r="AN12" s="559">
        <v>1</v>
      </c>
      <c r="AO12" s="559">
        <v>2</v>
      </c>
      <c r="AP12" s="559">
        <v>3</v>
      </c>
      <c r="AQ12" s="559">
        <v>4</v>
      </c>
      <c r="AR12" s="559">
        <v>1</v>
      </c>
      <c r="AS12" s="559">
        <v>2</v>
      </c>
      <c r="AT12" s="559">
        <v>3</v>
      </c>
      <c r="AU12" s="559">
        <v>4</v>
      </c>
      <c r="AV12" s="559">
        <v>1</v>
      </c>
      <c r="AW12" s="559">
        <v>2</v>
      </c>
      <c r="AX12" s="559">
        <v>3</v>
      </c>
      <c r="AY12" s="559">
        <v>4</v>
      </c>
      <c r="AZ12" s="559">
        <v>1</v>
      </c>
      <c r="BA12" s="559">
        <v>2</v>
      </c>
      <c r="BB12" s="559">
        <v>3</v>
      </c>
      <c r="BC12" s="559">
        <v>4</v>
      </c>
      <c r="BD12" s="559">
        <v>1</v>
      </c>
      <c r="BE12" s="559">
        <v>2</v>
      </c>
      <c r="BF12" s="559">
        <v>3</v>
      </c>
      <c r="BG12" s="559">
        <v>4</v>
      </c>
      <c r="BH12" s="559">
        <v>1</v>
      </c>
      <c r="BI12" s="559">
        <v>2</v>
      </c>
      <c r="BJ12" s="559">
        <v>3</v>
      </c>
      <c r="BK12" s="559">
        <v>4</v>
      </c>
      <c r="BL12" s="559">
        <v>1</v>
      </c>
      <c r="BM12" s="559">
        <v>2</v>
      </c>
      <c r="BN12" s="559">
        <v>3</v>
      </c>
      <c r="BO12" s="559">
        <v>4</v>
      </c>
      <c r="BP12" s="559">
        <v>1</v>
      </c>
      <c r="BQ12" s="559">
        <v>2</v>
      </c>
      <c r="BR12" s="559">
        <v>3</v>
      </c>
      <c r="BS12" s="559">
        <v>4</v>
      </c>
      <c r="BT12" s="559">
        <v>1</v>
      </c>
      <c r="BU12" s="559">
        <v>2</v>
      </c>
      <c r="BV12" s="559">
        <v>3</v>
      </c>
      <c r="BW12" s="559">
        <v>4</v>
      </c>
      <c r="BX12" s="1074" t="s">
        <v>41</v>
      </c>
      <c r="BY12" s="1074" t="s">
        <v>42</v>
      </c>
      <c r="BZ12" s="377" t="s">
        <v>40</v>
      </c>
      <c r="CA12" s="367" t="s">
        <v>38</v>
      </c>
      <c r="CB12" s="1074" t="s">
        <v>41</v>
      </c>
      <c r="CC12" s="1076" t="s">
        <v>42</v>
      </c>
      <c r="CD12" s="377" t="s">
        <v>40</v>
      </c>
      <c r="CE12" s="377" t="s">
        <v>38</v>
      </c>
      <c r="CF12" s="1074" t="s">
        <v>41</v>
      </c>
      <c r="CG12" s="1076" t="s">
        <v>42</v>
      </c>
      <c r="CH12" s="377" t="s">
        <v>40</v>
      </c>
      <c r="CI12" s="377" t="s">
        <v>38</v>
      </c>
    </row>
    <row r="13" spans="2:87" ht="255.75" customHeight="1" x14ac:dyDescent="0.2">
      <c r="B13" s="711" t="s">
        <v>214</v>
      </c>
      <c r="C13" s="708">
        <v>2</v>
      </c>
      <c r="D13" s="708">
        <v>2</v>
      </c>
      <c r="E13" s="708">
        <v>2</v>
      </c>
      <c r="F13" s="708">
        <v>2</v>
      </c>
      <c r="G13" s="708">
        <v>2</v>
      </c>
      <c r="H13" s="708">
        <v>2</v>
      </c>
      <c r="I13" s="708">
        <v>2</v>
      </c>
      <c r="J13" s="708">
        <v>2</v>
      </c>
      <c r="K13" s="708">
        <v>2</v>
      </c>
      <c r="L13" s="708">
        <v>2</v>
      </c>
      <c r="M13" s="708">
        <f>SUM(C13:L13)/10</f>
        <v>2</v>
      </c>
      <c r="N13" s="720" t="s">
        <v>733</v>
      </c>
      <c r="O13" s="708" t="s">
        <v>1228</v>
      </c>
      <c r="P13" s="1049" t="s">
        <v>1231</v>
      </c>
      <c r="Q13" s="709">
        <v>4</v>
      </c>
      <c r="R13" s="709">
        <v>4</v>
      </c>
      <c r="S13" s="709">
        <v>5</v>
      </c>
      <c r="T13" s="709">
        <f t="shared" ref="T13:T18" si="0">Q13*R13*S13</f>
        <v>80</v>
      </c>
      <c r="U13" s="970" t="s">
        <v>1232</v>
      </c>
      <c r="V13" s="708" t="s">
        <v>358</v>
      </c>
      <c r="W13" s="710" t="s">
        <v>1234</v>
      </c>
      <c r="X13" s="710" t="s">
        <v>1233</v>
      </c>
      <c r="Y13" s="710" t="s">
        <v>1235</v>
      </c>
      <c r="Z13" s="721" t="s">
        <v>1236</v>
      </c>
      <c r="AA13" s="722" t="s">
        <v>1237</v>
      </c>
      <c r="AB13" s="71"/>
      <c r="AC13" s="71"/>
      <c r="AD13" s="202"/>
      <c r="AE13" s="202"/>
      <c r="AF13" s="71"/>
      <c r="AG13" s="71"/>
      <c r="AH13" s="202"/>
      <c r="AI13" s="202"/>
      <c r="AJ13" s="71"/>
      <c r="AK13" s="71"/>
      <c r="AL13" s="202"/>
      <c r="AM13" s="202"/>
      <c r="AN13" s="71"/>
      <c r="AO13" s="71"/>
      <c r="AP13" s="202"/>
      <c r="AQ13" s="202"/>
      <c r="AR13" s="71"/>
      <c r="AS13" s="71"/>
      <c r="AT13" s="202"/>
      <c r="AU13" s="1056"/>
      <c r="AV13" s="71"/>
      <c r="AW13" s="71"/>
      <c r="AX13" s="202"/>
      <c r="AY13" s="202"/>
      <c r="AZ13" s="71"/>
      <c r="BA13" s="71"/>
      <c r="BB13" s="202"/>
      <c r="BC13" s="1056"/>
      <c r="BD13" s="71"/>
      <c r="BE13" s="71"/>
      <c r="BF13" s="202"/>
      <c r="BG13" s="202"/>
      <c r="BH13" s="71"/>
      <c r="BI13" s="71"/>
      <c r="BJ13" s="202"/>
      <c r="BK13" s="1056"/>
      <c r="BL13" s="71"/>
      <c r="BM13" s="71"/>
      <c r="BN13" s="202"/>
      <c r="BO13" s="202"/>
      <c r="BP13" s="71"/>
      <c r="BQ13" s="71"/>
      <c r="BR13" s="202"/>
      <c r="BS13" s="1056"/>
      <c r="BT13" s="71"/>
      <c r="BU13" s="71"/>
      <c r="BV13" s="202"/>
      <c r="BW13" s="202"/>
      <c r="BX13" s="277" t="s">
        <v>1365</v>
      </c>
      <c r="BY13" s="506" t="s">
        <v>1354</v>
      </c>
      <c r="BZ13" s="811">
        <v>0.05</v>
      </c>
      <c r="CA13" s="21" t="s">
        <v>1370</v>
      </c>
      <c r="CB13" s="1082"/>
      <c r="CC13" s="1082"/>
      <c r="CD13" s="240"/>
      <c r="CE13" s="240"/>
      <c r="CF13" s="240"/>
      <c r="CG13" s="240"/>
      <c r="CH13" s="240"/>
      <c r="CI13" s="240"/>
    </row>
    <row r="14" spans="2:87" ht="409.5" hidden="1" customHeight="1" x14ac:dyDescent="0.2">
      <c r="B14" s="495" t="s">
        <v>1230</v>
      </c>
      <c r="C14" s="803">
        <v>1</v>
      </c>
      <c r="D14" s="803">
        <v>1</v>
      </c>
      <c r="E14" s="803">
        <v>2</v>
      </c>
      <c r="F14" s="803">
        <v>2</v>
      </c>
      <c r="G14" s="803">
        <v>3</v>
      </c>
      <c r="H14" s="803">
        <v>2</v>
      </c>
      <c r="I14" s="803">
        <v>2</v>
      </c>
      <c r="J14" s="803">
        <v>3</v>
      </c>
      <c r="K14" s="803">
        <v>2</v>
      </c>
      <c r="L14" s="803">
        <v>2</v>
      </c>
      <c r="M14" s="717">
        <f>SUM(C14:L14)/10</f>
        <v>2</v>
      </c>
      <c r="N14" s="1053" t="s">
        <v>1239</v>
      </c>
      <c r="O14" s="1041" t="s">
        <v>1229</v>
      </c>
      <c r="P14" s="1050" t="s">
        <v>1244</v>
      </c>
      <c r="Q14" s="709">
        <v>5</v>
      </c>
      <c r="R14" s="709">
        <v>4</v>
      </c>
      <c r="S14" s="709">
        <v>5</v>
      </c>
      <c r="T14" s="804">
        <f t="shared" si="0"/>
        <v>100</v>
      </c>
      <c r="U14" s="970"/>
      <c r="V14" s="708" t="s">
        <v>359</v>
      </c>
      <c r="W14" s="613"/>
      <c r="X14" s="613"/>
      <c r="Y14" s="613"/>
      <c r="Z14" s="708" t="s">
        <v>360</v>
      </c>
      <c r="AA14" s="708" t="s">
        <v>361</v>
      </c>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1082"/>
      <c r="BY14" s="1082"/>
      <c r="BZ14" s="1082"/>
      <c r="CA14" s="198"/>
      <c r="CB14" s="1082"/>
      <c r="CC14" s="1082"/>
      <c r="CD14" s="240"/>
      <c r="CE14" s="240"/>
      <c r="CF14" s="240"/>
      <c r="CG14" s="240"/>
      <c r="CH14" s="240"/>
      <c r="CI14" s="240"/>
    </row>
    <row r="15" spans="2:87" ht="305.25" hidden="1" customHeight="1" x14ac:dyDescent="0.2">
      <c r="B15" s="77" t="s">
        <v>742</v>
      </c>
      <c r="C15" s="806">
        <v>2</v>
      </c>
      <c r="D15" s="806">
        <v>2</v>
      </c>
      <c r="E15" s="806">
        <v>1</v>
      </c>
      <c r="F15" s="806">
        <v>2</v>
      </c>
      <c r="G15" s="806">
        <v>2</v>
      </c>
      <c r="H15" s="806">
        <v>2</v>
      </c>
      <c r="I15" s="806">
        <v>1</v>
      </c>
      <c r="J15" s="806">
        <v>2</v>
      </c>
      <c r="K15" s="806">
        <v>2</v>
      </c>
      <c r="L15" s="806">
        <v>2</v>
      </c>
      <c r="M15" s="717">
        <f t="shared" ref="M15:M20" si="1">SUM(C15:L15)/10</f>
        <v>1.8</v>
      </c>
      <c r="N15" s="25" t="s">
        <v>734</v>
      </c>
      <c r="O15" s="810" t="s">
        <v>735</v>
      </c>
      <c r="P15" s="97" t="s">
        <v>1238</v>
      </c>
      <c r="Q15" s="60">
        <v>3</v>
      </c>
      <c r="R15" s="60">
        <v>4</v>
      </c>
      <c r="S15" s="60">
        <v>4</v>
      </c>
      <c r="T15" s="804">
        <f t="shared" si="0"/>
        <v>48</v>
      </c>
      <c r="U15" s="97" t="s">
        <v>736</v>
      </c>
      <c r="V15" s="21"/>
      <c r="W15" s="501" t="s">
        <v>737</v>
      </c>
      <c r="X15" s="97" t="s">
        <v>743</v>
      </c>
      <c r="Y15" s="811">
        <v>1</v>
      </c>
      <c r="Z15" s="25" t="s">
        <v>738</v>
      </c>
      <c r="AA15" s="25" t="s">
        <v>738</v>
      </c>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277"/>
      <c r="BY15" s="1082"/>
      <c r="BZ15" s="21"/>
      <c r="CA15" s="198"/>
      <c r="CB15" s="277"/>
      <c r="CC15" s="21"/>
      <c r="CD15" s="240"/>
      <c r="CE15" s="240"/>
      <c r="CF15" s="240"/>
      <c r="CG15" s="240"/>
      <c r="CH15" s="240"/>
      <c r="CI15" s="240"/>
    </row>
    <row r="16" spans="2:87" ht="87.75" hidden="1" customHeight="1" x14ac:dyDescent="0.2">
      <c r="B16" s="78" t="s">
        <v>739</v>
      </c>
      <c r="C16" s="610">
        <v>1</v>
      </c>
      <c r="D16" s="610">
        <v>1</v>
      </c>
      <c r="E16" s="610">
        <v>1</v>
      </c>
      <c r="F16" s="610">
        <v>1</v>
      </c>
      <c r="G16" s="610">
        <v>1</v>
      </c>
      <c r="H16" s="610">
        <v>1</v>
      </c>
      <c r="I16" s="610">
        <v>1</v>
      </c>
      <c r="J16" s="610">
        <v>1</v>
      </c>
      <c r="K16" s="610">
        <v>1</v>
      </c>
      <c r="L16" s="610">
        <v>1</v>
      </c>
      <c r="M16" s="717">
        <f t="shared" si="1"/>
        <v>1</v>
      </c>
      <c r="N16" s="593" t="s">
        <v>744</v>
      </c>
      <c r="O16" s="25" t="s">
        <v>745</v>
      </c>
      <c r="P16" s="618" t="s">
        <v>746</v>
      </c>
      <c r="Q16" s="592">
        <v>5</v>
      </c>
      <c r="R16" s="592">
        <v>5</v>
      </c>
      <c r="S16" s="592">
        <v>5</v>
      </c>
      <c r="T16" s="804">
        <f t="shared" si="0"/>
        <v>125</v>
      </c>
      <c r="U16" s="973" t="s">
        <v>747</v>
      </c>
      <c r="V16" s="21" t="s">
        <v>748</v>
      </c>
      <c r="W16" s="805" t="s">
        <v>749</v>
      </c>
      <c r="X16" s="21" t="s">
        <v>750</v>
      </c>
      <c r="Y16" s="21" t="s">
        <v>751</v>
      </c>
      <c r="Z16" s="25" t="s">
        <v>653</v>
      </c>
      <c r="AA16" s="25" t="s">
        <v>752</v>
      </c>
      <c r="AB16" s="97"/>
      <c r="AC16" s="97"/>
      <c r="AD16" s="97"/>
      <c r="AE16" s="25"/>
      <c r="AF16" s="97"/>
      <c r="AG16" s="97"/>
      <c r="AH16" s="97"/>
      <c r="AI16" s="25"/>
      <c r="AJ16" s="97"/>
      <c r="AK16" s="97"/>
      <c r="AL16" s="97"/>
      <c r="AM16" s="25"/>
      <c r="AN16" s="97"/>
      <c r="AO16" s="97"/>
      <c r="AP16" s="97"/>
      <c r="AQ16" s="25"/>
      <c r="AR16" s="97"/>
      <c r="AS16" s="97"/>
      <c r="AT16" s="97"/>
      <c r="AU16" s="25"/>
      <c r="AV16" s="97"/>
      <c r="AW16" s="97"/>
      <c r="AX16" s="97"/>
      <c r="AY16" s="25"/>
      <c r="AZ16" s="97"/>
      <c r="BA16" s="97"/>
      <c r="BB16" s="97"/>
      <c r="BC16" s="25"/>
      <c r="BD16" s="97"/>
      <c r="BE16" s="97"/>
      <c r="BF16" s="97"/>
      <c r="BG16" s="25"/>
      <c r="BH16" s="97"/>
      <c r="BI16" s="97"/>
      <c r="BJ16" s="97"/>
      <c r="BK16" s="25"/>
      <c r="BL16" s="97"/>
      <c r="BM16" s="97"/>
      <c r="BN16" s="97"/>
      <c r="BO16" s="25"/>
      <c r="BP16" s="97"/>
      <c r="BQ16" s="97"/>
      <c r="BR16" s="97"/>
      <c r="BS16" s="25"/>
      <c r="BT16" s="97"/>
      <c r="BU16" s="97"/>
      <c r="BV16" s="97"/>
      <c r="BW16" s="25"/>
      <c r="BX16" s="277"/>
      <c r="BY16" s="1082"/>
      <c r="BZ16" s="21"/>
      <c r="CA16" s="21"/>
      <c r="CB16" s="277"/>
      <c r="CC16" s="198"/>
      <c r="CD16" s="240"/>
      <c r="CE16" s="240"/>
      <c r="CF16" s="240"/>
      <c r="CG16" s="240"/>
      <c r="CH16" s="240"/>
      <c r="CI16" s="240"/>
    </row>
    <row r="17" spans="1:87" ht="107.25" customHeight="1" x14ac:dyDescent="0.2">
      <c r="B17" s="996" t="s">
        <v>739</v>
      </c>
      <c r="C17" s="998">
        <v>1</v>
      </c>
      <c r="D17" s="998">
        <v>1</v>
      </c>
      <c r="E17" s="998">
        <v>1</v>
      </c>
      <c r="F17" s="998">
        <v>1</v>
      </c>
      <c r="G17" s="998">
        <v>1</v>
      </c>
      <c r="H17" s="998">
        <v>1</v>
      </c>
      <c r="I17" s="998">
        <v>1</v>
      </c>
      <c r="J17" s="998">
        <v>1</v>
      </c>
      <c r="K17" s="998">
        <v>1</v>
      </c>
      <c r="L17" s="998">
        <v>1</v>
      </c>
      <c r="M17" s="993">
        <f t="shared" si="1"/>
        <v>1</v>
      </c>
      <c r="N17" s="992" t="s">
        <v>1240</v>
      </c>
      <c r="O17" s="25" t="s">
        <v>745</v>
      </c>
      <c r="P17" s="999" t="s">
        <v>1366</v>
      </c>
      <c r="Q17" s="990">
        <v>5</v>
      </c>
      <c r="R17" s="990">
        <v>5</v>
      </c>
      <c r="S17" s="990">
        <v>5</v>
      </c>
      <c r="T17" s="991">
        <f t="shared" si="0"/>
        <v>125</v>
      </c>
      <c r="U17" s="973" t="s">
        <v>1367</v>
      </c>
      <c r="V17" s="21" t="s">
        <v>1242</v>
      </c>
      <c r="W17" s="995" t="s">
        <v>1368</v>
      </c>
      <c r="X17" s="21" t="s">
        <v>750</v>
      </c>
      <c r="Y17" s="21" t="s">
        <v>1369</v>
      </c>
      <c r="Z17" s="25" t="s">
        <v>653</v>
      </c>
      <c r="AA17" s="25" t="s">
        <v>752</v>
      </c>
      <c r="AB17" s="97"/>
      <c r="AC17" s="97"/>
      <c r="AD17" s="97"/>
      <c r="AE17" s="25"/>
      <c r="AF17" s="97"/>
      <c r="AG17" s="97"/>
      <c r="AH17" s="97"/>
      <c r="AI17" s="25"/>
      <c r="AJ17" s="97"/>
      <c r="AK17" s="97"/>
      <c r="AL17" s="97"/>
      <c r="AM17" s="25"/>
      <c r="AN17" s="97"/>
      <c r="AO17" s="97"/>
      <c r="AP17" s="97"/>
      <c r="AQ17" s="25"/>
      <c r="AR17" s="97"/>
      <c r="AS17" s="97"/>
      <c r="AT17" s="97"/>
      <c r="AU17" s="25"/>
      <c r="AV17" s="97"/>
      <c r="AW17" s="97"/>
      <c r="AX17" s="97"/>
      <c r="AY17" s="1035"/>
      <c r="AZ17" s="97"/>
      <c r="BA17" s="97"/>
      <c r="BB17" s="97"/>
      <c r="BC17" s="97"/>
      <c r="BD17" s="97"/>
      <c r="BE17" s="97"/>
      <c r="BF17" s="97"/>
      <c r="BG17" s="1035"/>
      <c r="BH17" s="97"/>
      <c r="BI17" s="97"/>
      <c r="BJ17" s="97"/>
      <c r="BK17" s="25"/>
      <c r="BL17" s="97"/>
      <c r="BM17" s="97"/>
      <c r="BN17" s="97"/>
      <c r="BO17" s="1035"/>
      <c r="BP17" s="97"/>
      <c r="BQ17" s="97"/>
      <c r="BR17" s="97"/>
      <c r="BS17" s="25"/>
      <c r="BT17" s="97"/>
      <c r="BU17" s="97"/>
      <c r="BV17" s="97"/>
      <c r="BW17" s="25"/>
      <c r="BX17" s="277" t="s">
        <v>1365</v>
      </c>
      <c r="BY17" s="506" t="s">
        <v>1400</v>
      </c>
      <c r="BZ17" s="811">
        <v>1</v>
      </c>
      <c r="CA17" s="21" t="s">
        <v>761</v>
      </c>
      <c r="CB17" s="277"/>
      <c r="CC17" s="198"/>
      <c r="CD17" s="240"/>
      <c r="CE17" s="240"/>
      <c r="CF17" s="240"/>
      <c r="CG17" s="240"/>
      <c r="CH17" s="240"/>
      <c r="CI17" s="240"/>
    </row>
    <row r="18" spans="1:87" ht="147.75" customHeight="1" x14ac:dyDescent="0.2">
      <c r="A18" s="56"/>
      <c r="B18" s="567" t="s">
        <v>215</v>
      </c>
      <c r="C18" s="498">
        <v>3</v>
      </c>
      <c r="D18" s="498">
        <v>3</v>
      </c>
      <c r="E18" s="498">
        <v>3</v>
      </c>
      <c r="F18" s="498">
        <v>3</v>
      </c>
      <c r="G18" s="498">
        <v>3</v>
      </c>
      <c r="H18" s="498">
        <v>3</v>
      </c>
      <c r="I18" s="498">
        <v>2</v>
      </c>
      <c r="J18" s="498">
        <v>2</v>
      </c>
      <c r="K18" s="498">
        <v>2</v>
      </c>
      <c r="L18" s="498">
        <v>1</v>
      </c>
      <c r="M18" s="717">
        <f t="shared" si="1"/>
        <v>2.5</v>
      </c>
      <c r="N18" s="501" t="s">
        <v>753</v>
      </c>
      <c r="O18" s="805" t="s">
        <v>754</v>
      </c>
      <c r="P18" s="511" t="s">
        <v>1241</v>
      </c>
      <c r="Q18" s="242">
        <v>4</v>
      </c>
      <c r="R18" s="242">
        <v>5</v>
      </c>
      <c r="S18" s="242">
        <v>5</v>
      </c>
      <c r="T18" s="501">
        <f t="shared" si="0"/>
        <v>100</v>
      </c>
      <c r="U18" s="966" t="s">
        <v>1449</v>
      </c>
      <c r="V18" s="21" t="s">
        <v>1242</v>
      </c>
      <c r="W18" s="21" t="s">
        <v>755</v>
      </c>
      <c r="X18" s="21" t="s">
        <v>756</v>
      </c>
      <c r="Y18" s="21" t="s">
        <v>1243</v>
      </c>
      <c r="Z18" s="25" t="s">
        <v>758</v>
      </c>
      <c r="AA18" s="25" t="s">
        <v>757</v>
      </c>
      <c r="AB18" s="97"/>
      <c r="AC18" s="97"/>
      <c r="AD18" s="97"/>
      <c r="AE18" s="25"/>
      <c r="AF18" s="97"/>
      <c r="AG18" s="97"/>
      <c r="AH18" s="97"/>
      <c r="AI18" s="25"/>
      <c r="AJ18" s="97"/>
      <c r="AK18" s="97"/>
      <c r="AL18" s="97"/>
      <c r="AM18" s="25"/>
      <c r="AN18" s="97"/>
      <c r="AO18" s="97"/>
      <c r="AP18" s="97"/>
      <c r="AQ18" s="25"/>
      <c r="AR18" s="97"/>
      <c r="AS18" s="97"/>
      <c r="AT18" s="97"/>
      <c r="AU18" s="25"/>
      <c r="AV18" s="97"/>
      <c r="AW18" s="97"/>
      <c r="AX18" s="97"/>
      <c r="AY18" s="1035"/>
      <c r="AZ18" s="97"/>
      <c r="BA18" s="97"/>
      <c r="BB18" s="97"/>
      <c r="BC18" s="1035"/>
      <c r="BD18" s="97"/>
      <c r="BE18" s="97"/>
      <c r="BF18" s="97"/>
      <c r="BG18" s="25"/>
      <c r="BH18" s="97"/>
      <c r="BI18" s="97"/>
      <c r="BJ18" s="97"/>
      <c r="BK18" s="1035"/>
      <c r="BL18" s="97"/>
      <c r="BM18" s="97"/>
      <c r="BN18" s="97"/>
      <c r="BO18" s="25"/>
      <c r="BP18" s="97"/>
      <c r="BQ18" s="97"/>
      <c r="BR18" s="97"/>
      <c r="BS18" s="1035"/>
      <c r="BT18" s="97"/>
      <c r="BU18" s="97"/>
      <c r="BV18" s="97"/>
      <c r="BW18" s="25"/>
      <c r="BX18" s="277" t="s">
        <v>1365</v>
      </c>
      <c r="BY18" s="1157" t="s">
        <v>1341</v>
      </c>
      <c r="BZ18" s="811">
        <v>0.25</v>
      </c>
      <c r="CA18" s="21" t="s">
        <v>1450</v>
      </c>
      <c r="CB18" s="277"/>
      <c r="CC18" s="198"/>
      <c r="CD18" s="240"/>
      <c r="CE18" s="240"/>
      <c r="CF18" s="240"/>
      <c r="CG18" s="240"/>
      <c r="CH18" s="240"/>
      <c r="CI18" s="240"/>
    </row>
    <row r="19" spans="1:87" ht="138.75" hidden="1" customHeight="1" x14ac:dyDescent="0.2">
      <c r="A19" s="56"/>
      <c r="B19" s="444"/>
      <c r="C19" s="444"/>
      <c r="D19" s="444"/>
      <c r="E19" s="444"/>
      <c r="F19" s="444"/>
      <c r="G19" s="444"/>
      <c r="H19" s="444"/>
      <c r="I19" s="444"/>
      <c r="J19" s="444"/>
      <c r="K19" s="444"/>
      <c r="L19" s="444"/>
      <c r="M19" s="717">
        <f t="shared" si="1"/>
        <v>0</v>
      </c>
      <c r="N19" s="47"/>
      <c r="O19" s="47"/>
      <c r="P19" s="1794"/>
      <c r="Q19" s="1794"/>
      <c r="R19" s="1794"/>
      <c r="S19" s="1794"/>
      <c r="T19" s="148"/>
      <c r="U19" s="500"/>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56"/>
    </row>
    <row r="20" spans="1:87" ht="84" hidden="1" customHeight="1" x14ac:dyDescent="0.2">
      <c r="A20" s="56"/>
      <c r="B20" s="567" t="s">
        <v>216</v>
      </c>
      <c r="C20" s="572"/>
      <c r="D20" s="572"/>
      <c r="E20" s="572"/>
      <c r="F20" s="572"/>
      <c r="G20" s="572"/>
      <c r="H20" s="572"/>
      <c r="I20" s="572"/>
      <c r="J20" s="572"/>
      <c r="K20" s="572"/>
      <c r="L20" s="572"/>
      <c r="M20" s="717">
        <f t="shared" si="1"/>
        <v>0</v>
      </c>
      <c r="N20" s="566"/>
      <c r="O20" s="566"/>
      <c r="P20" s="511"/>
      <c r="Q20" s="589"/>
      <c r="R20" s="589"/>
      <c r="S20" s="589"/>
      <c r="T20" s="566"/>
      <c r="U20" s="97"/>
      <c r="V20" s="21"/>
      <c r="W20" s="21"/>
      <c r="X20" s="21"/>
      <c r="Y20" s="21"/>
      <c r="Z20" s="25"/>
      <c r="AA20" s="25"/>
      <c r="AB20" s="97"/>
      <c r="AC20" s="97"/>
      <c r="AD20" s="97"/>
      <c r="AE20" s="25"/>
      <c r="AF20" s="97"/>
      <c r="AG20" s="97"/>
      <c r="AH20" s="97"/>
      <c r="AI20" s="25"/>
      <c r="AJ20" s="97"/>
      <c r="AK20" s="97"/>
      <c r="AL20" s="97"/>
      <c r="AM20" s="25"/>
      <c r="AN20" s="97"/>
      <c r="AO20" s="97"/>
      <c r="AP20" s="97"/>
      <c r="AQ20" s="25"/>
      <c r="AR20" s="97"/>
      <c r="AS20" s="97"/>
      <c r="AT20" s="97"/>
      <c r="AU20" s="25"/>
      <c r="AV20" s="97"/>
      <c r="AW20" s="97"/>
      <c r="AX20" s="97"/>
      <c r="AY20" s="25"/>
      <c r="AZ20" s="97"/>
      <c r="BA20" s="97"/>
      <c r="BB20" s="97"/>
      <c r="BC20" s="25"/>
      <c r="BD20" s="97"/>
      <c r="BE20" s="97"/>
      <c r="BF20" s="97"/>
      <c r="BG20" s="25"/>
      <c r="BH20" s="97"/>
      <c r="BI20" s="97"/>
      <c r="BJ20" s="97"/>
      <c r="BK20" s="25"/>
      <c r="BL20" s="97"/>
      <c r="BM20" s="97"/>
      <c r="BN20" s="97"/>
      <c r="BO20" s="25"/>
      <c r="BP20" s="97"/>
      <c r="BQ20" s="97"/>
      <c r="BR20" s="97"/>
      <c r="BS20" s="25"/>
      <c r="BT20" s="97"/>
      <c r="BU20" s="97"/>
      <c r="BV20" s="97"/>
      <c r="BW20" s="25"/>
      <c r="BX20" s="277"/>
      <c r="BY20" s="573"/>
      <c r="BZ20" s="21"/>
      <c r="CA20" s="21"/>
      <c r="CB20" s="277"/>
      <c r="CC20" s="1063"/>
      <c r="CD20" s="56"/>
    </row>
    <row r="21" spans="1:87" s="149" customFormat="1" ht="48" customHeight="1" x14ac:dyDescent="0.2">
      <c r="A21" s="148"/>
      <c r="B21" s="130"/>
      <c r="C21" s="130"/>
      <c r="D21" s="130"/>
      <c r="E21" s="130"/>
      <c r="F21" s="130"/>
      <c r="G21" s="130"/>
      <c r="H21" s="130"/>
      <c r="I21" s="1694" t="s">
        <v>63</v>
      </c>
      <c r="J21" s="1677"/>
      <c r="K21" s="1677"/>
      <c r="L21" s="1677"/>
      <c r="M21" s="57">
        <f>SUM(M13:M20)/6</f>
        <v>1.7166666666666668</v>
      </c>
      <c r="N21" s="130"/>
      <c r="O21" s="130"/>
      <c r="P21" s="1694" t="s">
        <v>126</v>
      </c>
      <c r="Q21" s="1677"/>
      <c r="R21" s="1677"/>
      <c r="S21" s="1677"/>
      <c r="T21" s="57"/>
      <c r="U21" s="55">
        <v>3</v>
      </c>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6"/>
    </row>
    <row r="22" spans="1:87" ht="36" customHeight="1" x14ac:dyDescent="0.2">
      <c r="A22" s="56"/>
      <c r="B22" s="96" t="s">
        <v>78</v>
      </c>
      <c r="C22" s="1955"/>
      <c r="D22" s="1956"/>
      <c r="E22" s="1956"/>
      <c r="F22" s="1956"/>
      <c r="G22" s="1956"/>
      <c r="H22" s="1957"/>
      <c r="I22" s="47"/>
      <c r="J22" s="47"/>
      <c r="K22" s="47"/>
      <c r="L22" s="47"/>
      <c r="M22" s="47"/>
      <c r="N22" s="1686" t="s">
        <v>83</v>
      </c>
      <c r="O22" s="1687"/>
      <c r="P22" s="1688"/>
      <c r="Q22" s="56"/>
      <c r="R22" s="56"/>
      <c r="S22" s="56"/>
      <c r="T22" s="56"/>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row>
    <row r="23" spans="1:87" s="149" customFormat="1" ht="29.25" customHeight="1" x14ac:dyDescent="0.2">
      <c r="B23" s="96" t="s">
        <v>82</v>
      </c>
      <c r="C23" s="1689" t="s">
        <v>81</v>
      </c>
      <c r="D23" s="1690"/>
      <c r="E23" s="1690"/>
      <c r="F23" s="1690"/>
      <c r="G23" s="1690"/>
      <c r="H23" s="1691"/>
      <c r="I23" s="47"/>
      <c r="J23" s="47"/>
      <c r="K23" s="47"/>
      <c r="L23" s="47"/>
      <c r="M23" s="47"/>
      <c r="N23" s="503" t="s">
        <v>1</v>
      </c>
      <c r="O23" s="146">
        <v>1</v>
      </c>
      <c r="P23" s="146">
        <v>0</v>
      </c>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row>
    <row r="24" spans="1:87" ht="27" customHeight="1" x14ac:dyDescent="0.2">
      <c r="B24" s="96" t="s">
        <v>80</v>
      </c>
      <c r="C24" s="1689"/>
      <c r="D24" s="1690"/>
      <c r="E24" s="1690"/>
      <c r="F24" s="1690"/>
      <c r="G24" s="1690"/>
      <c r="H24" s="1691"/>
      <c r="I24" s="47"/>
      <c r="J24" s="47"/>
      <c r="K24" s="47"/>
      <c r="L24" s="47"/>
      <c r="M24" s="47"/>
      <c r="N24" s="503" t="s">
        <v>2</v>
      </c>
      <c r="O24" s="146">
        <v>2</v>
      </c>
      <c r="P24" s="146">
        <v>0</v>
      </c>
      <c r="CD24" s="149"/>
    </row>
    <row r="25" spans="1:87" ht="25.5" customHeight="1" x14ac:dyDescent="0.2">
      <c r="B25" s="96" t="s">
        <v>122</v>
      </c>
      <c r="C25" s="1467"/>
      <c r="D25" s="1467"/>
      <c r="E25" s="1467"/>
      <c r="F25" s="1467"/>
      <c r="G25" s="1467"/>
      <c r="H25" s="1467"/>
      <c r="I25" s="47"/>
      <c r="J25" s="47"/>
      <c r="K25" s="47"/>
      <c r="L25" s="47"/>
      <c r="M25" s="47"/>
      <c r="N25" s="503" t="s">
        <v>84</v>
      </c>
      <c r="O25" s="146">
        <v>0</v>
      </c>
      <c r="P25" s="146">
        <v>0</v>
      </c>
    </row>
    <row r="26" spans="1:87" ht="27" customHeight="1" x14ac:dyDescent="0.2">
      <c r="B26" s="47"/>
      <c r="C26" s="47"/>
      <c r="D26" s="47"/>
      <c r="E26" s="47"/>
      <c r="F26" s="47"/>
      <c r="G26" s="47"/>
      <c r="H26" s="47"/>
      <c r="I26" s="47"/>
      <c r="J26" s="47"/>
      <c r="K26" s="47"/>
      <c r="L26" s="47"/>
      <c r="M26" s="47"/>
      <c r="N26" s="503" t="s">
        <v>85</v>
      </c>
      <c r="O26" s="146">
        <v>0</v>
      </c>
      <c r="P26" s="146">
        <v>0</v>
      </c>
    </row>
    <row r="27" spans="1:87" ht="28.5" customHeight="1" x14ac:dyDescent="0.2">
      <c r="B27" s="47"/>
      <c r="C27" s="47"/>
      <c r="D27" s="47"/>
      <c r="E27" s="47"/>
      <c r="F27" s="47"/>
      <c r="G27" s="47"/>
      <c r="H27" s="47"/>
      <c r="I27" s="47"/>
      <c r="J27" s="47"/>
      <c r="K27" s="47"/>
      <c r="L27" s="47"/>
      <c r="M27" s="47"/>
      <c r="N27" s="240"/>
      <c r="O27" s="240"/>
      <c r="P27" s="240"/>
    </row>
    <row r="28" spans="1:87" ht="27" customHeight="1" x14ac:dyDescent="0.2">
      <c r="B28" s="130"/>
      <c r="C28" s="130"/>
      <c r="D28" s="130"/>
      <c r="E28" s="130"/>
      <c r="F28" s="130"/>
      <c r="G28" s="130"/>
      <c r="H28" s="130"/>
      <c r="I28" s="130"/>
      <c r="J28" s="130"/>
      <c r="K28" s="130"/>
      <c r="L28" s="130"/>
      <c r="M28" s="130"/>
      <c r="N28" s="240"/>
      <c r="O28" s="240"/>
      <c r="P28" s="240"/>
    </row>
    <row r="29" spans="1:87" ht="20.25" customHeight="1" x14ac:dyDescent="0.2">
      <c r="B29" s="47"/>
      <c r="C29" s="47"/>
      <c r="D29" s="47"/>
      <c r="E29" s="47"/>
      <c r="F29" s="47"/>
      <c r="G29" s="47"/>
      <c r="H29" s="47"/>
      <c r="I29" s="47"/>
      <c r="J29" s="47"/>
      <c r="K29" s="47"/>
      <c r="L29" s="47"/>
      <c r="M29" s="47"/>
      <c r="N29" s="1681" t="s">
        <v>86</v>
      </c>
      <c r="O29" s="1682"/>
      <c r="P29" s="1683"/>
    </row>
    <row r="30" spans="1:87" ht="26.25" customHeight="1" x14ac:dyDescent="0.2">
      <c r="B30" s="47"/>
      <c r="C30" s="47"/>
      <c r="D30" s="47"/>
      <c r="E30" s="47"/>
      <c r="F30" s="47"/>
      <c r="G30" s="47"/>
      <c r="H30" s="47"/>
      <c r="I30" s="47"/>
      <c r="J30" s="47"/>
      <c r="K30" s="47"/>
      <c r="L30" s="47"/>
      <c r="M30" s="47"/>
      <c r="N30" s="503" t="s">
        <v>1</v>
      </c>
      <c r="O30" s="147">
        <v>0.33</v>
      </c>
      <c r="P30" s="147" t="e">
        <v>#REF!</v>
      </c>
    </row>
    <row r="31" spans="1:87" ht="18.75" customHeight="1" x14ac:dyDescent="0.2">
      <c r="B31" s="56"/>
      <c r="C31" s="56"/>
      <c r="D31" s="56"/>
      <c r="E31" s="56"/>
      <c r="F31" s="56"/>
      <c r="G31" s="56"/>
      <c r="H31" s="56"/>
      <c r="I31" s="56"/>
      <c r="J31" s="56"/>
      <c r="K31" s="56"/>
      <c r="L31" s="56"/>
      <c r="M31" s="56"/>
      <c r="N31" s="503" t="s">
        <v>2</v>
      </c>
      <c r="O31" s="147">
        <v>0.66</v>
      </c>
      <c r="P31" s="147" t="e">
        <v>#REF!</v>
      </c>
    </row>
    <row r="32" spans="1:87" ht="30.75" customHeight="1" x14ac:dyDescent="0.2">
      <c r="B32" s="145"/>
      <c r="C32" s="145"/>
      <c r="D32" s="145"/>
      <c r="E32" s="145"/>
      <c r="F32" s="145"/>
      <c r="G32" s="145"/>
      <c r="H32" s="145"/>
      <c r="I32" s="145"/>
      <c r="J32" s="145"/>
      <c r="K32" s="145"/>
      <c r="L32" s="145"/>
      <c r="M32" s="145"/>
      <c r="N32" s="503" t="s">
        <v>84</v>
      </c>
      <c r="O32" s="147" t="e">
        <v>#REF!</v>
      </c>
      <c r="P32" s="147" t="e">
        <v>#REF!</v>
      </c>
    </row>
    <row r="33" spans="2:16" x14ac:dyDescent="0.2">
      <c r="B33" s="145"/>
      <c r="C33" s="145"/>
      <c r="D33" s="145"/>
      <c r="E33" s="145"/>
      <c r="F33" s="145"/>
      <c r="G33" s="145"/>
      <c r="H33" s="145"/>
      <c r="I33" s="145"/>
      <c r="J33" s="145"/>
      <c r="K33" s="145"/>
      <c r="L33" s="145"/>
      <c r="M33" s="145"/>
      <c r="N33" s="503" t="s">
        <v>85</v>
      </c>
      <c r="O33" s="147" t="e">
        <v>#REF!</v>
      </c>
      <c r="P33" s="147" t="e">
        <v>#REF!</v>
      </c>
    </row>
    <row r="34" spans="2:16" x14ac:dyDescent="0.2">
      <c r="B34" s="145"/>
      <c r="C34" s="145"/>
      <c r="D34" s="145"/>
      <c r="E34" s="145"/>
      <c r="F34" s="145"/>
      <c r="G34" s="145"/>
      <c r="H34" s="145"/>
      <c r="I34" s="145"/>
      <c r="J34" s="145"/>
      <c r="K34" s="145"/>
      <c r="L34" s="145"/>
      <c r="M34" s="145"/>
      <c r="N34" s="240"/>
      <c r="O34" s="240"/>
      <c r="P34" s="240"/>
    </row>
    <row r="35" spans="2:16" ht="12.75" customHeight="1" x14ac:dyDescent="0.2">
      <c r="B35" s="145"/>
      <c r="C35" s="145"/>
      <c r="D35" s="145"/>
      <c r="E35" s="145"/>
      <c r="F35" s="145"/>
      <c r="G35" s="145"/>
      <c r="H35" s="145"/>
      <c r="I35" s="145"/>
      <c r="J35" s="145"/>
      <c r="K35" s="145"/>
      <c r="L35" s="145"/>
      <c r="M35" s="145"/>
      <c r="N35" s="145"/>
      <c r="O35" s="145"/>
      <c r="P35" s="47"/>
    </row>
    <row r="36" spans="2:16" x14ac:dyDescent="0.2">
      <c r="B36" s="56"/>
      <c r="C36" s="56"/>
      <c r="D36" s="56"/>
      <c r="E36" s="56"/>
      <c r="F36" s="56"/>
      <c r="G36" s="56"/>
      <c r="H36" s="56"/>
      <c r="I36" s="56"/>
      <c r="J36" s="56"/>
      <c r="K36" s="56"/>
      <c r="L36" s="56"/>
      <c r="M36" s="56"/>
      <c r="N36" s="56"/>
      <c r="O36" s="56"/>
      <c r="P36" s="505"/>
    </row>
    <row r="37" spans="2:16" x14ac:dyDescent="0.2">
      <c r="B37" s="56"/>
      <c r="C37" s="56"/>
      <c r="D37" s="56"/>
      <c r="E37" s="56"/>
      <c r="F37" s="56"/>
      <c r="G37" s="56"/>
      <c r="H37" s="56"/>
      <c r="I37" s="56"/>
      <c r="J37" s="56"/>
      <c r="K37" s="56"/>
      <c r="L37" s="56"/>
      <c r="M37" s="56"/>
      <c r="N37" s="56"/>
      <c r="O37" s="56"/>
      <c r="P37" s="47"/>
    </row>
    <row r="38" spans="2:16" x14ac:dyDescent="0.2">
      <c r="B38" s="56"/>
      <c r="C38" s="56"/>
      <c r="D38" s="56"/>
      <c r="E38" s="56"/>
      <c r="F38" s="56"/>
      <c r="G38" s="56"/>
      <c r="H38" s="56"/>
      <c r="I38" s="56"/>
      <c r="J38" s="56"/>
      <c r="K38" s="56"/>
      <c r="L38" s="56"/>
      <c r="M38" s="56"/>
      <c r="N38" s="56"/>
      <c r="O38" s="56"/>
      <c r="P38" s="446"/>
    </row>
    <row r="39" spans="2:16" ht="12.75" customHeight="1" x14ac:dyDescent="0.2">
      <c r="B39" s="56"/>
      <c r="C39" s="56"/>
      <c r="D39" s="56"/>
      <c r="E39" s="56"/>
      <c r="F39" s="56"/>
      <c r="G39" s="56"/>
      <c r="H39" s="56"/>
      <c r="I39" s="56"/>
      <c r="J39" s="56"/>
      <c r="K39" s="56"/>
      <c r="L39" s="56"/>
      <c r="M39" s="56"/>
      <c r="N39" s="56"/>
      <c r="O39" s="56"/>
      <c r="P39" s="47"/>
    </row>
    <row r="40" spans="2:16" x14ac:dyDescent="0.2">
      <c r="B40" s="56"/>
      <c r="C40" s="56"/>
      <c r="D40" s="56"/>
      <c r="E40" s="56"/>
      <c r="F40" s="56"/>
      <c r="G40" s="56"/>
      <c r="H40" s="56"/>
      <c r="I40" s="56"/>
      <c r="J40" s="56"/>
      <c r="K40" s="56"/>
      <c r="L40" s="56"/>
      <c r="M40" s="56"/>
      <c r="N40" s="56"/>
      <c r="O40" s="56"/>
      <c r="P40" s="446"/>
    </row>
    <row r="41" spans="2:16" x14ac:dyDescent="0.2">
      <c r="B41" s="56"/>
      <c r="C41" s="56"/>
      <c r="D41" s="56"/>
      <c r="E41" s="56"/>
      <c r="F41" s="56"/>
      <c r="G41" s="56"/>
      <c r="H41" s="56"/>
      <c r="I41" s="56"/>
      <c r="J41" s="56"/>
      <c r="K41" s="56"/>
      <c r="L41" s="56"/>
      <c r="M41" s="56"/>
      <c r="N41" s="56"/>
      <c r="O41" s="56"/>
      <c r="P41" s="47"/>
    </row>
    <row r="42" spans="2:16" x14ac:dyDescent="0.2">
      <c r="B42" s="56"/>
      <c r="C42" s="56"/>
      <c r="D42" s="56"/>
      <c r="E42" s="56"/>
      <c r="F42" s="56"/>
      <c r="G42" s="56"/>
      <c r="H42" s="56"/>
      <c r="I42" s="56"/>
      <c r="J42" s="56"/>
      <c r="K42" s="56"/>
      <c r="L42" s="56"/>
      <c r="M42" s="56"/>
      <c r="N42" s="56"/>
      <c r="O42" s="56"/>
      <c r="P42" s="446"/>
    </row>
    <row r="43" spans="2:16" ht="12.75" customHeight="1" x14ac:dyDescent="0.2">
      <c r="B43" s="56"/>
      <c r="C43" s="56"/>
      <c r="D43" s="56"/>
      <c r="E43" s="56"/>
      <c r="F43" s="56"/>
      <c r="G43" s="56"/>
      <c r="H43" s="56"/>
      <c r="I43" s="56"/>
      <c r="J43" s="56"/>
      <c r="K43" s="56"/>
      <c r="L43" s="56"/>
      <c r="M43" s="56"/>
      <c r="N43" s="56"/>
      <c r="O43" s="56"/>
      <c r="P43" s="47"/>
    </row>
    <row r="44" spans="2:16" x14ac:dyDescent="0.2">
      <c r="B44" s="56"/>
      <c r="C44" s="56"/>
      <c r="D44" s="56"/>
      <c r="E44" s="56"/>
      <c r="F44" s="56"/>
      <c r="G44" s="56"/>
      <c r="H44" s="56"/>
      <c r="I44" s="56"/>
      <c r="J44" s="56"/>
      <c r="K44" s="56"/>
      <c r="L44" s="56"/>
      <c r="M44" s="56"/>
      <c r="N44" s="56"/>
      <c r="O44" s="56"/>
      <c r="P44" s="56"/>
    </row>
  </sheetData>
  <mergeCells count="49">
    <mergeCell ref="T11:T12"/>
    <mergeCell ref="N29:P29"/>
    <mergeCell ref="P19:S19"/>
    <mergeCell ref="C22:H22"/>
    <mergeCell ref="N22:P22"/>
    <mergeCell ref="C23:H23"/>
    <mergeCell ref="C24:H24"/>
    <mergeCell ref="C25:H25"/>
    <mergeCell ref="P21:S21"/>
    <mergeCell ref="I21:L21"/>
    <mergeCell ref="BL11:BO11"/>
    <mergeCell ref="BP11:BS11"/>
    <mergeCell ref="BT11:BW11"/>
    <mergeCell ref="BX11:CA11"/>
    <mergeCell ref="CB11:CE11"/>
    <mergeCell ref="BD11:BG11"/>
    <mergeCell ref="AA11:AA12"/>
    <mergeCell ref="AB11:AE11"/>
    <mergeCell ref="AF11:AI11"/>
    <mergeCell ref="AJ11:AM11"/>
    <mergeCell ref="B2:B5"/>
    <mergeCell ref="C2:O2"/>
    <mergeCell ref="Q2:AT2"/>
    <mergeCell ref="C3:O4"/>
    <mergeCell ref="Q3:AT4"/>
    <mergeCell ref="C5:O5"/>
    <mergeCell ref="Q5:AT5"/>
    <mergeCell ref="B11:B12"/>
    <mergeCell ref="C11:E11"/>
    <mergeCell ref="H11:L11"/>
    <mergeCell ref="M11:M12"/>
    <mergeCell ref="Q11:Q12"/>
    <mergeCell ref="P11:P12"/>
    <mergeCell ref="CF11:CI11"/>
    <mergeCell ref="BX10:CA10"/>
    <mergeCell ref="CB10:CE10"/>
    <mergeCell ref="CF10:CI10"/>
    <mergeCell ref="Q10:S10"/>
    <mergeCell ref="R11:R12"/>
    <mergeCell ref="S11:S12"/>
    <mergeCell ref="U11:U12"/>
    <mergeCell ref="V11:V12"/>
    <mergeCell ref="W11:Y11"/>
    <mergeCell ref="Z11:Z12"/>
    <mergeCell ref="BH11:BK11"/>
    <mergeCell ref="AN11:AQ11"/>
    <mergeCell ref="AR11:AU11"/>
    <mergeCell ref="AV11:AY11"/>
    <mergeCell ref="AZ11:BC11"/>
  </mergeCells>
  <dataValidations count="1">
    <dataValidation type="whole" operator="greaterThan" allowBlank="1" showInputMessage="1" showErrorMessage="1" sqref="P19:S19">
      <formula1>2</formula1>
    </dataValidation>
  </dataValidations>
  <pageMargins left="0.7" right="0.7" top="0.75" bottom="0.75" header="0.3" footer="0.3"/>
  <drawing r:id="rId1"/>
  <legacyDrawing r:id="rId2"/>
  <oleObjects>
    <mc:AlternateContent xmlns:mc="http://schemas.openxmlformats.org/markup-compatibility/2006">
      <mc:Choice Requires="x14">
        <oleObject progId="Visio.Drawing.11" shapeId="95233" r:id="rId3">
          <objectPr defaultSize="0" autoPict="0" r:id="rId4">
            <anchor moveWithCells="1" sizeWithCells="1">
              <from>
                <xdr:col>1</xdr:col>
                <xdr:colOff>171450</xdr:colOff>
                <xdr:row>2</xdr:row>
                <xdr:rowOff>9525</xdr:rowOff>
              </from>
              <to>
                <xdr:col>1</xdr:col>
                <xdr:colOff>3638550</xdr:colOff>
                <xdr:row>4</xdr:row>
                <xdr:rowOff>114300</xdr:rowOff>
              </to>
            </anchor>
          </objectPr>
        </oleObject>
      </mc:Choice>
      <mc:Fallback>
        <oleObject progId="Visio.Drawing.11" shapeId="95233" r:id="rId3"/>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42"/>
  <sheetViews>
    <sheetView topLeftCell="G10" zoomScale="95" zoomScaleNormal="95" workbookViewId="0">
      <selection activeCell="P32" sqref="P32"/>
    </sheetView>
  </sheetViews>
  <sheetFormatPr baseColWidth="10" defaultRowHeight="12.75" x14ac:dyDescent="0.2"/>
  <cols>
    <col min="1" max="1" width="8" customWidth="1"/>
    <col min="2" max="2" width="86.42578125" customWidth="1"/>
    <col min="3" max="3" width="4" customWidth="1"/>
    <col min="4" max="4" width="3.7109375" customWidth="1"/>
    <col min="5" max="5" width="3.85546875" customWidth="1"/>
    <col min="6" max="6" width="4" customWidth="1"/>
    <col min="7" max="7" width="3.85546875" customWidth="1"/>
    <col min="8" max="8" width="3.7109375" customWidth="1"/>
    <col min="9" max="9" width="4.140625" customWidth="1"/>
    <col min="10" max="10" width="4" customWidth="1"/>
    <col min="11" max="11" width="4.140625" customWidth="1"/>
    <col min="12" max="13" width="4.42578125" customWidth="1"/>
    <col min="14" max="14" width="17" customWidth="1"/>
    <col min="15" max="15" width="19.140625" customWidth="1"/>
    <col min="16" max="16" width="25.42578125" customWidth="1"/>
    <col min="17" max="17" width="5.140625" customWidth="1"/>
    <col min="18" max="18" width="5.28515625" customWidth="1"/>
    <col min="19" max="19" width="5.7109375" customWidth="1"/>
    <col min="20" max="20" width="5.42578125" customWidth="1"/>
    <col min="21" max="21" width="25.85546875" customWidth="1"/>
    <col min="22" max="22" width="9.140625" customWidth="1"/>
    <col min="23" max="23" width="18" customWidth="1"/>
    <col min="24" max="24" width="17.5703125" customWidth="1"/>
    <col min="25" max="25" width="12.42578125" customWidth="1"/>
    <col min="26" max="26" width="15.140625" customWidth="1"/>
    <col min="27" max="27" width="13.28515625" customWidth="1"/>
    <col min="28" max="28" width="4.7109375" customWidth="1"/>
    <col min="29" max="29" width="5.140625" customWidth="1"/>
    <col min="30" max="31" width="5" customWidth="1"/>
    <col min="32" max="32" width="4.7109375" customWidth="1"/>
    <col min="33" max="33" width="5.140625" customWidth="1"/>
    <col min="34" max="35" width="5" customWidth="1"/>
    <col min="36" max="36" width="4.7109375" customWidth="1"/>
    <col min="37" max="37" width="5.140625" customWidth="1"/>
    <col min="38" max="39" width="5" customWidth="1"/>
    <col min="40" max="40" width="4.7109375" customWidth="1"/>
    <col min="41" max="41" width="5.140625" customWidth="1"/>
    <col min="42" max="43" width="5" customWidth="1"/>
    <col min="44" max="44" width="4.7109375" customWidth="1"/>
    <col min="45" max="45" width="5.140625" customWidth="1"/>
    <col min="46" max="47" width="5" customWidth="1"/>
    <col min="48" max="48" width="4.7109375" customWidth="1"/>
    <col min="49" max="49" width="5.140625" customWidth="1"/>
    <col min="50" max="51" width="5" customWidth="1"/>
    <col min="52" max="52" width="4.7109375" customWidth="1"/>
    <col min="53" max="53" width="5.140625" customWidth="1"/>
    <col min="54" max="55" width="5" customWidth="1"/>
    <col min="56" max="56" width="4.7109375" customWidth="1"/>
    <col min="57" max="57" width="5.140625" customWidth="1"/>
    <col min="58" max="59" width="5" customWidth="1"/>
    <col min="60" max="60" width="4.7109375" customWidth="1"/>
    <col min="61" max="61" width="5.140625" customWidth="1"/>
    <col min="62" max="63" width="5" customWidth="1"/>
    <col min="64" max="64" width="4.7109375" customWidth="1"/>
    <col min="65" max="65" width="5.140625" customWidth="1"/>
    <col min="66" max="67" width="5" customWidth="1"/>
    <col min="68" max="68" width="4.7109375" customWidth="1"/>
    <col min="69" max="69" width="5.140625" customWidth="1"/>
    <col min="70" max="71" width="5" customWidth="1"/>
    <col min="72" max="72" width="4.7109375" customWidth="1"/>
    <col min="73" max="73" width="5.140625" customWidth="1"/>
    <col min="74" max="75" width="5" customWidth="1"/>
    <col min="76" max="76" width="15.140625" customWidth="1"/>
    <col min="77" max="77" width="13" customWidth="1"/>
    <col min="79" max="79" width="16.7109375" customWidth="1"/>
    <col min="80" max="80" width="16.5703125" customWidth="1"/>
    <col min="83" max="83" width="17.7109375" customWidth="1"/>
    <col min="84" max="84" width="13.28515625" customWidth="1"/>
    <col min="85" max="85" width="14.85546875" customWidth="1"/>
    <col min="87" max="87" width="15.28515625" customWidth="1"/>
  </cols>
  <sheetData>
    <row r="1" spans="2:87" ht="15.75" x14ac:dyDescent="0.2">
      <c r="B1" s="1977"/>
      <c r="C1" s="1355" t="s">
        <v>14</v>
      </c>
      <c r="D1" s="1356"/>
      <c r="E1" s="1356"/>
      <c r="F1" s="1356"/>
      <c r="G1" s="1356"/>
      <c r="H1" s="1356"/>
      <c r="I1" s="1356"/>
      <c r="J1" s="1356"/>
      <c r="K1" s="1356"/>
      <c r="L1" s="1356"/>
      <c r="M1" s="1356"/>
      <c r="N1" s="1356"/>
      <c r="O1" s="1357"/>
      <c r="P1" s="15" t="s">
        <v>1283</v>
      </c>
      <c r="Q1" s="1977"/>
      <c r="R1" s="1"/>
      <c r="S1" s="1"/>
      <c r="T1" s="1"/>
      <c r="U1" s="1"/>
      <c r="V1" s="36"/>
      <c r="W1" s="36"/>
      <c r="X1" s="36"/>
      <c r="Y1" s="36"/>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row>
    <row r="2" spans="2:87" ht="15.75" x14ac:dyDescent="0.2">
      <c r="B2" s="1977"/>
      <c r="C2" s="1978" t="s">
        <v>15</v>
      </c>
      <c r="D2" s="1979"/>
      <c r="E2" s="1979"/>
      <c r="F2" s="1979"/>
      <c r="G2" s="1979"/>
      <c r="H2" s="1979"/>
      <c r="I2" s="1979"/>
      <c r="J2" s="1979"/>
      <c r="K2" s="1979"/>
      <c r="L2" s="1979"/>
      <c r="M2" s="1979"/>
      <c r="N2" s="1979"/>
      <c r="O2" s="1980"/>
      <c r="P2" s="15" t="s">
        <v>1286</v>
      </c>
      <c r="Q2" s="1977"/>
      <c r="R2" s="1"/>
      <c r="S2" s="1"/>
      <c r="T2" s="1"/>
      <c r="U2" s="1"/>
      <c r="V2" s="36"/>
      <c r="W2" s="36"/>
      <c r="X2" s="36"/>
      <c r="Y2" s="36"/>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2:87" ht="16.5" x14ac:dyDescent="0.2">
      <c r="B3" s="1977"/>
      <c r="C3" s="1935" t="s">
        <v>1282</v>
      </c>
      <c r="D3" s="1936"/>
      <c r="E3" s="1936"/>
      <c r="F3" s="1936"/>
      <c r="G3" s="1936"/>
      <c r="H3" s="1936"/>
      <c r="I3" s="1936"/>
      <c r="J3" s="1936"/>
      <c r="K3" s="1936"/>
      <c r="L3" s="1936"/>
      <c r="M3" s="1936"/>
      <c r="N3" s="1936"/>
      <c r="O3" s="1937"/>
      <c r="P3" s="127" t="s">
        <v>1281</v>
      </c>
      <c r="Q3" s="1977"/>
      <c r="R3" s="1"/>
      <c r="S3" s="1"/>
      <c r="T3" s="1"/>
      <c r="U3" s="1"/>
      <c r="V3" s="36"/>
      <c r="W3" s="36"/>
      <c r="X3" s="36"/>
      <c r="Y3" s="3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2:87" ht="15.75" x14ac:dyDescent="0.2">
      <c r="B4" s="124"/>
      <c r="C4" s="1355"/>
      <c r="D4" s="1356"/>
      <c r="E4" s="1356"/>
      <c r="F4" s="1356"/>
      <c r="G4" s="1356"/>
      <c r="H4" s="1356"/>
      <c r="I4" s="1356"/>
      <c r="J4" s="1356"/>
      <c r="K4" s="1356"/>
      <c r="L4" s="1356"/>
      <c r="M4" s="1356"/>
      <c r="N4" s="1356"/>
      <c r="O4" s="1357"/>
      <c r="P4" s="15"/>
      <c r="Q4" s="124"/>
      <c r="R4" s="1"/>
      <c r="S4" s="1"/>
      <c r="T4" s="1"/>
      <c r="U4" s="1"/>
      <c r="V4" s="36"/>
      <c r="W4" s="36"/>
      <c r="X4" s="36"/>
      <c r="Y4" s="36"/>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2:87" x14ac:dyDescent="0.2">
      <c r="B5" s="662" t="s">
        <v>260</v>
      </c>
      <c r="C5" s="76"/>
      <c r="D5" s="76"/>
      <c r="E5" s="76"/>
      <c r="F5" s="76"/>
      <c r="G5" s="76"/>
      <c r="H5" s="76"/>
      <c r="I5" s="76"/>
      <c r="J5" s="76"/>
      <c r="K5" s="76"/>
      <c r="L5" s="76"/>
      <c r="M5" s="76"/>
      <c r="N5" s="76"/>
      <c r="O5" s="76"/>
      <c r="P5" s="55"/>
      <c r="Q5" s="55"/>
      <c r="R5" s="55"/>
      <c r="S5" s="55"/>
      <c r="T5" s="55"/>
      <c r="U5" s="55"/>
      <c r="V5" s="56"/>
      <c r="W5" s="56"/>
      <c r="X5" s="56"/>
      <c r="Y5" s="56"/>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row>
    <row r="6" spans="2:87" x14ac:dyDescent="0.2">
      <c r="B6" s="55"/>
      <c r="C6" s="55"/>
      <c r="D6" s="55"/>
      <c r="E6" s="55"/>
      <c r="F6" s="55"/>
      <c r="G6" s="55"/>
      <c r="H6" s="55"/>
      <c r="I6" s="55"/>
      <c r="J6" s="55"/>
      <c r="K6" s="55"/>
      <c r="L6" s="55"/>
      <c r="M6" s="55"/>
      <c r="N6" s="55"/>
      <c r="O6" s="55" t="s">
        <v>261</v>
      </c>
      <c r="P6" s="55"/>
      <c r="Q6" s="55"/>
      <c r="R6" s="55"/>
      <c r="S6" s="55"/>
      <c r="T6" s="55"/>
      <c r="U6" s="55"/>
      <c r="V6" s="56"/>
      <c r="W6" s="56"/>
      <c r="X6" s="56"/>
      <c r="Y6" s="56"/>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row>
    <row r="7" spans="2:87" x14ac:dyDescent="0.2">
      <c r="B7" s="55" t="s">
        <v>291</v>
      </c>
      <c r="C7" s="55"/>
      <c r="D7" s="55"/>
      <c r="E7" s="55"/>
      <c r="F7" s="55"/>
      <c r="G7" s="55"/>
      <c r="H7" s="55"/>
      <c r="I7" s="55"/>
      <c r="J7" s="55"/>
      <c r="K7" s="55"/>
      <c r="L7" s="55"/>
      <c r="M7" s="55"/>
      <c r="N7" s="55"/>
      <c r="O7" s="55"/>
      <c r="P7" s="55"/>
      <c r="Q7" s="55"/>
      <c r="R7" s="55"/>
      <c r="S7" s="55"/>
      <c r="T7" s="55"/>
      <c r="U7" s="55"/>
      <c r="V7" s="56"/>
      <c r="W7" s="56"/>
      <c r="X7" s="56"/>
      <c r="Y7" s="56"/>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row>
    <row r="8" spans="2:87" x14ac:dyDescent="0.2">
      <c r="B8" s="1970" t="s">
        <v>759</v>
      </c>
      <c r="C8" s="1970"/>
      <c r="D8" s="1970"/>
      <c r="E8" s="1970"/>
      <c r="F8" s="1970"/>
      <c r="G8" s="1970"/>
      <c r="H8" s="1970"/>
      <c r="I8" s="1970"/>
      <c r="J8" s="1970"/>
      <c r="K8" s="1970"/>
      <c r="L8" s="1970"/>
      <c r="M8" s="1970"/>
      <c r="N8" s="1970"/>
      <c r="O8" s="1970"/>
      <c r="P8" s="1970"/>
      <c r="Q8" s="55"/>
      <c r="R8" s="55"/>
      <c r="S8" s="55"/>
      <c r="T8" s="55"/>
      <c r="U8" s="55"/>
      <c r="V8" s="123"/>
      <c r="W8" s="56"/>
      <c r="X8" s="56"/>
      <c r="Y8" s="56"/>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row>
    <row r="9" spans="2:87" x14ac:dyDescent="0.2">
      <c r="B9" s="1971" t="s">
        <v>0</v>
      </c>
      <c r="C9" s="1972"/>
      <c r="D9" s="1972"/>
      <c r="E9" s="1972"/>
      <c r="F9" s="1972"/>
      <c r="G9" s="1972"/>
      <c r="H9" s="1972"/>
      <c r="I9" s="1972"/>
      <c r="J9" s="1972"/>
      <c r="K9" s="1972"/>
      <c r="L9" s="1972"/>
      <c r="M9" s="1972"/>
      <c r="N9" s="1972"/>
      <c r="O9" s="1972"/>
      <c r="P9" s="1973"/>
      <c r="Q9" s="55"/>
      <c r="R9" s="55"/>
      <c r="S9" s="55"/>
      <c r="T9" s="55"/>
      <c r="U9" s="55"/>
      <c r="V9" s="65"/>
      <c r="W9" s="56"/>
      <c r="X9" s="56"/>
      <c r="Y9" s="56"/>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row>
    <row r="10" spans="2:87" ht="13.5" customHeight="1" thickBot="1" x14ac:dyDescent="0.25">
      <c r="B10" s="1974"/>
      <c r="C10" s="1975"/>
      <c r="D10" s="1975"/>
      <c r="E10" s="1975"/>
      <c r="F10" s="1975"/>
      <c r="G10" s="1975"/>
      <c r="H10" s="1975"/>
      <c r="I10" s="1975"/>
      <c r="J10" s="1975"/>
      <c r="K10" s="1975"/>
      <c r="L10" s="1975"/>
      <c r="M10" s="1975"/>
      <c r="N10" s="1975"/>
      <c r="O10" s="1975"/>
      <c r="P10" s="1976"/>
      <c r="Q10" s="1704" t="s">
        <v>32</v>
      </c>
      <c r="R10" s="1705"/>
      <c r="S10" s="1705"/>
      <c r="T10" s="1706"/>
      <c r="U10" s="52"/>
      <c r="V10" s="1484" t="s">
        <v>75</v>
      </c>
      <c r="W10" s="195"/>
      <c r="X10" s="195"/>
      <c r="Y10" s="195"/>
      <c r="Z10" s="1983" t="s">
        <v>33</v>
      </c>
      <c r="AA10" s="1484" t="s">
        <v>36</v>
      </c>
      <c r="AB10" s="1986" t="s">
        <v>187</v>
      </c>
      <c r="AC10" s="1987"/>
      <c r="AD10" s="1987"/>
      <c r="AE10" s="1988"/>
      <c r="AF10" s="1992" t="s">
        <v>188</v>
      </c>
      <c r="AG10" s="1993"/>
      <c r="AH10" s="1993"/>
      <c r="AI10" s="1994"/>
      <c r="AJ10" s="1378" t="s">
        <v>108</v>
      </c>
      <c r="AK10" s="1379"/>
      <c r="AL10" s="1379"/>
      <c r="AM10" s="1380"/>
      <c r="AN10" s="1381" t="s">
        <v>189</v>
      </c>
      <c r="AO10" s="1382"/>
      <c r="AP10" s="1382"/>
      <c r="AQ10" s="1383"/>
      <c r="AR10" s="1416" t="s">
        <v>190</v>
      </c>
      <c r="AS10" s="1417"/>
      <c r="AT10" s="1417"/>
      <c r="AU10" s="1418"/>
      <c r="AV10" s="1336" t="s">
        <v>109</v>
      </c>
      <c r="AW10" s="1337"/>
      <c r="AX10" s="1337"/>
      <c r="AY10" s="1338"/>
      <c r="AZ10" s="1330" t="s">
        <v>182</v>
      </c>
      <c r="BA10" s="1331"/>
      <c r="BB10" s="1331"/>
      <c r="BC10" s="1332"/>
      <c r="BD10" s="1333" t="s">
        <v>186</v>
      </c>
      <c r="BE10" s="1334"/>
      <c r="BF10" s="1334"/>
      <c r="BG10" s="1335"/>
      <c r="BH10" s="1339" t="s">
        <v>183</v>
      </c>
      <c r="BI10" s="1340"/>
      <c r="BJ10" s="1340"/>
      <c r="BK10" s="1341"/>
      <c r="BL10" s="1324" t="s">
        <v>184</v>
      </c>
      <c r="BM10" s="1325"/>
      <c r="BN10" s="1325"/>
      <c r="BO10" s="1326"/>
      <c r="BP10" s="1327" t="s">
        <v>185</v>
      </c>
      <c r="BQ10" s="1328"/>
      <c r="BR10" s="1328"/>
      <c r="BS10" s="1329"/>
      <c r="BT10" s="1342" t="s">
        <v>110</v>
      </c>
      <c r="BU10" s="1343"/>
      <c r="BV10" s="1343"/>
      <c r="BW10" s="1344"/>
      <c r="BX10" s="1304" t="s">
        <v>37</v>
      </c>
      <c r="BY10" s="1304"/>
      <c r="BZ10" s="1304"/>
      <c r="CA10" s="1304"/>
      <c r="CB10" s="1304" t="s">
        <v>39</v>
      </c>
      <c r="CC10" s="1304"/>
      <c r="CD10" s="1304"/>
      <c r="CE10" s="1304"/>
      <c r="CF10" s="1304" t="s">
        <v>175</v>
      </c>
      <c r="CG10" s="1304"/>
      <c r="CH10" s="1304"/>
      <c r="CI10" s="1304"/>
    </row>
    <row r="11" spans="2:87" ht="29.25" customHeight="1" x14ac:dyDescent="0.2">
      <c r="B11" s="1981" t="s">
        <v>3</v>
      </c>
      <c r="C11" s="1491" t="s">
        <v>29</v>
      </c>
      <c r="D11" s="1491"/>
      <c r="E11" s="1491"/>
      <c r="F11" s="1491" t="s">
        <v>30</v>
      </c>
      <c r="G11" s="1491"/>
      <c r="H11" s="1491" t="s">
        <v>31</v>
      </c>
      <c r="I11" s="1491"/>
      <c r="J11" s="1491"/>
      <c r="K11" s="1491"/>
      <c r="L11" s="1491"/>
      <c r="M11" s="61" t="s">
        <v>63</v>
      </c>
      <c r="N11" s="61" t="s">
        <v>13</v>
      </c>
      <c r="O11" s="61" t="s">
        <v>12</v>
      </c>
      <c r="P11" s="1491" t="s">
        <v>4</v>
      </c>
      <c r="Q11" s="1484" t="s">
        <v>23</v>
      </c>
      <c r="R11" s="1484" t="s">
        <v>24</v>
      </c>
      <c r="S11" s="1484" t="s">
        <v>25</v>
      </c>
      <c r="T11" s="1962" t="s">
        <v>28</v>
      </c>
      <c r="U11" s="1484" t="s">
        <v>98</v>
      </c>
      <c r="V11" s="1697"/>
      <c r="W11" s="1397" t="s">
        <v>147</v>
      </c>
      <c r="X11" s="1398"/>
      <c r="Y11" s="1403"/>
      <c r="Z11" s="1984"/>
      <c r="AA11" s="1697"/>
      <c r="AB11" s="1989"/>
      <c r="AC11" s="1990"/>
      <c r="AD11" s="1990"/>
      <c r="AE11" s="1991"/>
      <c r="AF11" s="1995"/>
      <c r="AG11" s="1996"/>
      <c r="AH11" s="1996"/>
      <c r="AI11" s="1997"/>
      <c r="AJ11" s="1594"/>
      <c r="AK11" s="1595"/>
      <c r="AL11" s="1595"/>
      <c r="AM11" s="1596"/>
      <c r="AN11" s="1588"/>
      <c r="AO11" s="1589"/>
      <c r="AP11" s="1589"/>
      <c r="AQ11" s="1590"/>
      <c r="AR11" s="1585"/>
      <c r="AS11" s="1586"/>
      <c r="AT11" s="1586"/>
      <c r="AU11" s="1587"/>
      <c r="AV11" s="1618"/>
      <c r="AW11" s="1619"/>
      <c r="AX11" s="1619"/>
      <c r="AY11" s="1620"/>
      <c r="AZ11" s="1563"/>
      <c r="BA11" s="1564"/>
      <c r="BB11" s="1564"/>
      <c r="BC11" s="1565"/>
      <c r="BD11" s="1560"/>
      <c r="BE11" s="1561"/>
      <c r="BF11" s="1561"/>
      <c r="BG11" s="1562"/>
      <c r="BH11" s="1528"/>
      <c r="BI11" s="1529"/>
      <c r="BJ11" s="1529"/>
      <c r="BK11" s="1530"/>
      <c r="BL11" s="1601"/>
      <c r="BM11" s="1602"/>
      <c r="BN11" s="1602"/>
      <c r="BO11" s="1603"/>
      <c r="BP11" s="1522"/>
      <c r="BQ11" s="1523"/>
      <c r="BR11" s="1523"/>
      <c r="BS11" s="1524"/>
      <c r="BT11" s="1605"/>
      <c r="BU11" s="1606"/>
      <c r="BV11" s="1606"/>
      <c r="BW11" s="1607"/>
      <c r="BX11" s="1305" t="s">
        <v>1274</v>
      </c>
      <c r="BY11" s="1306"/>
      <c r="BZ11" s="1306"/>
      <c r="CA11" s="1307"/>
      <c r="CB11" s="1305" t="s">
        <v>1275</v>
      </c>
      <c r="CC11" s="1306"/>
      <c r="CD11" s="1306"/>
      <c r="CE11" s="1307"/>
      <c r="CF11" s="1304" t="s">
        <v>1276</v>
      </c>
      <c r="CG11" s="1304"/>
      <c r="CH11" s="1304"/>
      <c r="CI11" s="1304"/>
    </row>
    <row r="12" spans="2:87" ht="22.5" customHeight="1" thickBot="1" x14ac:dyDescent="0.25">
      <c r="B12" s="1982"/>
      <c r="C12" s="61" t="s">
        <v>54</v>
      </c>
      <c r="D12" s="61" t="s">
        <v>55</v>
      </c>
      <c r="E12" s="61" t="s">
        <v>56</v>
      </c>
      <c r="F12" s="61" t="s">
        <v>57</v>
      </c>
      <c r="G12" s="61" t="s">
        <v>58</v>
      </c>
      <c r="H12" s="61" t="s">
        <v>59</v>
      </c>
      <c r="I12" s="61" t="s">
        <v>60</v>
      </c>
      <c r="J12" s="61" t="s">
        <v>61</v>
      </c>
      <c r="K12" s="61" t="s">
        <v>62</v>
      </c>
      <c r="L12" s="61" t="s">
        <v>60</v>
      </c>
      <c r="M12" s="58"/>
      <c r="N12" s="58"/>
      <c r="O12" s="58"/>
      <c r="P12" s="1491"/>
      <c r="Q12" s="1485"/>
      <c r="R12" s="1485"/>
      <c r="S12" s="1485"/>
      <c r="T12" s="1963"/>
      <c r="U12" s="1485"/>
      <c r="V12" s="1485"/>
      <c r="W12" s="193" t="s">
        <v>147</v>
      </c>
      <c r="X12" s="193" t="s">
        <v>148</v>
      </c>
      <c r="Y12" s="193" t="s">
        <v>149</v>
      </c>
      <c r="Z12" s="1985"/>
      <c r="AA12" s="1485"/>
      <c r="AB12" s="559">
        <v>1</v>
      </c>
      <c r="AC12" s="559">
        <v>2</v>
      </c>
      <c r="AD12" s="559">
        <v>3</v>
      </c>
      <c r="AE12" s="559">
        <v>4</v>
      </c>
      <c r="AF12" s="559">
        <v>1</v>
      </c>
      <c r="AG12" s="559">
        <v>2</v>
      </c>
      <c r="AH12" s="559">
        <v>3</v>
      </c>
      <c r="AI12" s="559">
        <v>4</v>
      </c>
      <c r="AJ12" s="559">
        <v>1</v>
      </c>
      <c r="AK12" s="559">
        <v>2</v>
      </c>
      <c r="AL12" s="559">
        <v>3</v>
      </c>
      <c r="AM12" s="559">
        <v>4</v>
      </c>
      <c r="AN12" s="559">
        <v>1</v>
      </c>
      <c r="AO12" s="559">
        <v>2</v>
      </c>
      <c r="AP12" s="559">
        <v>3</v>
      </c>
      <c r="AQ12" s="559">
        <v>4</v>
      </c>
      <c r="AR12" s="559">
        <v>1</v>
      </c>
      <c r="AS12" s="559">
        <v>2</v>
      </c>
      <c r="AT12" s="559">
        <v>3</v>
      </c>
      <c r="AU12" s="559">
        <v>4</v>
      </c>
      <c r="AV12" s="559">
        <v>1</v>
      </c>
      <c r="AW12" s="559">
        <v>2</v>
      </c>
      <c r="AX12" s="559">
        <v>3</v>
      </c>
      <c r="AY12" s="559">
        <v>4</v>
      </c>
      <c r="AZ12" s="559">
        <v>1</v>
      </c>
      <c r="BA12" s="559">
        <v>2</v>
      </c>
      <c r="BB12" s="559">
        <v>3</v>
      </c>
      <c r="BC12" s="559">
        <v>4</v>
      </c>
      <c r="BD12" s="559">
        <v>1</v>
      </c>
      <c r="BE12" s="559">
        <v>2</v>
      </c>
      <c r="BF12" s="559">
        <v>3</v>
      </c>
      <c r="BG12" s="559">
        <v>4</v>
      </c>
      <c r="BH12" s="559">
        <v>1</v>
      </c>
      <c r="BI12" s="559">
        <v>2</v>
      </c>
      <c r="BJ12" s="559">
        <v>3</v>
      </c>
      <c r="BK12" s="559">
        <v>4</v>
      </c>
      <c r="BL12" s="559">
        <v>1</v>
      </c>
      <c r="BM12" s="559">
        <v>2</v>
      </c>
      <c r="BN12" s="559">
        <v>3</v>
      </c>
      <c r="BO12" s="559">
        <v>4</v>
      </c>
      <c r="BP12" s="559">
        <v>1</v>
      </c>
      <c r="BQ12" s="559">
        <v>2</v>
      </c>
      <c r="BR12" s="559">
        <v>3</v>
      </c>
      <c r="BS12" s="559">
        <v>4</v>
      </c>
      <c r="BT12" s="559">
        <v>1</v>
      </c>
      <c r="BU12" s="559">
        <v>2</v>
      </c>
      <c r="BV12" s="559">
        <v>3</v>
      </c>
      <c r="BW12" s="559">
        <v>4</v>
      </c>
      <c r="BX12" s="1074" t="s">
        <v>41</v>
      </c>
      <c r="BY12" s="1074" t="s">
        <v>42</v>
      </c>
      <c r="BZ12" s="377" t="s">
        <v>40</v>
      </c>
      <c r="CA12" s="367" t="s">
        <v>38</v>
      </c>
      <c r="CB12" s="1074" t="s">
        <v>41</v>
      </c>
      <c r="CC12" s="1076" t="s">
        <v>42</v>
      </c>
      <c r="CD12" s="377" t="s">
        <v>40</v>
      </c>
      <c r="CE12" s="377" t="s">
        <v>38</v>
      </c>
      <c r="CF12" s="1074" t="s">
        <v>41</v>
      </c>
      <c r="CG12" s="1076" t="s">
        <v>42</v>
      </c>
      <c r="CH12" s="377" t="s">
        <v>40</v>
      </c>
      <c r="CI12" s="377" t="s">
        <v>38</v>
      </c>
    </row>
    <row r="13" spans="2:87" ht="339.75" customHeight="1" x14ac:dyDescent="0.2">
      <c r="B13" s="136" t="s">
        <v>1245</v>
      </c>
      <c r="C13" s="799">
        <v>2</v>
      </c>
      <c r="D13" s="799">
        <v>2</v>
      </c>
      <c r="E13" s="799">
        <v>2</v>
      </c>
      <c r="F13" s="799">
        <v>2</v>
      </c>
      <c r="G13" s="799">
        <v>2</v>
      </c>
      <c r="H13" s="799">
        <v>2</v>
      </c>
      <c r="I13" s="799">
        <v>2</v>
      </c>
      <c r="J13" s="799">
        <v>2</v>
      </c>
      <c r="K13" s="799">
        <v>2</v>
      </c>
      <c r="L13" s="799">
        <v>1</v>
      </c>
      <c r="M13" s="801">
        <f>SUM(C13:L13)/10</f>
        <v>1.9</v>
      </c>
      <c r="N13" s="91" t="s">
        <v>570</v>
      </c>
      <c r="O13" s="74" t="s">
        <v>571</v>
      </c>
      <c r="P13" s="67" t="s">
        <v>572</v>
      </c>
      <c r="Q13" s="51">
        <v>5</v>
      </c>
      <c r="R13" s="51">
        <v>5</v>
      </c>
      <c r="S13" s="51">
        <v>5</v>
      </c>
      <c r="T13" s="53">
        <f t="shared" ref="T13:T18" si="0">Q13*R13*S13</f>
        <v>125</v>
      </c>
      <c r="U13" s="966" t="s">
        <v>1290</v>
      </c>
      <c r="V13" s="25" t="s">
        <v>760</v>
      </c>
      <c r="W13" s="25" t="s">
        <v>761</v>
      </c>
      <c r="X13" s="25" t="s">
        <v>762</v>
      </c>
      <c r="Y13" s="25" t="s">
        <v>761</v>
      </c>
      <c r="Z13" s="25" t="s">
        <v>763</v>
      </c>
      <c r="AA13" s="25" t="s">
        <v>767</v>
      </c>
      <c r="AB13" s="525"/>
      <c r="AC13" s="525"/>
      <c r="AD13" s="525"/>
      <c r="AE13" s="525"/>
      <c r="AF13" s="525"/>
      <c r="AG13" s="525"/>
      <c r="AH13" s="525"/>
      <c r="AI13" s="525"/>
      <c r="AJ13" s="525"/>
      <c r="AK13" s="525"/>
      <c r="AL13" s="525"/>
      <c r="AM13" s="525"/>
      <c r="AN13" s="525"/>
      <c r="AO13" s="525"/>
      <c r="AP13" s="525"/>
      <c r="AQ13" s="525"/>
      <c r="AR13" s="525"/>
      <c r="AS13" s="525"/>
      <c r="AT13" s="525"/>
      <c r="AU13" s="525"/>
      <c r="AV13" s="525"/>
      <c r="AW13" s="525"/>
      <c r="AX13" s="525"/>
      <c r="AY13" s="1032"/>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86" t="s">
        <v>1365</v>
      </c>
      <c r="BY13" s="86" t="s">
        <v>1341</v>
      </c>
      <c r="BZ13" s="1177">
        <v>0.05</v>
      </c>
      <c r="CA13" s="249" t="s">
        <v>1451</v>
      </c>
      <c r="CB13" s="1076"/>
      <c r="CC13" s="1076"/>
      <c r="CD13" s="1076"/>
      <c r="CE13" s="1077"/>
      <c r="CF13" s="112"/>
      <c r="CG13" s="77"/>
      <c r="CH13" s="646"/>
      <c r="CI13" s="646"/>
    </row>
    <row r="14" spans="2:87" ht="171.75" hidden="1" customHeight="1" x14ac:dyDescent="0.2">
      <c r="B14" s="68" t="s">
        <v>89</v>
      </c>
      <c r="C14" s="799">
        <v>1</v>
      </c>
      <c r="D14" s="799">
        <v>1</v>
      </c>
      <c r="E14" s="799">
        <v>2</v>
      </c>
      <c r="F14" s="799">
        <v>1</v>
      </c>
      <c r="G14" s="799">
        <v>1</v>
      </c>
      <c r="H14" s="799">
        <v>1</v>
      </c>
      <c r="I14" s="799">
        <v>2</v>
      </c>
      <c r="J14" s="799">
        <v>2</v>
      </c>
      <c r="K14" s="799">
        <v>1</v>
      </c>
      <c r="L14" s="799">
        <v>1</v>
      </c>
      <c r="M14" s="799" t="s">
        <v>573</v>
      </c>
      <c r="N14" s="57" t="s">
        <v>94</v>
      </c>
      <c r="O14" s="57" t="s">
        <v>93</v>
      </c>
      <c r="P14" s="57" t="s">
        <v>95</v>
      </c>
      <c r="Q14" s="51"/>
      <c r="R14" s="51"/>
      <c r="S14" s="51"/>
      <c r="T14" s="819">
        <f t="shared" si="0"/>
        <v>0</v>
      </c>
      <c r="U14" s="97" t="s">
        <v>92</v>
      </c>
      <c r="V14" s="51"/>
      <c r="W14" s="194"/>
      <c r="X14" s="194"/>
      <c r="Y14" s="194"/>
      <c r="Z14" s="60" t="s">
        <v>91</v>
      </c>
      <c r="AA14" s="60" t="s">
        <v>90</v>
      </c>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86"/>
      <c r="BY14" s="86"/>
      <c r="BZ14" s="1076"/>
      <c r="CA14" s="1077"/>
      <c r="CB14" s="1076"/>
      <c r="CC14" s="1076"/>
      <c r="CD14" s="1076"/>
      <c r="CE14" s="1076"/>
      <c r="CF14" s="1076"/>
      <c r="CG14" s="646"/>
      <c r="CH14" s="646"/>
      <c r="CI14" s="646"/>
    </row>
    <row r="15" spans="2:87" ht="171" hidden="1" customHeight="1" x14ac:dyDescent="0.2">
      <c r="B15" s="625" t="s">
        <v>217</v>
      </c>
      <c r="C15" s="799">
        <v>2</v>
      </c>
      <c r="D15" s="799">
        <v>2</v>
      </c>
      <c r="E15" s="799">
        <v>2</v>
      </c>
      <c r="F15" s="799">
        <v>1</v>
      </c>
      <c r="G15" s="799">
        <v>2</v>
      </c>
      <c r="H15" s="799">
        <v>2</v>
      </c>
      <c r="I15" s="799">
        <v>2</v>
      </c>
      <c r="J15" s="799">
        <v>1</v>
      </c>
      <c r="K15" s="799">
        <v>2</v>
      </c>
      <c r="L15" s="799">
        <v>1</v>
      </c>
      <c r="M15" s="801">
        <f>SUM(C15:L15)/10</f>
        <v>1.7</v>
      </c>
      <c r="N15" s="817" t="s">
        <v>574</v>
      </c>
      <c r="O15" s="69" t="s">
        <v>575</v>
      </c>
      <c r="P15" s="69" t="s">
        <v>576</v>
      </c>
      <c r="Q15" s="51">
        <v>4</v>
      </c>
      <c r="R15" s="51">
        <v>4</v>
      </c>
      <c r="S15" s="872">
        <v>5</v>
      </c>
      <c r="T15" s="947">
        <f t="shared" si="0"/>
        <v>80</v>
      </c>
      <c r="U15" s="976" t="s">
        <v>576</v>
      </c>
      <c r="V15" s="51"/>
      <c r="W15" s="814"/>
      <c r="X15" s="77"/>
      <c r="Y15" s="814"/>
      <c r="Z15" s="25" t="s">
        <v>763</v>
      </c>
      <c r="AA15" s="25" t="s">
        <v>767</v>
      </c>
      <c r="AB15" s="525"/>
      <c r="AC15" s="525"/>
      <c r="AD15" s="525"/>
      <c r="AE15" s="525"/>
      <c r="AF15" s="525"/>
      <c r="AG15" s="525"/>
      <c r="AH15" s="525"/>
      <c r="AI15" s="525"/>
      <c r="AJ15" s="525"/>
      <c r="AK15" s="525"/>
      <c r="AL15" s="525"/>
      <c r="AM15" s="525"/>
      <c r="AN15" s="525"/>
      <c r="AO15" s="525"/>
      <c r="AP15" s="525"/>
      <c r="AQ15" s="525"/>
      <c r="AR15" s="525"/>
      <c r="AS15" s="525"/>
      <c r="AT15" s="525"/>
      <c r="AU15" s="525"/>
      <c r="AV15" s="525"/>
      <c r="AW15" s="525"/>
      <c r="AX15" s="525"/>
      <c r="AY15" s="525"/>
      <c r="AZ15" s="525"/>
      <c r="BA15" s="525"/>
      <c r="BB15" s="525"/>
      <c r="BC15" s="525"/>
      <c r="BD15" s="525"/>
      <c r="BE15" s="525"/>
      <c r="BF15" s="525"/>
      <c r="BG15" s="525"/>
      <c r="BH15" s="525"/>
      <c r="BI15" s="525"/>
      <c r="BJ15" s="525"/>
      <c r="BK15" s="525"/>
      <c r="BL15" s="525"/>
      <c r="BM15" s="525"/>
      <c r="BN15" s="525"/>
      <c r="BO15" s="525"/>
      <c r="BP15" s="525"/>
      <c r="BQ15" s="525"/>
      <c r="BR15" s="525"/>
      <c r="BS15" s="525"/>
      <c r="BT15" s="525"/>
      <c r="BU15" s="525"/>
      <c r="BV15" s="525"/>
      <c r="BW15" s="525"/>
      <c r="BX15" s="86"/>
      <c r="BY15" s="86"/>
      <c r="BZ15" s="1076"/>
      <c r="CA15" s="1077"/>
      <c r="CB15" s="1076"/>
      <c r="CC15" s="1076"/>
      <c r="CD15" s="1076"/>
      <c r="CE15" s="1076"/>
      <c r="CF15" s="1076"/>
      <c r="CG15" s="646"/>
      <c r="CH15" s="646"/>
      <c r="CI15" s="646"/>
    </row>
    <row r="16" spans="2:87" ht="99" customHeight="1" x14ac:dyDescent="0.2">
      <c r="B16" s="73" t="s">
        <v>1246</v>
      </c>
      <c r="C16" s="799">
        <v>2</v>
      </c>
      <c r="D16" s="799">
        <v>2</v>
      </c>
      <c r="E16" s="799">
        <v>2</v>
      </c>
      <c r="F16" s="799">
        <v>1</v>
      </c>
      <c r="G16" s="799">
        <v>1</v>
      </c>
      <c r="H16" s="799">
        <v>2</v>
      </c>
      <c r="I16" s="799">
        <v>2</v>
      </c>
      <c r="J16" s="799">
        <v>2</v>
      </c>
      <c r="K16" s="799">
        <v>1</v>
      </c>
      <c r="L16" s="799">
        <v>1</v>
      </c>
      <c r="M16" s="801">
        <f>SUM(C16:L16)/10</f>
        <v>1.6</v>
      </c>
      <c r="N16" s="799" t="s">
        <v>574</v>
      </c>
      <c r="O16" s="69" t="s">
        <v>575</v>
      </c>
      <c r="P16" s="69" t="s">
        <v>576</v>
      </c>
      <c r="Q16" s="207">
        <v>5</v>
      </c>
      <c r="R16" s="207">
        <v>4</v>
      </c>
      <c r="S16" s="207">
        <v>5</v>
      </c>
      <c r="T16" s="819">
        <f t="shared" si="0"/>
        <v>100</v>
      </c>
      <c r="U16" s="966" t="s">
        <v>1452</v>
      </c>
      <c r="V16" s="207"/>
      <c r="W16" s="871" t="s">
        <v>764</v>
      </c>
      <c r="X16" s="77" t="s">
        <v>765</v>
      </c>
      <c r="Y16" s="871" t="s">
        <v>766</v>
      </c>
      <c r="Z16" s="25" t="s">
        <v>763</v>
      </c>
      <c r="AA16" s="25" t="s">
        <v>1248</v>
      </c>
      <c r="AB16" s="522"/>
      <c r="AC16" s="522"/>
      <c r="AD16" s="522"/>
      <c r="AE16" s="522"/>
      <c r="AF16" s="522"/>
      <c r="AG16" s="522"/>
      <c r="AH16" s="522"/>
      <c r="AI16" s="522"/>
      <c r="AJ16" s="522"/>
      <c r="AK16" s="522"/>
      <c r="AL16" s="522"/>
      <c r="AM16" s="522"/>
      <c r="AN16" s="522"/>
      <c r="AO16" s="522"/>
      <c r="AP16" s="522"/>
      <c r="AQ16" s="522"/>
      <c r="AR16" s="522"/>
      <c r="AS16" s="522"/>
      <c r="AT16" s="522"/>
      <c r="AU16" s="522"/>
      <c r="AV16" s="522"/>
      <c r="AW16" s="522"/>
      <c r="AX16" s="522"/>
      <c r="AY16" s="522"/>
      <c r="AZ16" s="1061"/>
      <c r="BA16" s="522"/>
      <c r="BB16" s="522"/>
      <c r="BC16" s="522"/>
      <c r="BD16" s="522"/>
      <c r="BE16" s="522"/>
      <c r="BF16" s="522"/>
      <c r="BG16" s="522"/>
      <c r="BH16" s="1061"/>
      <c r="BI16" s="522"/>
      <c r="BJ16" s="522"/>
      <c r="BK16" s="522"/>
      <c r="BL16" s="522"/>
      <c r="BM16" s="522"/>
      <c r="BN16" s="522"/>
      <c r="BO16" s="522"/>
      <c r="BP16" s="522"/>
      <c r="BQ16" s="522"/>
      <c r="BR16" s="522"/>
      <c r="BS16" s="1061"/>
      <c r="BT16" s="522"/>
      <c r="BU16" s="522"/>
      <c r="BV16" s="522"/>
      <c r="BW16" s="522"/>
      <c r="BX16" s="86" t="s">
        <v>1344</v>
      </c>
      <c r="BY16" s="86" t="s">
        <v>1371</v>
      </c>
      <c r="BZ16" s="1177">
        <v>0</v>
      </c>
      <c r="CA16" s="249" t="s">
        <v>1453</v>
      </c>
      <c r="CB16" s="1076"/>
      <c r="CC16" s="1076"/>
      <c r="CD16" s="1076"/>
      <c r="CE16" s="1076"/>
      <c r="CF16" s="1076"/>
      <c r="CG16" s="646"/>
      <c r="CH16" s="646"/>
      <c r="CI16" s="646"/>
    </row>
    <row r="17" spans="1:87" ht="106.5" hidden="1" customHeight="1" x14ac:dyDescent="0.2">
      <c r="B17" s="73" t="s">
        <v>218</v>
      </c>
      <c r="C17" s="799">
        <v>2</v>
      </c>
      <c r="D17" s="799">
        <v>2</v>
      </c>
      <c r="E17" s="799">
        <v>2</v>
      </c>
      <c r="F17" s="799">
        <v>2</v>
      </c>
      <c r="G17" s="799">
        <v>2</v>
      </c>
      <c r="H17" s="799">
        <v>2</v>
      </c>
      <c r="I17" s="799">
        <v>2</v>
      </c>
      <c r="J17" s="799">
        <v>2</v>
      </c>
      <c r="K17" s="799">
        <v>2</v>
      </c>
      <c r="L17" s="799">
        <v>1</v>
      </c>
      <c r="M17" s="801">
        <f t="shared" ref="M17:M27" si="1">SUM(C17:L17)/10</f>
        <v>1.9</v>
      </c>
      <c r="N17" s="79" t="s">
        <v>773</v>
      </c>
      <c r="O17" s="79" t="s">
        <v>774</v>
      </c>
      <c r="P17" s="824" t="s">
        <v>775</v>
      </c>
      <c r="Q17" s="207">
        <v>5</v>
      </c>
      <c r="R17" s="207">
        <v>4</v>
      </c>
      <c r="S17" s="207">
        <v>5</v>
      </c>
      <c r="T17" s="212">
        <f t="shared" si="0"/>
        <v>100</v>
      </c>
      <c r="U17" s="954" t="s">
        <v>776</v>
      </c>
      <c r="V17" s="207"/>
      <c r="W17" s="77" t="s">
        <v>777</v>
      </c>
      <c r="X17" s="77" t="s">
        <v>778</v>
      </c>
      <c r="Y17" s="77" t="s">
        <v>779</v>
      </c>
      <c r="Z17" s="25" t="s">
        <v>50</v>
      </c>
      <c r="AA17" s="25" t="s">
        <v>780</v>
      </c>
      <c r="AB17" s="522"/>
      <c r="AC17" s="522"/>
      <c r="AD17" s="522"/>
      <c r="AE17" s="522"/>
      <c r="AF17" s="522"/>
      <c r="AG17" s="522"/>
      <c r="AH17" s="522"/>
      <c r="AI17" s="522"/>
      <c r="AJ17" s="522"/>
      <c r="AK17" s="522"/>
      <c r="AL17" s="522"/>
      <c r="AM17" s="522"/>
      <c r="AN17" s="522"/>
      <c r="AO17" s="522"/>
      <c r="AP17" s="522"/>
      <c r="AQ17" s="522"/>
      <c r="AR17" s="522"/>
      <c r="AS17" s="522"/>
      <c r="AT17" s="522"/>
      <c r="AU17" s="522"/>
      <c r="AV17" s="522"/>
      <c r="AW17" s="522"/>
      <c r="AX17" s="522"/>
      <c r="AY17" s="522"/>
      <c r="AZ17" s="522"/>
      <c r="BA17" s="522"/>
      <c r="BB17" s="522"/>
      <c r="BC17" s="522"/>
      <c r="BD17" s="522"/>
      <c r="BE17" s="522"/>
      <c r="BF17" s="522"/>
      <c r="BG17" s="522"/>
      <c r="BH17" s="522"/>
      <c r="BI17" s="522"/>
      <c r="BJ17" s="522"/>
      <c r="BK17" s="522"/>
      <c r="BL17" s="522"/>
      <c r="BM17" s="522"/>
      <c r="BN17" s="522"/>
      <c r="BO17" s="522"/>
      <c r="BP17" s="522"/>
      <c r="BQ17" s="522"/>
      <c r="BR17" s="522"/>
      <c r="BS17" s="522"/>
      <c r="BT17" s="522"/>
      <c r="BU17" s="522"/>
      <c r="BV17" s="522"/>
      <c r="BW17" s="522"/>
      <c r="BX17" s="86"/>
      <c r="BY17" s="86"/>
      <c r="BZ17" s="1076"/>
      <c r="CA17" s="1077"/>
      <c r="CB17" s="1076"/>
      <c r="CC17" s="1076"/>
      <c r="CD17" s="1076"/>
      <c r="CE17" s="1076"/>
      <c r="CF17" s="1076"/>
      <c r="CG17" s="646"/>
      <c r="CH17" s="646"/>
      <c r="CI17" s="646"/>
    </row>
    <row r="18" spans="1:87" ht="75" hidden="1" customHeight="1" x14ac:dyDescent="0.2">
      <c r="B18" s="131" t="s">
        <v>219</v>
      </c>
      <c r="C18" s="799">
        <v>2</v>
      </c>
      <c r="D18" s="799">
        <v>1</v>
      </c>
      <c r="E18" s="799">
        <v>2</v>
      </c>
      <c r="F18" s="799">
        <v>2</v>
      </c>
      <c r="G18" s="799">
        <v>2</v>
      </c>
      <c r="H18" s="799">
        <v>2</v>
      </c>
      <c r="I18" s="799">
        <v>2</v>
      </c>
      <c r="J18" s="799">
        <v>2</v>
      </c>
      <c r="K18" s="799">
        <v>2</v>
      </c>
      <c r="L18" s="799">
        <v>1</v>
      </c>
      <c r="M18" s="801">
        <f t="shared" si="1"/>
        <v>1.8</v>
      </c>
      <c r="N18" s="557" t="s">
        <v>577</v>
      </c>
      <c r="O18" s="799" t="s">
        <v>578</v>
      </c>
      <c r="P18" s="69" t="s">
        <v>579</v>
      </c>
      <c r="Q18" s="814">
        <v>5</v>
      </c>
      <c r="R18" s="814">
        <v>4</v>
      </c>
      <c r="S18" s="814">
        <v>5</v>
      </c>
      <c r="T18" s="819">
        <f t="shared" si="0"/>
        <v>100</v>
      </c>
      <c r="U18" s="977" t="s">
        <v>768</v>
      </c>
      <c r="V18" s="51"/>
      <c r="W18" s="77" t="s">
        <v>769</v>
      </c>
      <c r="X18" s="77" t="s">
        <v>772</v>
      </c>
      <c r="Y18" s="77" t="s">
        <v>770</v>
      </c>
      <c r="Z18" s="25" t="s">
        <v>137</v>
      </c>
      <c r="AA18" s="25" t="s">
        <v>771</v>
      </c>
      <c r="AB18" s="526"/>
      <c r="AC18" s="526"/>
      <c r="AD18" s="526"/>
      <c r="AE18" s="526"/>
      <c r="AF18" s="526"/>
      <c r="AG18" s="526"/>
      <c r="AH18" s="526"/>
      <c r="AI18" s="526"/>
      <c r="AJ18" s="526"/>
      <c r="AK18" s="526"/>
      <c r="AL18" s="526"/>
      <c r="AM18" s="526"/>
      <c r="AN18" s="526"/>
      <c r="AO18" s="526"/>
      <c r="AP18" s="526"/>
      <c r="AQ18" s="526"/>
      <c r="AR18" s="526"/>
      <c r="AS18" s="526"/>
      <c r="AT18" s="526"/>
      <c r="AU18" s="526"/>
      <c r="AV18" s="526"/>
      <c r="AW18" s="526"/>
      <c r="AX18" s="526"/>
      <c r="AY18" s="526"/>
      <c r="AZ18" s="526"/>
      <c r="BA18" s="526"/>
      <c r="BB18" s="526"/>
      <c r="BC18" s="526"/>
      <c r="BD18" s="526"/>
      <c r="BE18" s="526"/>
      <c r="BF18" s="526"/>
      <c r="BG18" s="526"/>
      <c r="BH18" s="526"/>
      <c r="BI18" s="526"/>
      <c r="BJ18" s="526"/>
      <c r="BK18" s="526"/>
      <c r="BL18" s="526"/>
      <c r="BM18" s="526"/>
      <c r="BN18" s="526"/>
      <c r="BO18" s="526"/>
      <c r="BP18" s="526"/>
      <c r="BQ18" s="526"/>
      <c r="BR18" s="526"/>
      <c r="BS18" s="526"/>
      <c r="BT18" s="526"/>
      <c r="BU18" s="526"/>
      <c r="BV18" s="526"/>
      <c r="BW18" s="526"/>
      <c r="BX18" s="887"/>
      <c r="BY18" s="887"/>
      <c r="BZ18" s="1076"/>
      <c r="CA18" s="1077"/>
      <c r="CB18" s="1076"/>
      <c r="CC18" s="1076"/>
      <c r="CD18" s="1076"/>
      <c r="CE18" s="135"/>
      <c r="CF18" s="112"/>
      <c r="CG18" s="646"/>
      <c r="CH18" s="646"/>
      <c r="CI18" s="646"/>
    </row>
    <row r="19" spans="1:87" ht="367.5" hidden="1" customHeight="1" x14ac:dyDescent="0.2">
      <c r="B19" s="68" t="s">
        <v>76</v>
      </c>
      <c r="C19" s="799">
        <v>1</v>
      </c>
      <c r="D19" s="799">
        <v>1</v>
      </c>
      <c r="E19" s="799">
        <v>1</v>
      </c>
      <c r="F19" s="799">
        <v>1</v>
      </c>
      <c r="G19" s="799">
        <v>1</v>
      </c>
      <c r="H19" s="799">
        <v>2</v>
      </c>
      <c r="I19" s="799">
        <v>2</v>
      </c>
      <c r="J19" s="799">
        <v>2</v>
      </c>
      <c r="K19" s="799">
        <v>1</v>
      </c>
      <c r="L19" s="799">
        <v>2</v>
      </c>
      <c r="M19" s="801">
        <f t="shared" si="1"/>
        <v>1.4</v>
      </c>
      <c r="N19" s="57" t="s">
        <v>96</v>
      </c>
      <c r="O19" s="57" t="s">
        <v>97</v>
      </c>
      <c r="P19" s="25" t="s">
        <v>88</v>
      </c>
      <c r="Q19" s="63">
        <v>5</v>
      </c>
      <c r="R19" s="63">
        <v>4</v>
      </c>
      <c r="S19" s="63">
        <v>5</v>
      </c>
      <c r="T19" s="63">
        <v>100</v>
      </c>
      <c r="U19" s="97" t="s">
        <v>77</v>
      </c>
      <c r="V19" s="70"/>
      <c r="W19" s="70"/>
      <c r="X19" s="70"/>
      <c r="Y19" s="70"/>
      <c r="Z19" s="25" t="s">
        <v>87</v>
      </c>
      <c r="AA19" s="25" t="s">
        <v>107</v>
      </c>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92"/>
      <c r="BY19" s="92"/>
      <c r="BZ19" s="25"/>
      <c r="CA19" s="1077"/>
      <c r="CB19" s="240"/>
      <c r="CC19" s="240"/>
      <c r="CD19" s="1076"/>
      <c r="CE19" s="135"/>
      <c r="CF19" s="112"/>
      <c r="CG19" s="646"/>
      <c r="CH19" s="646"/>
      <c r="CI19" s="646"/>
    </row>
    <row r="20" spans="1:87" ht="261.75" customHeight="1" x14ac:dyDescent="0.2">
      <c r="A20" t="s">
        <v>81</v>
      </c>
      <c r="B20" s="1203" t="s">
        <v>1247</v>
      </c>
      <c r="C20" s="164">
        <v>2</v>
      </c>
      <c r="D20" s="164">
        <v>1</v>
      </c>
      <c r="E20" s="164">
        <v>2</v>
      </c>
      <c r="F20" s="164">
        <v>2</v>
      </c>
      <c r="G20" s="164">
        <v>2</v>
      </c>
      <c r="H20" s="164">
        <v>2</v>
      </c>
      <c r="I20" s="164">
        <v>2</v>
      </c>
      <c r="J20" s="164">
        <v>2</v>
      </c>
      <c r="K20" s="164">
        <v>2</v>
      </c>
      <c r="L20" s="164">
        <v>1</v>
      </c>
      <c r="M20" s="801">
        <f t="shared" si="1"/>
        <v>1.8</v>
      </c>
      <c r="N20" s="57" t="s">
        <v>580</v>
      </c>
      <c r="O20" s="57" t="s">
        <v>581</v>
      </c>
      <c r="P20" s="57" t="s">
        <v>582</v>
      </c>
      <c r="Q20" s="211">
        <v>4</v>
      </c>
      <c r="R20" s="211">
        <v>4</v>
      </c>
      <c r="S20" s="211">
        <v>5</v>
      </c>
      <c r="T20" s="813">
        <f>Q20*R20*S20</f>
        <v>80</v>
      </c>
      <c r="U20" s="966" t="s">
        <v>1490</v>
      </c>
      <c r="V20" s="493" t="s">
        <v>521</v>
      </c>
      <c r="W20" s="222" t="s">
        <v>1291</v>
      </c>
      <c r="X20" s="222" t="s">
        <v>781</v>
      </c>
      <c r="Y20" s="825">
        <v>0.8</v>
      </c>
      <c r="Z20" s="25" t="s">
        <v>50</v>
      </c>
      <c r="AA20" s="119" t="s">
        <v>780</v>
      </c>
      <c r="AB20" s="521"/>
      <c r="AC20" s="521"/>
      <c r="AD20" s="521"/>
      <c r="AE20" s="521"/>
      <c r="AF20" s="521"/>
      <c r="AG20" s="521"/>
      <c r="AH20" s="521"/>
      <c r="AI20" s="521"/>
      <c r="AJ20" s="521"/>
      <c r="AK20" s="521"/>
      <c r="AL20" s="521"/>
      <c r="AM20" s="521"/>
      <c r="AN20" s="521"/>
      <c r="AO20" s="521"/>
      <c r="AP20" s="521"/>
      <c r="AQ20" s="521"/>
      <c r="AR20" s="521"/>
      <c r="AS20" s="521"/>
      <c r="AT20" s="521"/>
      <c r="AU20" s="521"/>
      <c r="AV20" s="521"/>
      <c r="AW20" s="1062"/>
      <c r="AX20" s="521"/>
      <c r="AY20" s="521"/>
      <c r="AZ20" s="521"/>
      <c r="BA20" s="521"/>
      <c r="BB20" s="521"/>
      <c r="BC20" s="521"/>
      <c r="BD20" s="521"/>
      <c r="BE20" s="521"/>
      <c r="BF20" s="521"/>
      <c r="BG20" s="521"/>
      <c r="BH20" s="1062"/>
      <c r="BI20" s="521"/>
      <c r="BJ20" s="521"/>
      <c r="BK20" s="521"/>
      <c r="BL20" s="521"/>
      <c r="BM20" s="521"/>
      <c r="BN20" s="521"/>
      <c r="BO20" s="521"/>
      <c r="BP20" s="521"/>
      <c r="BQ20" s="521"/>
      <c r="BR20" s="521"/>
      <c r="BS20" s="1062"/>
      <c r="BT20" s="521"/>
      <c r="BU20" s="521"/>
      <c r="BV20" s="521"/>
      <c r="BW20" s="521"/>
      <c r="BX20" s="86" t="s">
        <v>1344</v>
      </c>
      <c r="BY20" s="89" t="s">
        <v>1400</v>
      </c>
      <c r="BZ20" s="826">
        <v>1</v>
      </c>
      <c r="CA20" s="249" t="s">
        <v>1334</v>
      </c>
      <c r="CB20" s="240"/>
      <c r="CC20" s="240"/>
      <c r="CD20" s="1076"/>
      <c r="CE20" s="135"/>
      <c r="CF20" s="112"/>
      <c r="CG20" s="646"/>
      <c r="CH20" s="646"/>
      <c r="CI20" s="646"/>
    </row>
    <row r="21" spans="1:87" ht="105.75" customHeight="1" x14ac:dyDescent="0.2">
      <c r="B21" s="132" t="s">
        <v>1249</v>
      </c>
      <c r="C21" s="164">
        <v>2</v>
      </c>
      <c r="D21" s="164">
        <v>1</v>
      </c>
      <c r="E21" s="164">
        <v>2</v>
      </c>
      <c r="F21" s="164">
        <v>2</v>
      </c>
      <c r="G21" s="164">
        <v>2</v>
      </c>
      <c r="H21" s="164">
        <v>2</v>
      </c>
      <c r="I21" s="164">
        <v>2</v>
      </c>
      <c r="J21" s="164">
        <v>2</v>
      </c>
      <c r="K21" s="164">
        <v>2</v>
      </c>
      <c r="L21" s="164">
        <v>2</v>
      </c>
      <c r="M21" s="801">
        <f t="shared" si="1"/>
        <v>1.9</v>
      </c>
      <c r="N21" s="152" t="s">
        <v>782</v>
      </c>
      <c r="O21" s="820" t="s">
        <v>783</v>
      </c>
      <c r="P21" s="57" t="s">
        <v>784</v>
      </c>
      <c r="Q21" s="129">
        <v>5</v>
      </c>
      <c r="R21" s="129">
        <v>4</v>
      </c>
      <c r="S21" s="129">
        <v>5</v>
      </c>
      <c r="T21" s="129">
        <f>Q21*R21*S21</f>
        <v>100</v>
      </c>
      <c r="U21" s="954" t="s">
        <v>1454</v>
      </c>
      <c r="V21" s="871" t="s">
        <v>521</v>
      </c>
      <c r="W21" s="77" t="s">
        <v>785</v>
      </c>
      <c r="X21" s="77" t="s">
        <v>1292</v>
      </c>
      <c r="Y21" s="826" t="s">
        <v>785</v>
      </c>
      <c r="Z21" s="25" t="s">
        <v>787</v>
      </c>
      <c r="AA21" s="200" t="s">
        <v>786</v>
      </c>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6"/>
      <c r="AY21" s="526"/>
      <c r="AZ21" s="526"/>
      <c r="BA21" s="526"/>
      <c r="BB21" s="526"/>
      <c r="BC21" s="526"/>
      <c r="BD21" s="526"/>
      <c r="BE21" s="526"/>
      <c r="BF21" s="526"/>
      <c r="BG21" s="526"/>
      <c r="BH21" s="1064"/>
      <c r="BI21" s="526"/>
      <c r="BJ21" s="526"/>
      <c r="BK21" s="526"/>
      <c r="BL21" s="526"/>
      <c r="BM21" s="526"/>
      <c r="BN21" s="526"/>
      <c r="BO21" s="526"/>
      <c r="BP21" s="526"/>
      <c r="BQ21" s="526"/>
      <c r="BR21" s="526"/>
      <c r="BS21" s="1064"/>
      <c r="BT21" s="526"/>
      <c r="BU21" s="526"/>
      <c r="BV21" s="526"/>
      <c r="BW21" s="526"/>
      <c r="BX21" s="86" t="s">
        <v>1344</v>
      </c>
      <c r="BY21" s="89" t="s">
        <v>1342</v>
      </c>
      <c r="BZ21" s="1076"/>
      <c r="CA21" s="1077"/>
      <c r="CB21" s="1076"/>
      <c r="CC21" s="1076"/>
      <c r="CD21" s="1076"/>
      <c r="CE21" s="135"/>
      <c r="CF21" s="112"/>
      <c r="CG21" s="646"/>
      <c r="CH21" s="646"/>
      <c r="CI21" s="646"/>
    </row>
    <row r="22" spans="1:87" ht="176.25" customHeight="1" x14ac:dyDescent="0.2">
      <c r="B22" s="137" t="s">
        <v>1250</v>
      </c>
      <c r="C22" s="164">
        <v>2</v>
      </c>
      <c r="D22" s="164">
        <v>1</v>
      </c>
      <c r="E22" s="164">
        <v>2</v>
      </c>
      <c r="F22" s="164">
        <v>2</v>
      </c>
      <c r="G22" s="164">
        <v>2</v>
      </c>
      <c r="H22" s="164">
        <v>2</v>
      </c>
      <c r="I22" s="164">
        <v>1</v>
      </c>
      <c r="J22" s="164">
        <v>2</v>
      </c>
      <c r="K22" s="164">
        <v>2</v>
      </c>
      <c r="L22" s="164">
        <v>1</v>
      </c>
      <c r="M22" s="801">
        <f t="shared" si="1"/>
        <v>1.7</v>
      </c>
      <c r="N22" s="91" t="s">
        <v>583</v>
      </c>
      <c r="O22" s="57" t="s">
        <v>584</v>
      </c>
      <c r="P22" s="57" t="s">
        <v>585</v>
      </c>
      <c r="Q22" s="63">
        <v>5</v>
      </c>
      <c r="R22" s="63">
        <v>4</v>
      </c>
      <c r="S22" s="63">
        <v>5</v>
      </c>
      <c r="T22" s="63">
        <f>Q22*R22*S22</f>
        <v>100</v>
      </c>
      <c r="U22" s="966" t="s">
        <v>1455</v>
      </c>
      <c r="V22" s="119"/>
      <c r="W22" s="119" t="s">
        <v>788</v>
      </c>
      <c r="X22" s="119" t="s">
        <v>789</v>
      </c>
      <c r="Y22" s="825" t="s">
        <v>1293</v>
      </c>
      <c r="Z22" s="25" t="s">
        <v>790</v>
      </c>
      <c r="AA22" s="25" t="s">
        <v>790</v>
      </c>
      <c r="AB22" s="521"/>
      <c r="AC22" s="521"/>
      <c r="AD22" s="521"/>
      <c r="AE22" s="521"/>
      <c r="AF22" s="521"/>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1062"/>
      <c r="BE22" s="521"/>
      <c r="BF22" s="521"/>
      <c r="BG22" s="521"/>
      <c r="BH22" s="521"/>
      <c r="BI22" s="521"/>
      <c r="BJ22" s="521"/>
      <c r="BK22" s="521"/>
      <c r="BL22" s="521"/>
      <c r="BM22" s="521"/>
      <c r="BN22" s="521"/>
      <c r="BO22" s="521"/>
      <c r="BP22" s="521"/>
      <c r="BQ22" s="521"/>
      <c r="BR22" s="521"/>
      <c r="BS22" s="521"/>
      <c r="BT22" s="521"/>
      <c r="BU22" s="521"/>
      <c r="BV22" s="521"/>
      <c r="BW22" s="521"/>
      <c r="BX22" s="86" t="s">
        <v>1396</v>
      </c>
      <c r="BY22" s="89" t="s">
        <v>1341</v>
      </c>
      <c r="BZ22" s="826">
        <v>0.5</v>
      </c>
      <c r="CA22" s="1077" t="s">
        <v>1456</v>
      </c>
      <c r="CB22" s="240"/>
      <c r="CC22" s="240"/>
      <c r="CD22" s="1076"/>
      <c r="CE22" s="135"/>
      <c r="CF22" s="112"/>
      <c r="CG22" s="646"/>
      <c r="CH22" s="646"/>
      <c r="CI22" s="646"/>
    </row>
    <row r="23" spans="1:87" ht="141" hidden="1" customHeight="1" x14ac:dyDescent="0.2">
      <c r="B23" s="132" t="s">
        <v>220</v>
      </c>
      <c r="C23" s="164">
        <v>2</v>
      </c>
      <c r="D23" s="164">
        <v>2</v>
      </c>
      <c r="E23" s="164">
        <v>2</v>
      </c>
      <c r="F23" s="164">
        <v>2</v>
      </c>
      <c r="G23" s="164">
        <v>2</v>
      </c>
      <c r="H23" s="164">
        <v>2</v>
      </c>
      <c r="I23" s="164">
        <v>2</v>
      </c>
      <c r="J23" s="164">
        <v>2</v>
      </c>
      <c r="K23" s="164">
        <v>2</v>
      </c>
      <c r="L23" s="164">
        <v>1</v>
      </c>
      <c r="M23" s="801">
        <f t="shared" si="1"/>
        <v>1.9</v>
      </c>
      <c r="N23" s="57" t="s">
        <v>586</v>
      </c>
      <c r="O23" s="57" t="s">
        <v>587</v>
      </c>
      <c r="P23" s="57" t="s">
        <v>588</v>
      </c>
      <c r="Q23" s="63">
        <v>4</v>
      </c>
      <c r="R23" s="63">
        <v>4</v>
      </c>
      <c r="S23" s="63">
        <v>5</v>
      </c>
      <c r="T23" s="63">
        <f>Q23*R23*S23</f>
        <v>80</v>
      </c>
      <c r="U23" s="966" t="s">
        <v>791</v>
      </c>
      <c r="V23" s="25"/>
      <c r="W23" s="25"/>
      <c r="X23" s="25"/>
      <c r="Y23" s="25"/>
      <c r="Z23" s="25"/>
      <c r="AA23" s="25"/>
      <c r="AB23" s="521"/>
      <c r="AC23" s="521"/>
      <c r="AD23" s="521"/>
      <c r="AE23" s="521"/>
      <c r="AF23" s="521"/>
      <c r="AG23" s="521"/>
      <c r="AH23" s="521"/>
      <c r="AI23" s="521"/>
      <c r="AJ23" s="521"/>
      <c r="AK23" s="521"/>
      <c r="AL23" s="521"/>
      <c r="AM23" s="521"/>
      <c r="AN23" s="521"/>
      <c r="AO23" s="521"/>
      <c r="AP23" s="521"/>
      <c r="AQ23" s="521"/>
      <c r="AR23" s="521"/>
      <c r="AS23" s="521"/>
      <c r="AT23" s="521"/>
      <c r="AU23" s="521"/>
      <c r="AV23" s="521"/>
      <c r="AW23" s="521"/>
      <c r="AX23" s="521"/>
      <c r="AY23" s="521"/>
      <c r="AZ23" s="521"/>
      <c r="BA23" s="521"/>
      <c r="BB23" s="521"/>
      <c r="BC23" s="521"/>
      <c r="BD23" s="521"/>
      <c r="BE23" s="521"/>
      <c r="BF23" s="521"/>
      <c r="BG23" s="521"/>
      <c r="BH23" s="521"/>
      <c r="BI23" s="521"/>
      <c r="BJ23" s="521"/>
      <c r="BK23" s="521"/>
      <c r="BL23" s="521"/>
      <c r="BM23" s="521"/>
      <c r="BN23" s="521"/>
      <c r="BO23" s="521"/>
      <c r="BP23" s="521"/>
      <c r="BQ23" s="521"/>
      <c r="BR23" s="521"/>
      <c r="BS23" s="521"/>
      <c r="BT23" s="521"/>
      <c r="BU23" s="521"/>
      <c r="BV23" s="521"/>
      <c r="BW23" s="521"/>
      <c r="BX23" s="205">
        <v>43525</v>
      </c>
      <c r="BY23" s="205">
        <v>43800</v>
      </c>
      <c r="BZ23" s="1071" t="s">
        <v>100</v>
      </c>
      <c r="CA23" s="1073"/>
      <c r="CB23" s="209"/>
      <c r="CC23" s="209"/>
      <c r="CD23" s="1072" t="s">
        <v>151</v>
      </c>
      <c r="CE23" s="1073"/>
      <c r="CF23" s="209"/>
      <c r="CG23" s="153"/>
    </row>
    <row r="24" spans="1:87" ht="189.75" hidden="1" customHeight="1" x14ac:dyDescent="0.2">
      <c r="B24" s="132" t="s">
        <v>221</v>
      </c>
      <c r="C24" s="164">
        <v>1</v>
      </c>
      <c r="D24" s="164">
        <v>1</v>
      </c>
      <c r="E24" s="164">
        <v>1</v>
      </c>
      <c r="F24" s="164">
        <v>1</v>
      </c>
      <c r="G24" s="164">
        <v>1</v>
      </c>
      <c r="H24" s="164">
        <v>1</v>
      </c>
      <c r="I24" s="164">
        <v>1</v>
      </c>
      <c r="J24" s="164">
        <v>1</v>
      </c>
      <c r="K24" s="164">
        <v>1</v>
      </c>
      <c r="L24" s="164">
        <v>1</v>
      </c>
      <c r="M24" s="801">
        <f t="shared" si="1"/>
        <v>1</v>
      </c>
      <c r="N24" s="152" t="s">
        <v>590</v>
      </c>
      <c r="O24" s="152"/>
      <c r="P24" s="57" t="s">
        <v>589</v>
      </c>
      <c r="Q24" s="151"/>
      <c r="R24" s="151"/>
      <c r="S24" s="151"/>
      <c r="T24" s="151"/>
      <c r="U24" s="97"/>
      <c r="V24" s="25"/>
      <c r="W24" s="25"/>
      <c r="X24" s="113"/>
      <c r="Y24" s="119"/>
      <c r="Z24" s="25"/>
      <c r="AA24" s="25"/>
      <c r="AB24" s="521"/>
      <c r="AC24" s="521"/>
      <c r="AD24" s="521"/>
      <c r="AE24" s="521"/>
      <c r="AF24" s="521"/>
      <c r="AG24" s="521"/>
      <c r="AH24" s="521"/>
      <c r="AI24" s="521"/>
      <c r="AJ24" s="521"/>
      <c r="AK24" s="521"/>
      <c r="AL24" s="521"/>
      <c r="AM24" s="521"/>
      <c r="AN24" s="521"/>
      <c r="AO24" s="521"/>
      <c r="AP24" s="521"/>
      <c r="AQ24" s="521"/>
      <c r="AR24" s="521"/>
      <c r="AS24" s="521"/>
      <c r="AT24" s="521"/>
      <c r="AU24" s="521"/>
      <c r="AV24" s="521"/>
      <c r="AW24" s="521"/>
      <c r="AX24" s="521"/>
      <c r="AY24" s="521"/>
      <c r="AZ24" s="521"/>
      <c r="BA24" s="521"/>
      <c r="BB24" s="521"/>
      <c r="BC24" s="521"/>
      <c r="BD24" s="521"/>
      <c r="BE24" s="521"/>
      <c r="BF24" s="521"/>
      <c r="BG24" s="521"/>
      <c r="BH24" s="521"/>
      <c r="BI24" s="521"/>
      <c r="BJ24" s="521"/>
      <c r="BK24" s="521"/>
      <c r="BL24" s="521"/>
      <c r="BM24" s="521"/>
      <c r="BN24" s="521"/>
      <c r="BO24" s="521"/>
      <c r="BP24" s="521"/>
      <c r="BQ24" s="521"/>
      <c r="BR24" s="521"/>
      <c r="BS24" s="521"/>
      <c r="BT24" s="521"/>
      <c r="BU24" s="521"/>
      <c r="BV24" s="521"/>
      <c r="BW24" s="521"/>
      <c r="BX24" s="205">
        <v>43525</v>
      </c>
      <c r="BY24" s="205">
        <v>43800</v>
      </c>
      <c r="BZ24" s="25" t="s">
        <v>100</v>
      </c>
      <c r="CA24" s="494"/>
      <c r="CB24" s="95"/>
      <c r="CC24" s="111"/>
      <c r="CD24" s="203" t="s">
        <v>151</v>
      </c>
      <c r="CE24" s="135"/>
      <c r="CF24" s="65"/>
    </row>
    <row r="25" spans="1:87" ht="339" hidden="1" customHeight="1" x14ac:dyDescent="0.2">
      <c r="B25" s="165" t="s">
        <v>222</v>
      </c>
      <c r="C25" s="797"/>
      <c r="D25" s="797"/>
      <c r="E25" s="797"/>
      <c r="F25" s="797"/>
      <c r="G25" s="797"/>
      <c r="H25" s="797"/>
      <c r="I25" s="797"/>
      <c r="J25" s="797"/>
      <c r="K25" s="797"/>
      <c r="L25" s="797"/>
      <c r="M25" s="801">
        <f t="shared" si="1"/>
        <v>0</v>
      </c>
      <c r="N25" s="795" t="s">
        <v>590</v>
      </c>
      <c r="O25" s="795" t="s">
        <v>590</v>
      </c>
      <c r="P25" s="795" t="s">
        <v>590</v>
      </c>
      <c r="Q25" s="99"/>
      <c r="R25" s="99"/>
      <c r="S25" s="99"/>
      <c r="T25" s="99"/>
      <c r="U25" s="612"/>
      <c r="V25" s="25"/>
      <c r="W25" s="113"/>
      <c r="X25" s="25"/>
      <c r="Y25" s="119"/>
      <c r="Z25" s="98"/>
      <c r="AA25" s="98"/>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272"/>
      <c r="BE25" s="272"/>
      <c r="BF25" s="272"/>
      <c r="BG25" s="272"/>
      <c r="BH25" s="272"/>
      <c r="BI25" s="272"/>
      <c r="BJ25" s="272"/>
      <c r="BK25" s="272"/>
      <c r="BL25" s="272"/>
      <c r="BM25" s="272"/>
      <c r="BN25" s="272"/>
      <c r="BO25" s="272"/>
      <c r="BP25" s="272"/>
      <c r="BQ25" s="272"/>
      <c r="BR25" s="272"/>
      <c r="BS25" s="272"/>
      <c r="BT25" s="272"/>
      <c r="BU25" s="272"/>
      <c r="BV25" s="272"/>
      <c r="BW25" s="272"/>
      <c r="BX25" s="205">
        <v>43525</v>
      </c>
      <c r="BY25" s="205">
        <v>43800</v>
      </c>
      <c r="BZ25" s="118" t="s">
        <v>100</v>
      </c>
      <c r="CA25" s="97"/>
      <c r="CB25" s="85"/>
      <c r="CC25" s="85"/>
      <c r="CD25" s="203" t="s">
        <v>151</v>
      </c>
      <c r="CE25" s="125"/>
      <c r="CF25" s="85"/>
      <c r="CG25" s="77"/>
    </row>
    <row r="26" spans="1:87" ht="137.25" hidden="1" customHeight="1" x14ac:dyDescent="0.2">
      <c r="B26" s="210" t="s">
        <v>223</v>
      </c>
      <c r="C26" s="797">
        <v>2</v>
      </c>
      <c r="D26" s="797">
        <v>2</v>
      </c>
      <c r="E26" s="797">
        <v>1</v>
      </c>
      <c r="F26" s="797">
        <v>1</v>
      </c>
      <c r="G26" s="797">
        <v>2</v>
      </c>
      <c r="H26" s="797">
        <v>1</v>
      </c>
      <c r="I26" s="797">
        <v>1</v>
      </c>
      <c r="J26" s="797">
        <v>1</v>
      </c>
      <c r="K26" s="797">
        <v>1</v>
      </c>
      <c r="L26" s="797">
        <v>1</v>
      </c>
      <c r="M26" s="801">
        <f t="shared" si="1"/>
        <v>1.3</v>
      </c>
      <c r="N26" s="812" t="s">
        <v>590</v>
      </c>
      <c r="O26" s="798" t="s">
        <v>591</v>
      </c>
      <c r="P26" s="796" t="s">
        <v>592</v>
      </c>
      <c r="Q26" s="99"/>
      <c r="R26" s="99"/>
      <c r="S26" s="99"/>
      <c r="T26" s="99"/>
      <c r="U26" s="612"/>
      <c r="V26" s="119"/>
      <c r="W26" s="25"/>
      <c r="X26" s="119"/>
      <c r="Y26" s="119"/>
      <c r="Z26" s="98"/>
      <c r="AA26" s="98"/>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c r="BH26" s="272"/>
      <c r="BI26" s="272"/>
      <c r="BJ26" s="272"/>
      <c r="BK26" s="272"/>
      <c r="BL26" s="272"/>
      <c r="BM26" s="272"/>
      <c r="BN26" s="272"/>
      <c r="BO26" s="272"/>
      <c r="BP26" s="272"/>
      <c r="BQ26" s="272"/>
      <c r="BR26" s="272"/>
      <c r="BS26" s="272"/>
      <c r="BT26" s="272"/>
      <c r="BU26" s="272"/>
      <c r="BV26" s="272"/>
      <c r="BW26" s="272"/>
      <c r="BX26" s="205">
        <v>43525</v>
      </c>
      <c r="BY26" s="86">
        <v>43617</v>
      </c>
      <c r="BZ26" s="118" t="s">
        <v>100</v>
      </c>
      <c r="CA26" s="97"/>
      <c r="CB26" s="126"/>
      <c r="CC26" s="85"/>
      <c r="CD26" s="208"/>
      <c r="CE26" s="125"/>
      <c r="CF26" s="85"/>
      <c r="CG26" s="143"/>
    </row>
    <row r="27" spans="1:87" ht="177.75" hidden="1" customHeight="1" x14ac:dyDescent="0.2">
      <c r="B27" s="1834" t="s">
        <v>224</v>
      </c>
      <c r="C27" s="1467">
        <v>2</v>
      </c>
      <c r="D27" s="1467">
        <v>2</v>
      </c>
      <c r="E27" s="1467">
        <v>2</v>
      </c>
      <c r="F27" s="1467">
        <v>2</v>
      </c>
      <c r="G27" s="1467">
        <v>2</v>
      </c>
      <c r="H27" s="1467">
        <v>2</v>
      </c>
      <c r="I27" s="1467">
        <v>2</v>
      </c>
      <c r="J27" s="1467">
        <v>2</v>
      </c>
      <c r="K27" s="1467">
        <v>2</v>
      </c>
      <c r="L27" s="1467">
        <v>2</v>
      </c>
      <c r="M27" s="1961">
        <f t="shared" si="1"/>
        <v>2</v>
      </c>
      <c r="N27" s="1346" t="s">
        <v>593</v>
      </c>
      <c r="O27" s="1346" t="s">
        <v>594</v>
      </c>
      <c r="P27" s="816" t="s">
        <v>595</v>
      </c>
      <c r="Q27" s="60">
        <v>4</v>
      </c>
      <c r="R27" s="60">
        <v>4</v>
      </c>
      <c r="S27" s="60">
        <v>5</v>
      </c>
      <c r="T27" s="60">
        <f>Q27*R27*S27</f>
        <v>80</v>
      </c>
      <c r="U27" s="966" t="s">
        <v>795</v>
      </c>
      <c r="V27" s="60"/>
      <c r="W27" s="25"/>
      <c r="X27" s="25"/>
      <c r="Y27" s="25"/>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86"/>
      <c r="BY27" s="86"/>
      <c r="BZ27" s="25"/>
      <c r="CA27" s="815"/>
      <c r="CB27" s="126"/>
      <c r="CC27" s="818"/>
      <c r="CD27" s="818"/>
      <c r="CE27" s="125"/>
      <c r="CF27" s="818"/>
    </row>
    <row r="28" spans="1:87" ht="177.75" hidden="1" customHeight="1" x14ac:dyDescent="0.2">
      <c r="B28" s="1835"/>
      <c r="C28" s="1467"/>
      <c r="D28" s="1467"/>
      <c r="E28" s="1467"/>
      <c r="F28" s="1467"/>
      <c r="G28" s="1467"/>
      <c r="H28" s="1467"/>
      <c r="I28" s="1467"/>
      <c r="J28" s="1467"/>
      <c r="K28" s="1467"/>
      <c r="L28" s="1467"/>
      <c r="M28" s="1961"/>
      <c r="N28" s="1348"/>
      <c r="O28" s="1348"/>
      <c r="P28" s="827" t="s">
        <v>792</v>
      </c>
      <c r="Q28" s="60">
        <v>5</v>
      </c>
      <c r="R28" s="60">
        <v>5</v>
      </c>
      <c r="S28" s="60">
        <v>5</v>
      </c>
      <c r="T28" s="60">
        <f>Q28*R28*S28</f>
        <v>125</v>
      </c>
      <c r="U28" s="978" t="s">
        <v>793</v>
      </c>
      <c r="V28" s="60"/>
      <c r="W28" s="25" t="s">
        <v>794</v>
      </c>
      <c r="X28" s="25" t="s">
        <v>794</v>
      </c>
      <c r="Y28" s="826">
        <v>1</v>
      </c>
      <c r="Z28" s="21" t="s">
        <v>65</v>
      </c>
      <c r="AA28" s="21" t="s">
        <v>557</v>
      </c>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86"/>
      <c r="BY28" s="86"/>
      <c r="BZ28" s="25"/>
      <c r="CA28" s="815"/>
      <c r="CB28" s="126"/>
      <c r="CC28" s="818"/>
      <c r="CD28" s="818"/>
      <c r="CE28" s="125"/>
      <c r="CF28" s="818"/>
    </row>
    <row r="29" spans="1:87" ht="38.25" customHeight="1" x14ac:dyDescent="0.2">
      <c r="I29" s="1969" t="s">
        <v>63</v>
      </c>
      <c r="J29" s="1292"/>
      <c r="K29" s="1292"/>
      <c r="L29" s="1292"/>
      <c r="M29" s="802">
        <f>SUM(M13:M27)/14</f>
        <v>1.5642857142857145</v>
      </c>
      <c r="P29" s="1969" t="s">
        <v>125</v>
      </c>
      <c r="Q29" s="1292"/>
      <c r="R29" s="1292"/>
      <c r="S29" s="1292"/>
      <c r="T29" s="1292"/>
      <c r="U29" s="450">
        <v>5</v>
      </c>
      <c r="V29" s="43"/>
      <c r="W29" s="43"/>
      <c r="X29" s="43"/>
      <c r="Y29" s="43"/>
      <c r="CA29" s="508"/>
      <c r="CB29" s="508"/>
      <c r="CE29" s="508"/>
    </row>
    <row r="30" spans="1:87" ht="35.25" customHeight="1" thickBot="1" x14ac:dyDescent="0.25">
      <c r="CA30" s="508"/>
      <c r="CB30" s="508"/>
    </row>
    <row r="31" spans="1:87" ht="39" customHeight="1" x14ac:dyDescent="0.2">
      <c r="B31" s="44" t="s">
        <v>78</v>
      </c>
      <c r="C31" s="1958"/>
      <c r="D31" s="1959"/>
      <c r="E31" s="1959"/>
      <c r="F31" s="1959"/>
      <c r="G31" s="1959"/>
      <c r="H31" s="1960"/>
      <c r="O31" s="1427" t="s">
        <v>83</v>
      </c>
      <c r="P31" s="1428"/>
      <c r="Q31" s="1429"/>
      <c r="CA31" s="508"/>
      <c r="CB31" s="508"/>
    </row>
    <row r="32" spans="1:87" ht="16.5" thickBot="1" x14ac:dyDescent="0.25">
      <c r="B32" s="46" t="s">
        <v>82</v>
      </c>
      <c r="C32" s="1430" t="s">
        <v>81</v>
      </c>
      <c r="D32" s="1431"/>
      <c r="E32" s="1431"/>
      <c r="F32" s="1431"/>
      <c r="G32" s="1431"/>
      <c r="H32" s="1920"/>
      <c r="O32" s="50" t="s">
        <v>1</v>
      </c>
      <c r="P32" s="48">
        <v>1</v>
      </c>
      <c r="Q32" s="48">
        <f>COUNTIF(Q29:Q29,$DJ$11)</f>
        <v>0</v>
      </c>
      <c r="CA32" s="508"/>
      <c r="CB32" s="508"/>
    </row>
    <row r="33" spans="2:17" ht="16.5" thickBot="1" x14ac:dyDescent="0.25">
      <c r="B33" s="45" t="s">
        <v>80</v>
      </c>
      <c r="C33" s="1964"/>
      <c r="D33" s="1965"/>
      <c r="E33" s="1965"/>
      <c r="F33" s="1965"/>
      <c r="G33" s="1965"/>
      <c r="H33" s="1966"/>
      <c r="O33" s="50" t="s">
        <v>2</v>
      </c>
      <c r="P33" s="48">
        <v>2</v>
      </c>
      <c r="Q33" s="48">
        <f>COUNTIF(Q29:Q29,O33)</f>
        <v>0</v>
      </c>
    </row>
    <row r="34" spans="2:17" ht="24.75" customHeight="1" x14ac:dyDescent="0.2">
      <c r="B34" s="45" t="s">
        <v>122</v>
      </c>
      <c r="C34" s="1967"/>
      <c r="D34" s="1968"/>
      <c r="E34" s="1968"/>
      <c r="F34" s="1968"/>
      <c r="G34" s="1968"/>
      <c r="H34" s="1968"/>
      <c r="O34" s="50" t="s">
        <v>84</v>
      </c>
      <c r="P34" s="48">
        <f>COUNTIF(P29:P29,O34)</f>
        <v>0</v>
      </c>
      <c r="Q34" s="48">
        <f>COUNTIF(Q29:Q29,O34)</f>
        <v>0</v>
      </c>
    </row>
    <row r="35" spans="2:17" ht="30" customHeight="1" x14ac:dyDescent="0.2">
      <c r="O35" s="50" t="s">
        <v>85</v>
      </c>
      <c r="P35" s="48">
        <v>2</v>
      </c>
      <c r="Q35" s="48">
        <f>COUNTIF(Q29:Q29,O35)</f>
        <v>0</v>
      </c>
    </row>
    <row r="36" spans="2:17" ht="20.25" customHeight="1" x14ac:dyDescent="0.2">
      <c r="O36" s="35"/>
      <c r="P36" s="35"/>
      <c r="Q36" s="35"/>
    </row>
    <row r="37" spans="2:17" x14ac:dyDescent="0.2">
      <c r="O37" s="35"/>
      <c r="P37" s="35"/>
      <c r="Q37" s="35"/>
    </row>
    <row r="38" spans="2:17" x14ac:dyDescent="0.2">
      <c r="O38" s="1424" t="s">
        <v>86</v>
      </c>
      <c r="P38" s="1425"/>
      <c r="Q38" s="1426"/>
    </row>
    <row r="39" spans="2:17" x14ac:dyDescent="0.2">
      <c r="O39" s="50" t="s">
        <v>1</v>
      </c>
      <c r="P39" s="49">
        <v>0.2</v>
      </c>
      <c r="Q39" s="49" t="e">
        <f>+Q33/#REF!</f>
        <v>#REF!</v>
      </c>
    </row>
    <row r="40" spans="2:17" x14ac:dyDescent="0.2">
      <c r="O40" s="50" t="s">
        <v>2</v>
      </c>
      <c r="P40" s="49">
        <v>0.4</v>
      </c>
      <c r="Q40" s="49" t="e">
        <f>+Q34/#REF!</f>
        <v>#REF!</v>
      </c>
    </row>
    <row r="41" spans="2:17" x14ac:dyDescent="0.2">
      <c r="O41" s="50" t="s">
        <v>84</v>
      </c>
      <c r="P41" s="49">
        <v>0</v>
      </c>
      <c r="Q41" s="49" t="e">
        <f>+Q35/#REF!</f>
        <v>#REF!</v>
      </c>
    </row>
    <row r="42" spans="2:17" x14ac:dyDescent="0.2">
      <c r="O42" s="50" t="s">
        <v>85</v>
      </c>
      <c r="P42" s="49">
        <v>0.4</v>
      </c>
      <c r="Q42" s="49" t="e">
        <f>+Q36/#REF!</f>
        <v>#REF!</v>
      </c>
    </row>
  </sheetData>
  <mergeCells count="63">
    <mergeCell ref="B27:B28"/>
    <mergeCell ref="C27:C28"/>
    <mergeCell ref="D27:D28"/>
    <mergeCell ref="E27:E28"/>
    <mergeCell ref="F27:F28"/>
    <mergeCell ref="AV10:AY11"/>
    <mergeCell ref="AZ10:BC11"/>
    <mergeCell ref="BD10:BG11"/>
    <mergeCell ref="BH10:BK11"/>
    <mergeCell ref="BL10:BO11"/>
    <mergeCell ref="AB10:AE11"/>
    <mergeCell ref="AF10:AI11"/>
    <mergeCell ref="AJ10:AM11"/>
    <mergeCell ref="AN10:AQ11"/>
    <mergeCell ref="AR10:AU11"/>
    <mergeCell ref="U11:U12"/>
    <mergeCell ref="Z10:Z12"/>
    <mergeCell ref="AA10:AA12"/>
    <mergeCell ref="C11:E11"/>
    <mergeCell ref="V10:V12"/>
    <mergeCell ref="W11:Y11"/>
    <mergeCell ref="B11:B12"/>
    <mergeCell ref="P11:P12"/>
    <mergeCell ref="Q11:Q12"/>
    <mergeCell ref="R11:R12"/>
    <mergeCell ref="S11:S12"/>
    <mergeCell ref="B8:P8"/>
    <mergeCell ref="B9:P10"/>
    <mergeCell ref="Q10:T10"/>
    <mergeCell ref="B1:B3"/>
    <mergeCell ref="C1:O1"/>
    <mergeCell ref="Q1:Q3"/>
    <mergeCell ref="C2:O2"/>
    <mergeCell ref="C3:O3"/>
    <mergeCell ref="C4:O4"/>
    <mergeCell ref="O38:Q38"/>
    <mergeCell ref="C32:H32"/>
    <mergeCell ref="C33:H33"/>
    <mergeCell ref="C34:H34"/>
    <mergeCell ref="I29:L29"/>
    <mergeCell ref="P29:T29"/>
    <mergeCell ref="BP10:BS11"/>
    <mergeCell ref="BT10:BW11"/>
    <mergeCell ref="F11:G11"/>
    <mergeCell ref="H11:L11"/>
    <mergeCell ref="O31:Q31"/>
    <mergeCell ref="C31:H31"/>
    <mergeCell ref="G27:G28"/>
    <mergeCell ref="H27:H28"/>
    <mergeCell ref="I27:I28"/>
    <mergeCell ref="J27:J28"/>
    <mergeCell ref="K27:K28"/>
    <mergeCell ref="L27:L28"/>
    <mergeCell ref="M27:M28"/>
    <mergeCell ref="N27:N28"/>
    <mergeCell ref="O27:O28"/>
    <mergeCell ref="T11:T12"/>
    <mergeCell ref="BX10:CA10"/>
    <mergeCell ref="CB10:CE10"/>
    <mergeCell ref="CF10:CI10"/>
    <mergeCell ref="BX11:CA11"/>
    <mergeCell ref="CB11:CE11"/>
    <mergeCell ref="CF11:CI11"/>
  </mergeCells>
  <pageMargins left="0.51181102362204722" right="0.31496062992125984" top="0.35433070866141736" bottom="0.35433070866141736" header="0.31496062992125984" footer="0.31496062992125984"/>
  <pageSetup paperSize="5" scale="60" orientation="landscape" r:id="rId1"/>
  <drawing r:id="rId2"/>
  <legacyDrawing r:id="rId3"/>
  <oleObjects>
    <mc:AlternateContent xmlns:mc="http://schemas.openxmlformats.org/markup-compatibility/2006">
      <mc:Choice Requires="x14">
        <oleObject progId="Visio.Drawing.11" shapeId="63493" r:id="rId4">
          <objectPr defaultSize="0" autoPict="0" r:id="rId5">
            <anchor moveWithCells="1" sizeWithCells="1">
              <from>
                <xdr:col>1</xdr:col>
                <xdr:colOff>219075</xdr:colOff>
                <xdr:row>0</xdr:row>
                <xdr:rowOff>85725</xdr:rowOff>
              </from>
              <to>
                <xdr:col>1</xdr:col>
                <xdr:colOff>1695450</xdr:colOff>
                <xdr:row>2</xdr:row>
                <xdr:rowOff>114300</xdr:rowOff>
              </to>
            </anchor>
          </objectPr>
        </oleObject>
      </mc:Choice>
      <mc:Fallback>
        <oleObject progId="Visio.Drawing.11" shapeId="63493"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47"/>
  <sheetViews>
    <sheetView topLeftCell="G27" zoomScale="70" zoomScaleNormal="70" zoomScaleSheetLayoutView="80" workbookViewId="0">
      <selection activeCell="U27" sqref="U27"/>
    </sheetView>
  </sheetViews>
  <sheetFormatPr baseColWidth="10" defaultColWidth="11.42578125" defaultRowHeight="12.75" x14ac:dyDescent="0.2"/>
  <cols>
    <col min="1" max="1" width="3.28515625" style="30" customWidth="1"/>
    <col min="2" max="2" width="82.7109375" style="30" customWidth="1"/>
    <col min="3" max="3" width="5.28515625" style="30" customWidth="1"/>
    <col min="4" max="4" width="5.5703125" style="30" customWidth="1"/>
    <col min="5" max="5" width="6.28515625" style="30" customWidth="1"/>
    <col min="6" max="6" width="6.42578125" style="30" customWidth="1"/>
    <col min="7" max="8" width="6" style="30" customWidth="1"/>
    <col min="9" max="9" width="5.28515625" style="30" customWidth="1"/>
    <col min="10" max="10" width="6.28515625" style="30" customWidth="1"/>
    <col min="11" max="11" width="6.42578125" style="30" customWidth="1"/>
    <col min="12" max="12" width="5.85546875" style="30" customWidth="1"/>
    <col min="13" max="13" width="13.140625" style="30" customWidth="1"/>
    <col min="14" max="14" width="41.5703125" style="30" customWidth="1"/>
    <col min="15" max="15" width="33.140625" style="30" customWidth="1"/>
    <col min="16" max="16" width="36.140625" style="30" customWidth="1"/>
    <col min="17" max="17" width="5.140625" style="30" customWidth="1"/>
    <col min="18" max="19" width="6.42578125" style="30" customWidth="1"/>
    <col min="20" max="20" width="7.42578125" style="30" customWidth="1"/>
    <col min="21" max="21" width="41" style="30" customWidth="1"/>
    <col min="22" max="22" width="9" customWidth="1"/>
    <col min="23" max="23" width="25.140625" style="30" customWidth="1"/>
    <col min="24" max="24" width="24.28515625" style="30" customWidth="1"/>
    <col min="25" max="25" width="24.42578125" style="30" customWidth="1"/>
    <col min="26" max="26" width="20.42578125" style="30" customWidth="1"/>
    <col min="27" max="27" width="22" style="30" customWidth="1"/>
    <col min="28" max="28" width="4.28515625" style="30" customWidth="1"/>
    <col min="29" max="31" width="4.140625" style="30" customWidth="1"/>
    <col min="32" max="32" width="4.28515625" style="30" customWidth="1"/>
    <col min="33" max="35" width="4.140625" style="30" customWidth="1"/>
    <col min="36" max="36" width="4.28515625" style="30" customWidth="1"/>
    <col min="37" max="39" width="4.140625" style="30" customWidth="1"/>
    <col min="40" max="40" width="4.28515625" style="30" customWidth="1"/>
    <col min="41" max="43" width="4.140625" style="30" customWidth="1"/>
    <col min="44" max="44" width="4.28515625" style="30" customWidth="1"/>
    <col min="45" max="47" width="4.140625" style="30" customWidth="1"/>
    <col min="48" max="48" width="4.28515625" style="30" customWidth="1"/>
    <col min="49" max="51" width="4.140625" style="30" customWidth="1"/>
    <col min="52" max="52" width="4.28515625" style="30" customWidth="1"/>
    <col min="53" max="55" width="4.140625" style="30" customWidth="1"/>
    <col min="56" max="56" width="4.28515625" style="30" customWidth="1"/>
    <col min="57" max="59" width="4.140625" style="30" customWidth="1"/>
    <col min="60" max="60" width="4.28515625" style="30" customWidth="1"/>
    <col min="61" max="63" width="4.140625" style="30" customWidth="1"/>
    <col min="64" max="64" width="4.28515625" style="30" customWidth="1"/>
    <col min="65" max="67" width="4.140625" style="30" customWidth="1"/>
    <col min="68" max="68" width="4.28515625" style="30" customWidth="1"/>
    <col min="69" max="71" width="4.140625" style="30" customWidth="1"/>
    <col min="72" max="72" width="4.28515625" style="30" customWidth="1"/>
    <col min="73" max="75" width="4.140625" style="30" customWidth="1"/>
    <col min="76" max="76" width="15.5703125" style="30" customWidth="1"/>
    <col min="77" max="77" width="13.42578125" style="30" customWidth="1"/>
    <col min="78" max="78" width="16.28515625" style="30" customWidth="1"/>
    <col min="79" max="79" width="16.7109375" style="30" customWidth="1"/>
    <col min="80" max="80" width="11.42578125" style="30"/>
    <col min="81" max="81" width="19.42578125" style="30" customWidth="1"/>
    <col min="82" max="82" width="21.42578125" style="30" customWidth="1"/>
    <col min="83" max="84" width="11.42578125" style="30"/>
    <col min="85" max="85" width="18.42578125" style="30" customWidth="1"/>
    <col min="86" max="86" width="11.42578125" style="30"/>
    <col min="87" max="87" width="14.5703125" style="30" customWidth="1"/>
    <col min="88" max="16384" width="11.42578125" style="30"/>
  </cols>
  <sheetData>
    <row r="1" spans="2:87" ht="37.5" customHeight="1" x14ac:dyDescent="0.2">
      <c r="B1" s="2001"/>
      <c r="C1" s="1890" t="s">
        <v>14</v>
      </c>
      <c r="D1" s="1890"/>
      <c r="E1" s="1890"/>
      <c r="F1" s="1890"/>
      <c r="G1" s="1890"/>
      <c r="H1" s="1890"/>
      <c r="I1" s="1890"/>
      <c r="J1" s="1890"/>
      <c r="K1" s="1890"/>
      <c r="L1" s="1890"/>
      <c r="M1" s="1890"/>
      <c r="N1" s="1890"/>
      <c r="O1" s="1890"/>
      <c r="P1" s="2003" t="s">
        <v>1283</v>
      </c>
      <c r="Q1" s="2004"/>
      <c r="R1" s="29"/>
      <c r="S1" s="29"/>
      <c r="T1" s="29"/>
      <c r="U1" s="29"/>
      <c r="V1" s="36"/>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row>
    <row r="2" spans="2:87" ht="37.5" customHeight="1" x14ac:dyDescent="0.2">
      <c r="B2" s="2001"/>
      <c r="C2" s="1978" t="s">
        <v>15</v>
      </c>
      <c r="D2" s="1979"/>
      <c r="E2" s="1979"/>
      <c r="F2" s="1979"/>
      <c r="G2" s="1979"/>
      <c r="H2" s="1979"/>
      <c r="I2" s="1979"/>
      <c r="J2" s="1979"/>
      <c r="K2" s="1979"/>
      <c r="L2" s="1979"/>
      <c r="M2" s="1979"/>
      <c r="N2" s="1979"/>
      <c r="O2" s="1980"/>
      <c r="P2" s="2005" t="s">
        <v>116</v>
      </c>
      <c r="Q2" s="2006"/>
      <c r="R2" s="29"/>
      <c r="S2" s="29"/>
      <c r="T2" s="29"/>
      <c r="U2" s="29"/>
      <c r="V2" s="36"/>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row>
    <row r="3" spans="2:87" ht="37.5" customHeight="1" x14ac:dyDescent="0.2">
      <c r="B3" s="2002"/>
      <c r="C3" s="1889" t="s">
        <v>1282</v>
      </c>
      <c r="D3" s="1889"/>
      <c r="E3" s="1889"/>
      <c r="F3" s="1889"/>
      <c r="G3" s="1889"/>
      <c r="H3" s="1889"/>
      <c r="I3" s="1889"/>
      <c r="J3" s="1889"/>
      <c r="K3" s="1889"/>
      <c r="L3" s="1889"/>
      <c r="M3" s="1889"/>
      <c r="N3" s="1889"/>
      <c r="O3" s="1889"/>
      <c r="P3" s="2007" t="s">
        <v>1281</v>
      </c>
      <c r="Q3" s="2008"/>
      <c r="R3" s="29"/>
      <c r="S3" s="29"/>
      <c r="T3" s="29"/>
      <c r="U3" s="29"/>
      <c r="V3" s="36"/>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row>
    <row r="4" spans="2:87" ht="16.5" x14ac:dyDescent="0.2">
      <c r="B4" s="394"/>
      <c r="C4" s="385"/>
      <c r="D4" s="385"/>
      <c r="E4" s="385"/>
      <c r="F4" s="385"/>
      <c r="G4" s="385"/>
      <c r="H4" s="385"/>
      <c r="I4" s="385"/>
      <c r="J4" s="385"/>
      <c r="K4" s="385"/>
      <c r="L4" s="385"/>
      <c r="M4" s="385"/>
      <c r="N4" s="385"/>
      <c r="O4" s="385"/>
      <c r="P4" s="386"/>
      <c r="Q4" s="395"/>
      <c r="R4" s="29"/>
      <c r="S4" s="29"/>
      <c r="T4" s="29"/>
      <c r="U4" s="29"/>
      <c r="V4" s="36"/>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row>
    <row r="5" spans="2:87" ht="22.5" customHeight="1" x14ac:dyDescent="0.2">
      <c r="B5" s="376" t="s">
        <v>259</v>
      </c>
      <c r="C5" s="2009" t="s">
        <v>255</v>
      </c>
      <c r="D5" s="2009"/>
      <c r="E5" s="2009"/>
      <c r="F5" s="2009"/>
      <c r="G5" s="2009"/>
      <c r="H5" s="2009"/>
      <c r="I5" s="2009"/>
      <c r="J5" s="387"/>
      <c r="K5" s="387"/>
      <c r="L5" s="387"/>
      <c r="M5" s="387"/>
      <c r="N5" s="387"/>
      <c r="R5" s="148"/>
      <c r="S5" s="148"/>
      <c r="T5" s="148"/>
      <c r="U5" s="148"/>
      <c r="V5" s="56"/>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29"/>
      <c r="CC5" s="29"/>
      <c r="CD5" s="29"/>
      <c r="CE5" s="29"/>
      <c r="CF5" s="29"/>
      <c r="CG5" s="29"/>
    </row>
    <row r="6" spans="2:87" ht="22.5" customHeight="1" x14ac:dyDescent="0.2">
      <c r="B6" s="283" t="s">
        <v>292</v>
      </c>
      <c r="C6" s="283"/>
      <c r="D6" s="388"/>
      <c r="E6" s="148"/>
      <c r="F6" s="2010"/>
      <c r="G6" s="2010"/>
      <c r="H6" s="2010"/>
      <c r="I6" s="2010"/>
      <c r="J6" s="2010"/>
      <c r="K6" s="2010"/>
      <c r="L6" s="2010"/>
      <c r="M6" s="2010"/>
      <c r="N6" s="2010"/>
      <c r="O6" s="2010"/>
      <c r="P6" s="2010"/>
      <c r="Q6" s="2010"/>
      <c r="R6" s="148"/>
      <c r="S6" s="148"/>
      <c r="T6" s="148"/>
      <c r="U6" s="148"/>
      <c r="V6" s="56"/>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29"/>
      <c r="CC6" s="29"/>
      <c r="CD6" s="29"/>
      <c r="CE6" s="29"/>
      <c r="CF6" s="29"/>
      <c r="CG6" s="29"/>
    </row>
    <row r="7" spans="2:87" ht="22.5" customHeight="1" x14ac:dyDescent="0.2">
      <c r="B7" s="1998" t="s">
        <v>293</v>
      </c>
      <c r="C7" s="1998"/>
      <c r="D7" s="1998"/>
      <c r="E7" s="1999"/>
      <c r="F7" s="1998"/>
      <c r="G7" s="1998"/>
      <c r="H7" s="1998"/>
      <c r="I7" s="1998"/>
      <c r="J7" s="1998"/>
      <c r="K7" s="1998"/>
      <c r="L7" s="1998"/>
      <c r="M7" s="1998"/>
      <c r="N7" s="1998"/>
      <c r="O7" s="1998"/>
      <c r="P7" s="2000"/>
      <c r="Q7" s="148"/>
      <c r="R7" s="148"/>
      <c r="S7" s="148"/>
      <c r="T7" s="148"/>
      <c r="U7" s="148"/>
      <c r="V7" s="56"/>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29"/>
      <c r="CC7" s="29"/>
      <c r="CD7" s="29"/>
      <c r="CE7" s="29"/>
      <c r="CF7" s="29"/>
      <c r="CG7" s="29"/>
    </row>
    <row r="8" spans="2:87" ht="15.75" customHeight="1" x14ac:dyDescent="0.2">
      <c r="B8" s="2021" t="s">
        <v>0</v>
      </c>
      <c r="C8" s="2021"/>
      <c r="D8" s="2021"/>
      <c r="E8" s="2021"/>
      <c r="F8" s="2021"/>
      <c r="G8" s="2021"/>
      <c r="H8" s="2021"/>
      <c r="I8" s="2021"/>
      <c r="J8" s="2021"/>
      <c r="K8" s="2021"/>
      <c r="L8" s="2021"/>
      <c r="M8" s="2021"/>
      <c r="N8" s="2021"/>
      <c r="O8" s="2021"/>
      <c r="P8" s="2021"/>
      <c r="Q8" s="1304" t="s">
        <v>32</v>
      </c>
      <c r="R8" s="1304"/>
      <c r="S8" s="1304"/>
      <c r="T8" s="1304"/>
      <c r="U8" s="1304" t="s">
        <v>51</v>
      </c>
      <c r="V8" s="240"/>
      <c r="W8" s="2016" t="s">
        <v>147</v>
      </c>
      <c r="X8" s="2016"/>
      <c r="Y8" s="2016"/>
      <c r="Z8" s="1304" t="s">
        <v>33</v>
      </c>
      <c r="AA8" s="1304" t="s">
        <v>36</v>
      </c>
      <c r="AB8" s="1477" t="s">
        <v>187</v>
      </c>
      <c r="AC8" s="1477"/>
      <c r="AD8" s="1477"/>
      <c r="AE8" s="1477"/>
      <c r="AF8" s="1486" t="s">
        <v>188</v>
      </c>
      <c r="AG8" s="1486"/>
      <c r="AH8" s="1486"/>
      <c r="AI8" s="1486"/>
      <c r="AJ8" s="1482" t="s">
        <v>108</v>
      </c>
      <c r="AK8" s="1482"/>
      <c r="AL8" s="1482"/>
      <c r="AM8" s="1482"/>
      <c r="AN8" s="1483" t="s">
        <v>189</v>
      </c>
      <c r="AO8" s="1483"/>
      <c r="AP8" s="1483"/>
      <c r="AQ8" s="1483"/>
      <c r="AR8" s="1478" t="s">
        <v>190</v>
      </c>
      <c r="AS8" s="1478"/>
      <c r="AT8" s="1478"/>
      <c r="AU8" s="1478"/>
      <c r="AV8" s="1479" t="s">
        <v>109</v>
      </c>
      <c r="AW8" s="1479"/>
      <c r="AX8" s="1479"/>
      <c r="AY8" s="1479"/>
      <c r="AZ8" s="1480" t="s">
        <v>182</v>
      </c>
      <c r="BA8" s="1480"/>
      <c r="BB8" s="1480"/>
      <c r="BC8" s="1480"/>
      <c r="BD8" s="1481" t="s">
        <v>186</v>
      </c>
      <c r="BE8" s="1481"/>
      <c r="BF8" s="1481"/>
      <c r="BG8" s="1481"/>
      <c r="BH8" s="1474" t="s">
        <v>183</v>
      </c>
      <c r="BI8" s="1474"/>
      <c r="BJ8" s="1474"/>
      <c r="BK8" s="1474"/>
      <c r="BL8" s="1475" t="s">
        <v>184</v>
      </c>
      <c r="BM8" s="1475"/>
      <c r="BN8" s="1475"/>
      <c r="BO8" s="1475"/>
      <c r="BP8" s="1476" t="s">
        <v>185</v>
      </c>
      <c r="BQ8" s="1476"/>
      <c r="BR8" s="1476"/>
      <c r="BS8" s="1476"/>
      <c r="BT8" s="1505" t="s">
        <v>110</v>
      </c>
      <c r="BU8" s="1505"/>
      <c r="BV8" s="1505"/>
      <c r="BW8" s="1505"/>
      <c r="BX8" s="1087"/>
      <c r="BY8" s="1098"/>
      <c r="BZ8" s="1098"/>
      <c r="CA8" s="1088"/>
      <c r="CB8" s="1087"/>
      <c r="CC8" s="1098"/>
      <c r="CD8" s="1098"/>
      <c r="CE8" s="1088"/>
      <c r="CF8" s="1087"/>
      <c r="CG8" s="1098"/>
      <c r="CH8" s="1098"/>
      <c r="CI8" s="1088"/>
    </row>
    <row r="9" spans="2:87" ht="12.75" customHeight="1" x14ac:dyDescent="0.2">
      <c r="B9" s="2021"/>
      <c r="C9" s="2021"/>
      <c r="D9" s="2021"/>
      <c r="E9" s="2021"/>
      <c r="F9" s="2021"/>
      <c r="G9" s="2021"/>
      <c r="H9" s="2021"/>
      <c r="I9" s="2021"/>
      <c r="J9" s="2021"/>
      <c r="K9" s="2021"/>
      <c r="L9" s="2021"/>
      <c r="M9" s="2021"/>
      <c r="N9" s="2021"/>
      <c r="O9" s="2021"/>
      <c r="P9" s="2021"/>
      <c r="Q9" s="1304"/>
      <c r="R9" s="1304"/>
      <c r="S9" s="1304"/>
      <c r="T9" s="1304"/>
      <c r="U9" s="1304"/>
      <c r="V9" s="1484" t="s">
        <v>75</v>
      </c>
      <c r="W9" s="2016"/>
      <c r="X9" s="2016"/>
      <c r="Y9" s="2016"/>
      <c r="Z9" s="1304"/>
      <c r="AA9" s="1304"/>
      <c r="AB9" s="1477"/>
      <c r="AC9" s="1477"/>
      <c r="AD9" s="1477"/>
      <c r="AE9" s="1477"/>
      <c r="AF9" s="1486"/>
      <c r="AG9" s="1486"/>
      <c r="AH9" s="1486"/>
      <c r="AI9" s="1486"/>
      <c r="AJ9" s="1482"/>
      <c r="AK9" s="1482"/>
      <c r="AL9" s="1482"/>
      <c r="AM9" s="1482"/>
      <c r="AN9" s="1483"/>
      <c r="AO9" s="1483"/>
      <c r="AP9" s="1483"/>
      <c r="AQ9" s="1483"/>
      <c r="AR9" s="1478"/>
      <c r="AS9" s="1478"/>
      <c r="AT9" s="1478"/>
      <c r="AU9" s="1478"/>
      <c r="AV9" s="1479"/>
      <c r="AW9" s="1479"/>
      <c r="AX9" s="1479"/>
      <c r="AY9" s="1479"/>
      <c r="AZ9" s="1480"/>
      <c r="BA9" s="1480"/>
      <c r="BB9" s="1480"/>
      <c r="BC9" s="1480"/>
      <c r="BD9" s="1481"/>
      <c r="BE9" s="1481"/>
      <c r="BF9" s="1481"/>
      <c r="BG9" s="1481"/>
      <c r="BH9" s="1474"/>
      <c r="BI9" s="1474"/>
      <c r="BJ9" s="1474"/>
      <c r="BK9" s="1474"/>
      <c r="BL9" s="1475"/>
      <c r="BM9" s="1475"/>
      <c r="BN9" s="1475"/>
      <c r="BO9" s="1475"/>
      <c r="BP9" s="1476"/>
      <c r="BQ9" s="1476"/>
      <c r="BR9" s="1476"/>
      <c r="BS9" s="1476"/>
      <c r="BT9" s="1505"/>
      <c r="BU9" s="1505"/>
      <c r="BV9" s="1505"/>
      <c r="BW9" s="1505"/>
      <c r="BX9" s="1304" t="s">
        <v>37</v>
      </c>
      <c r="BY9" s="1304"/>
      <c r="BZ9" s="1304"/>
      <c r="CA9" s="1304"/>
      <c r="CB9" s="1304" t="s">
        <v>39</v>
      </c>
      <c r="CC9" s="1304"/>
      <c r="CD9" s="1304"/>
      <c r="CE9" s="1304"/>
      <c r="CF9" s="1304" t="s">
        <v>175</v>
      </c>
      <c r="CG9" s="1304"/>
      <c r="CH9" s="1304"/>
      <c r="CI9" s="1304"/>
    </row>
    <row r="10" spans="2:87" s="396" customFormat="1" ht="16.5" customHeight="1" x14ac:dyDescent="0.2">
      <c r="B10" s="2012" t="s">
        <v>3</v>
      </c>
      <c r="C10" s="1345" t="s">
        <v>29</v>
      </c>
      <c r="D10" s="1345"/>
      <c r="E10" s="1345"/>
      <c r="F10" s="1345" t="s">
        <v>30</v>
      </c>
      <c r="G10" s="1345"/>
      <c r="H10" s="1345" t="s">
        <v>31</v>
      </c>
      <c r="I10" s="1345"/>
      <c r="J10" s="1345"/>
      <c r="K10" s="1345"/>
      <c r="L10" s="1345"/>
      <c r="M10" s="1345" t="s">
        <v>63</v>
      </c>
      <c r="N10" s="1345" t="s">
        <v>13</v>
      </c>
      <c r="O10" s="1345" t="s">
        <v>12</v>
      </c>
      <c r="P10" s="1345" t="s">
        <v>4</v>
      </c>
      <c r="Q10" s="1304" t="s">
        <v>23</v>
      </c>
      <c r="R10" s="1304" t="s">
        <v>24</v>
      </c>
      <c r="S10" s="1304" t="s">
        <v>25</v>
      </c>
      <c r="T10" s="1304" t="s">
        <v>28</v>
      </c>
      <c r="U10" s="1304"/>
      <c r="V10" s="1697"/>
      <c r="W10" s="2016"/>
      <c r="X10" s="2016"/>
      <c r="Y10" s="2016"/>
      <c r="Z10" s="1304"/>
      <c r="AA10" s="1304"/>
      <c r="AB10" s="1477"/>
      <c r="AC10" s="1477"/>
      <c r="AD10" s="1477"/>
      <c r="AE10" s="1477"/>
      <c r="AF10" s="1486"/>
      <c r="AG10" s="1486"/>
      <c r="AH10" s="1486"/>
      <c r="AI10" s="1486"/>
      <c r="AJ10" s="1482"/>
      <c r="AK10" s="1482"/>
      <c r="AL10" s="1482"/>
      <c r="AM10" s="1482"/>
      <c r="AN10" s="1483"/>
      <c r="AO10" s="1483"/>
      <c r="AP10" s="1483"/>
      <c r="AQ10" s="1483"/>
      <c r="AR10" s="1478"/>
      <c r="AS10" s="1478"/>
      <c r="AT10" s="1478"/>
      <c r="AU10" s="1478"/>
      <c r="AV10" s="1479"/>
      <c r="AW10" s="1479"/>
      <c r="AX10" s="1479"/>
      <c r="AY10" s="1479"/>
      <c r="AZ10" s="1480"/>
      <c r="BA10" s="1480"/>
      <c r="BB10" s="1480"/>
      <c r="BC10" s="1480"/>
      <c r="BD10" s="1481"/>
      <c r="BE10" s="1481"/>
      <c r="BF10" s="1481"/>
      <c r="BG10" s="1481"/>
      <c r="BH10" s="1474"/>
      <c r="BI10" s="1474"/>
      <c r="BJ10" s="1474"/>
      <c r="BK10" s="1474"/>
      <c r="BL10" s="1475"/>
      <c r="BM10" s="1475"/>
      <c r="BN10" s="1475"/>
      <c r="BO10" s="1475"/>
      <c r="BP10" s="1476"/>
      <c r="BQ10" s="1476"/>
      <c r="BR10" s="1476"/>
      <c r="BS10" s="1476"/>
      <c r="BT10" s="1505"/>
      <c r="BU10" s="1505"/>
      <c r="BV10" s="1505"/>
      <c r="BW10" s="1505"/>
      <c r="BX10" s="1305" t="s">
        <v>1274</v>
      </c>
      <c r="BY10" s="1306"/>
      <c r="BZ10" s="1306"/>
      <c r="CA10" s="1307"/>
      <c r="CB10" s="1305" t="s">
        <v>1275</v>
      </c>
      <c r="CC10" s="1306"/>
      <c r="CD10" s="1306"/>
      <c r="CE10" s="1307"/>
      <c r="CF10" s="1304" t="s">
        <v>1276</v>
      </c>
      <c r="CG10" s="1304"/>
      <c r="CH10" s="1304"/>
      <c r="CI10" s="1304"/>
    </row>
    <row r="11" spans="2:87" s="396" customFormat="1" ht="32.25" customHeight="1" x14ac:dyDescent="0.2">
      <c r="B11" s="2012"/>
      <c r="C11" s="255" t="s">
        <v>54</v>
      </c>
      <c r="D11" s="255" t="s">
        <v>55</v>
      </c>
      <c r="E11" s="255" t="s">
        <v>56</v>
      </c>
      <c r="F11" s="255" t="s">
        <v>57</v>
      </c>
      <c r="G11" s="255" t="s">
        <v>58</v>
      </c>
      <c r="H11" s="255" t="s">
        <v>59</v>
      </c>
      <c r="I11" s="255" t="s">
        <v>60</v>
      </c>
      <c r="J11" s="255" t="s">
        <v>61</v>
      </c>
      <c r="K11" s="255" t="s">
        <v>62</v>
      </c>
      <c r="L11" s="255" t="s">
        <v>60</v>
      </c>
      <c r="M11" s="1345"/>
      <c r="N11" s="1345"/>
      <c r="O11" s="1345"/>
      <c r="P11" s="1345"/>
      <c r="Q11" s="1304"/>
      <c r="R11" s="1304"/>
      <c r="S11" s="1304"/>
      <c r="T11" s="1304"/>
      <c r="U11" s="1304"/>
      <c r="V11" s="1485"/>
      <c r="W11" s="393" t="s">
        <v>147</v>
      </c>
      <c r="X11" s="393" t="s">
        <v>148</v>
      </c>
      <c r="Y11" s="393" t="s">
        <v>149</v>
      </c>
      <c r="Z11" s="1304"/>
      <c r="AA11" s="1304"/>
      <c r="AB11" s="559">
        <v>1</v>
      </c>
      <c r="AC11" s="559">
        <v>2</v>
      </c>
      <c r="AD11" s="559">
        <v>3</v>
      </c>
      <c r="AE11" s="559">
        <v>4</v>
      </c>
      <c r="AF11" s="559">
        <v>1</v>
      </c>
      <c r="AG11" s="559">
        <v>2</v>
      </c>
      <c r="AH11" s="559">
        <v>3</v>
      </c>
      <c r="AI11" s="559">
        <v>4</v>
      </c>
      <c r="AJ11" s="559">
        <v>1</v>
      </c>
      <c r="AK11" s="559">
        <v>2</v>
      </c>
      <c r="AL11" s="559">
        <v>3</v>
      </c>
      <c r="AM11" s="559">
        <v>4</v>
      </c>
      <c r="AN11" s="559">
        <v>1</v>
      </c>
      <c r="AO11" s="559">
        <v>2</v>
      </c>
      <c r="AP11" s="559">
        <v>3</v>
      </c>
      <c r="AQ11" s="559">
        <v>4</v>
      </c>
      <c r="AR11" s="559">
        <v>1</v>
      </c>
      <c r="AS11" s="559">
        <v>2</v>
      </c>
      <c r="AT11" s="559">
        <v>3</v>
      </c>
      <c r="AU11" s="559">
        <v>4</v>
      </c>
      <c r="AV11" s="559">
        <v>1</v>
      </c>
      <c r="AW11" s="559">
        <v>2</v>
      </c>
      <c r="AX11" s="559">
        <v>3</v>
      </c>
      <c r="AY11" s="559">
        <v>4</v>
      </c>
      <c r="AZ11" s="559">
        <v>1</v>
      </c>
      <c r="BA11" s="559">
        <v>2</v>
      </c>
      <c r="BB11" s="559">
        <v>3</v>
      </c>
      <c r="BC11" s="559">
        <v>4</v>
      </c>
      <c r="BD11" s="559">
        <v>1</v>
      </c>
      <c r="BE11" s="559">
        <v>2</v>
      </c>
      <c r="BF11" s="559">
        <v>3</v>
      </c>
      <c r="BG11" s="559">
        <v>4</v>
      </c>
      <c r="BH11" s="559">
        <v>1</v>
      </c>
      <c r="BI11" s="559">
        <v>2</v>
      </c>
      <c r="BJ11" s="559">
        <v>3</v>
      </c>
      <c r="BK11" s="559">
        <v>4</v>
      </c>
      <c r="BL11" s="559">
        <v>1</v>
      </c>
      <c r="BM11" s="559">
        <v>2</v>
      </c>
      <c r="BN11" s="559">
        <v>3</v>
      </c>
      <c r="BO11" s="559">
        <v>4</v>
      </c>
      <c r="BP11" s="559">
        <v>1</v>
      </c>
      <c r="BQ11" s="559">
        <v>2</v>
      </c>
      <c r="BR11" s="559">
        <v>3</v>
      </c>
      <c r="BS11" s="559">
        <v>4</v>
      </c>
      <c r="BT11" s="559">
        <v>1</v>
      </c>
      <c r="BU11" s="559">
        <v>2</v>
      </c>
      <c r="BV11" s="559">
        <v>3</v>
      </c>
      <c r="BW11" s="559">
        <v>4</v>
      </c>
      <c r="BX11" s="1074" t="s">
        <v>41</v>
      </c>
      <c r="BY11" s="1074" t="s">
        <v>42</v>
      </c>
      <c r="BZ11" s="377" t="s">
        <v>40</v>
      </c>
      <c r="CA11" s="367" t="s">
        <v>38</v>
      </c>
      <c r="CB11" s="1074" t="s">
        <v>41</v>
      </c>
      <c r="CC11" s="1076" t="s">
        <v>42</v>
      </c>
      <c r="CD11" s="377" t="s">
        <v>40</v>
      </c>
      <c r="CE11" s="377" t="s">
        <v>38</v>
      </c>
      <c r="CF11" s="1074" t="s">
        <v>41</v>
      </c>
      <c r="CG11" s="1076" t="s">
        <v>42</v>
      </c>
      <c r="CH11" s="377" t="s">
        <v>40</v>
      </c>
      <c r="CI11" s="377" t="s">
        <v>38</v>
      </c>
    </row>
    <row r="12" spans="2:87" s="400" customFormat="1" ht="163.5" hidden="1" customHeight="1" x14ac:dyDescent="0.2">
      <c r="B12" s="198" t="s">
        <v>225</v>
      </c>
      <c r="C12" s="719">
        <v>2</v>
      </c>
      <c r="D12" s="719">
        <v>2</v>
      </c>
      <c r="E12" s="719">
        <v>3</v>
      </c>
      <c r="F12" s="719">
        <v>2</v>
      </c>
      <c r="G12" s="719">
        <v>3</v>
      </c>
      <c r="H12" s="719">
        <v>3</v>
      </c>
      <c r="I12" s="719">
        <v>2</v>
      </c>
      <c r="J12" s="719">
        <v>2</v>
      </c>
      <c r="K12" s="719">
        <v>2</v>
      </c>
      <c r="L12" s="719">
        <v>1</v>
      </c>
      <c r="M12" s="719">
        <f>SUM(C12:L12)/10</f>
        <v>2.2000000000000002</v>
      </c>
      <c r="N12" s="21" t="s">
        <v>362</v>
      </c>
      <c r="O12" s="21" t="s">
        <v>363</v>
      </c>
      <c r="P12" s="21" t="s">
        <v>364</v>
      </c>
      <c r="Q12" s="506">
        <v>4</v>
      </c>
      <c r="R12" s="506">
        <v>4</v>
      </c>
      <c r="S12" s="506">
        <v>5</v>
      </c>
      <c r="T12" s="506">
        <f>Q12*R12*S12</f>
        <v>80</v>
      </c>
      <c r="U12" s="979" t="s">
        <v>796</v>
      </c>
      <c r="V12" s="25" t="s">
        <v>814</v>
      </c>
      <c r="W12" s="401" t="s">
        <v>797</v>
      </c>
      <c r="X12" s="401" t="s">
        <v>798</v>
      </c>
      <c r="Y12" s="828">
        <v>1</v>
      </c>
      <c r="Z12" s="399" t="s">
        <v>799</v>
      </c>
      <c r="AA12" s="399" t="s">
        <v>557</v>
      </c>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8"/>
      <c r="BY12" s="398"/>
      <c r="BZ12" s="399"/>
      <c r="CA12" s="377"/>
      <c r="CB12" s="377"/>
      <c r="CC12" s="377"/>
      <c r="CD12" s="377"/>
      <c r="CE12" s="377"/>
      <c r="CF12" s="377"/>
      <c r="CG12" s="377"/>
    </row>
    <row r="13" spans="2:87" s="400" customFormat="1" ht="96" customHeight="1" x14ac:dyDescent="0.2">
      <c r="B13" s="198" t="s">
        <v>1251</v>
      </c>
      <c r="C13" s="21">
        <v>2</v>
      </c>
      <c r="D13" s="21">
        <v>2</v>
      </c>
      <c r="E13" s="21">
        <v>2</v>
      </c>
      <c r="F13" s="21">
        <v>2</v>
      </c>
      <c r="G13" s="21">
        <v>2</v>
      </c>
      <c r="H13" s="21">
        <v>2</v>
      </c>
      <c r="I13" s="21">
        <v>2</v>
      </c>
      <c r="J13" s="21">
        <v>2</v>
      </c>
      <c r="K13" s="21">
        <v>2</v>
      </c>
      <c r="L13" s="21">
        <v>1</v>
      </c>
      <c r="M13" s="719">
        <f t="shared" ref="M13:M27" si="0">SUM(C13:L13)/10</f>
        <v>1.9</v>
      </c>
      <c r="N13" s="21" t="s">
        <v>365</v>
      </c>
      <c r="O13" s="21" t="s">
        <v>366</v>
      </c>
      <c r="P13" s="198" t="s">
        <v>367</v>
      </c>
      <c r="Q13" s="506">
        <v>5</v>
      </c>
      <c r="R13" s="506">
        <v>5</v>
      </c>
      <c r="S13" s="506">
        <v>5</v>
      </c>
      <c r="T13" s="506">
        <f t="shared" ref="T13:T24" si="1">Q13*R13*S13</f>
        <v>125</v>
      </c>
      <c r="U13" s="979" t="s">
        <v>800</v>
      </c>
      <c r="V13" s="25" t="s">
        <v>814</v>
      </c>
      <c r="W13" s="401" t="s">
        <v>708</v>
      </c>
      <c r="X13" s="401" t="s">
        <v>801</v>
      </c>
      <c r="Y13" s="828">
        <v>0.8</v>
      </c>
      <c r="Z13" s="399" t="s">
        <v>802</v>
      </c>
      <c r="AA13" s="399" t="s">
        <v>803</v>
      </c>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1065"/>
      <c r="AY13" s="397"/>
      <c r="AZ13" s="397"/>
      <c r="BA13" s="397"/>
      <c r="BB13" s="397"/>
      <c r="BC13" s="397"/>
      <c r="BD13" s="397"/>
      <c r="BE13" s="397"/>
      <c r="BF13" s="397"/>
      <c r="BG13" s="397"/>
      <c r="BH13" s="397"/>
      <c r="BI13" s="397"/>
      <c r="BJ13" s="1065"/>
      <c r="BK13" s="397"/>
      <c r="BL13" s="397"/>
      <c r="BM13" s="397"/>
      <c r="BN13" s="397"/>
      <c r="BO13" s="397"/>
      <c r="BP13" s="397"/>
      <c r="BQ13" s="397"/>
      <c r="BR13" s="397"/>
      <c r="BS13" s="1065"/>
      <c r="BT13" s="397"/>
      <c r="BU13" s="397"/>
      <c r="BV13" s="397"/>
      <c r="BW13" s="397"/>
      <c r="BX13" s="1186" t="s">
        <v>1372</v>
      </c>
      <c r="BY13" s="398" t="s">
        <v>1371</v>
      </c>
      <c r="BZ13" s="399">
        <v>0</v>
      </c>
      <c r="CA13" s="377"/>
      <c r="CB13" s="377"/>
      <c r="CC13" s="377"/>
      <c r="CD13" s="377"/>
      <c r="CE13" s="377"/>
      <c r="CF13" s="377"/>
      <c r="CG13" s="377"/>
      <c r="CH13" s="506"/>
      <c r="CI13" s="506"/>
    </row>
    <row r="14" spans="2:87" s="400" customFormat="1" ht="44.25" hidden="1" customHeight="1" x14ac:dyDescent="0.2">
      <c r="B14" s="198" t="s">
        <v>226</v>
      </c>
      <c r="C14" s="21">
        <v>2</v>
      </c>
      <c r="D14" s="21">
        <v>2</v>
      </c>
      <c r="E14" s="21">
        <v>2</v>
      </c>
      <c r="F14" s="21">
        <v>2</v>
      </c>
      <c r="G14" s="21">
        <v>2</v>
      </c>
      <c r="H14" s="21">
        <v>2</v>
      </c>
      <c r="I14" s="21">
        <v>2</v>
      </c>
      <c r="J14" s="21">
        <v>2</v>
      </c>
      <c r="K14" s="21">
        <v>2</v>
      </c>
      <c r="L14" s="21">
        <v>1</v>
      </c>
      <c r="M14" s="719">
        <f t="shared" si="0"/>
        <v>1.9</v>
      </c>
      <c r="N14" s="21" t="s">
        <v>368</v>
      </c>
      <c r="O14" s="21" t="s">
        <v>369</v>
      </c>
      <c r="P14" s="198" t="s">
        <v>370</v>
      </c>
      <c r="Q14" s="506">
        <v>4</v>
      </c>
      <c r="R14" s="506">
        <v>4</v>
      </c>
      <c r="S14" s="506">
        <v>5</v>
      </c>
      <c r="T14" s="506">
        <f t="shared" si="1"/>
        <v>80</v>
      </c>
      <c r="U14" s="979" t="s">
        <v>804</v>
      </c>
      <c r="V14" s="822"/>
      <c r="W14" s="401"/>
      <c r="X14" s="401"/>
      <c r="Y14" s="401"/>
      <c r="Z14" s="399"/>
      <c r="AA14" s="506"/>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8"/>
      <c r="BY14" s="398"/>
      <c r="BZ14" s="399"/>
      <c r="CA14" s="377"/>
      <c r="CB14" s="377"/>
      <c r="CC14" s="377"/>
      <c r="CD14" s="399"/>
      <c r="CE14" s="377"/>
      <c r="CF14" s="377"/>
      <c r="CG14" s="377"/>
      <c r="CH14" s="506"/>
      <c r="CI14" s="506"/>
    </row>
    <row r="15" spans="2:87" s="400" customFormat="1" ht="110.25" customHeight="1" x14ac:dyDescent="0.2">
      <c r="B15" s="77" t="s">
        <v>1252</v>
      </c>
      <c r="C15" s="21">
        <v>2</v>
      </c>
      <c r="D15" s="97">
        <v>2</v>
      </c>
      <c r="E15" s="21">
        <v>2</v>
      </c>
      <c r="F15" s="21">
        <v>2</v>
      </c>
      <c r="G15" s="21">
        <v>2</v>
      </c>
      <c r="H15" s="21">
        <v>2</v>
      </c>
      <c r="I15" s="21">
        <v>2</v>
      </c>
      <c r="J15" s="21">
        <v>2</v>
      </c>
      <c r="K15" s="21">
        <v>2</v>
      </c>
      <c r="L15" s="21">
        <v>1</v>
      </c>
      <c r="M15" s="719">
        <f t="shared" si="0"/>
        <v>1.9</v>
      </c>
      <c r="N15" s="570" t="s">
        <v>1296</v>
      </c>
      <c r="O15" s="570" t="s">
        <v>371</v>
      </c>
      <c r="P15" s="570" t="s">
        <v>1297</v>
      </c>
      <c r="Q15" s="506">
        <v>5</v>
      </c>
      <c r="R15" s="506">
        <v>5</v>
      </c>
      <c r="S15" s="506">
        <v>5</v>
      </c>
      <c r="T15" s="506">
        <f t="shared" si="1"/>
        <v>125</v>
      </c>
      <c r="U15" s="980" t="s">
        <v>1294</v>
      </c>
      <c r="V15" s="822" t="s">
        <v>814</v>
      </c>
      <c r="W15" s="399" t="s">
        <v>805</v>
      </c>
      <c r="X15" s="399" t="s">
        <v>806</v>
      </c>
      <c r="Y15" s="401" t="s">
        <v>807</v>
      </c>
      <c r="Z15" s="399" t="s">
        <v>808</v>
      </c>
      <c r="AA15" s="399" t="s">
        <v>809</v>
      </c>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1065"/>
      <c r="AY15" s="397"/>
      <c r="AZ15" s="397"/>
      <c r="BA15" s="397"/>
      <c r="BB15" s="1065"/>
      <c r="BC15" s="397"/>
      <c r="BD15" s="397"/>
      <c r="BE15" s="397"/>
      <c r="BF15" s="1065"/>
      <c r="BG15" s="397"/>
      <c r="BH15" s="397"/>
      <c r="BI15" s="397"/>
      <c r="BJ15" s="397"/>
      <c r="BK15" s="1065"/>
      <c r="BL15" s="397"/>
      <c r="BM15" s="397"/>
      <c r="BN15" s="397"/>
      <c r="BO15" s="397"/>
      <c r="BP15" s="397"/>
      <c r="BQ15" s="397"/>
      <c r="BR15" s="397"/>
      <c r="BS15" s="397"/>
      <c r="BT15" s="397"/>
      <c r="BU15" s="397"/>
      <c r="BV15" s="397"/>
      <c r="BW15" s="397"/>
      <c r="BX15" s="1186" t="s">
        <v>1372</v>
      </c>
      <c r="BY15" s="398" t="s">
        <v>1387</v>
      </c>
      <c r="BZ15" s="1187">
        <v>0.1</v>
      </c>
      <c r="CA15" s="83" t="s">
        <v>1457</v>
      </c>
      <c r="CB15" s="377"/>
      <c r="CC15" s="377"/>
      <c r="CD15" s="399"/>
      <c r="CE15" s="377"/>
      <c r="CF15" s="377"/>
      <c r="CG15" s="377"/>
      <c r="CH15" s="506"/>
      <c r="CI15" s="506"/>
    </row>
    <row r="16" spans="2:87" s="400" customFormat="1" ht="224.25" hidden="1" customHeight="1" x14ac:dyDescent="0.2">
      <c r="B16" s="21" t="s">
        <v>227</v>
      </c>
      <c r="C16" s="21">
        <v>1</v>
      </c>
      <c r="D16" s="21">
        <v>1</v>
      </c>
      <c r="E16" s="21">
        <v>1</v>
      </c>
      <c r="F16" s="21">
        <v>1</v>
      </c>
      <c r="G16" s="21">
        <v>1</v>
      </c>
      <c r="H16" s="21">
        <v>1</v>
      </c>
      <c r="I16" s="21">
        <v>1</v>
      </c>
      <c r="J16" s="21">
        <v>1</v>
      </c>
      <c r="K16" s="21">
        <v>1</v>
      </c>
      <c r="L16" s="21">
        <v>1</v>
      </c>
      <c r="M16" s="719">
        <f t="shared" si="0"/>
        <v>1</v>
      </c>
      <c r="N16" s="57" t="s">
        <v>810</v>
      </c>
      <c r="O16" s="57" t="s">
        <v>811</v>
      </c>
      <c r="P16" s="21" t="s">
        <v>812</v>
      </c>
      <c r="Q16" s="506">
        <v>4</v>
      </c>
      <c r="R16" s="506">
        <v>4</v>
      </c>
      <c r="S16" s="506">
        <v>4</v>
      </c>
      <c r="T16" s="506">
        <f t="shared" si="1"/>
        <v>64</v>
      </c>
      <c r="U16" s="454" t="s">
        <v>813</v>
      </c>
      <c r="V16" s="831" t="s">
        <v>814</v>
      </c>
      <c r="W16" s="829" t="s">
        <v>815</v>
      </c>
      <c r="X16" s="829" t="s">
        <v>816</v>
      </c>
      <c r="Y16" s="829" t="s">
        <v>817</v>
      </c>
      <c r="Z16" s="25" t="s">
        <v>818</v>
      </c>
      <c r="AA16" s="829" t="s">
        <v>819</v>
      </c>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8"/>
      <c r="BY16" s="398"/>
      <c r="BZ16" s="399"/>
      <c r="CA16" s="377"/>
      <c r="CB16" s="377"/>
      <c r="CC16" s="377"/>
      <c r="CD16" s="399"/>
      <c r="CE16" s="377"/>
      <c r="CF16" s="377"/>
      <c r="CG16" s="377"/>
      <c r="CH16" s="506"/>
      <c r="CI16" s="506"/>
    </row>
    <row r="17" spans="1:87" s="400" customFormat="1" ht="150.75" hidden="1" customHeight="1" x14ac:dyDescent="0.2">
      <c r="B17" s="198" t="s">
        <v>820</v>
      </c>
      <c r="C17" s="21">
        <v>2</v>
      </c>
      <c r="D17" s="21">
        <v>2</v>
      </c>
      <c r="E17" s="21">
        <v>2</v>
      </c>
      <c r="F17" s="21">
        <v>2</v>
      </c>
      <c r="G17" s="21">
        <v>2</v>
      </c>
      <c r="H17" s="21">
        <v>2</v>
      </c>
      <c r="I17" s="21">
        <v>2</v>
      </c>
      <c r="J17" s="21">
        <v>2</v>
      </c>
      <c r="K17" s="21">
        <v>2</v>
      </c>
      <c r="L17" s="21">
        <v>1</v>
      </c>
      <c r="M17" s="719">
        <f t="shared" si="0"/>
        <v>1.9</v>
      </c>
      <c r="N17" s="21" t="s">
        <v>1295</v>
      </c>
      <c r="O17" s="21" t="s">
        <v>1299</v>
      </c>
      <c r="P17" s="21" t="s">
        <v>1300</v>
      </c>
      <c r="Q17" s="506">
        <v>5</v>
      </c>
      <c r="R17" s="506">
        <v>4</v>
      </c>
      <c r="S17" s="506">
        <v>5</v>
      </c>
      <c r="T17" s="506">
        <f t="shared" si="1"/>
        <v>100</v>
      </c>
      <c r="U17" s="981" t="s">
        <v>1301</v>
      </c>
      <c r="V17" s="822" t="s">
        <v>814</v>
      </c>
      <c r="W17" s="1146" t="s">
        <v>821</v>
      </c>
      <c r="X17" s="1146" t="s">
        <v>1298</v>
      </c>
      <c r="Y17" s="1146" t="s">
        <v>822</v>
      </c>
      <c r="Z17" s="25" t="s">
        <v>823</v>
      </c>
      <c r="AA17" s="832" t="s">
        <v>824</v>
      </c>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1065"/>
      <c r="AZ17" s="397"/>
      <c r="BA17" s="397"/>
      <c r="BB17" s="397"/>
      <c r="BC17" s="1065"/>
      <c r="BD17" s="397"/>
      <c r="BE17" s="397"/>
      <c r="BF17" s="397"/>
      <c r="BG17" s="1065"/>
      <c r="BH17" s="397"/>
      <c r="BI17" s="397"/>
      <c r="BJ17" s="397"/>
      <c r="BK17" s="397"/>
      <c r="BL17" s="397"/>
      <c r="BM17" s="397"/>
      <c r="BN17" s="397"/>
      <c r="BO17" s="397"/>
      <c r="BP17" s="397"/>
      <c r="BQ17" s="397"/>
      <c r="BR17" s="397"/>
      <c r="BS17" s="397"/>
      <c r="BT17" s="397"/>
      <c r="BU17" s="397"/>
      <c r="BV17" s="397"/>
      <c r="BW17" s="397"/>
      <c r="BX17" s="398"/>
      <c r="BY17" s="398"/>
      <c r="BZ17" s="399"/>
      <c r="CA17" s="377"/>
      <c r="CB17" s="377"/>
      <c r="CC17" s="377"/>
      <c r="CD17" s="399"/>
      <c r="CE17" s="377"/>
      <c r="CF17" s="377"/>
      <c r="CG17" s="377"/>
      <c r="CH17" s="506"/>
      <c r="CI17" s="506"/>
    </row>
    <row r="18" spans="1:87" s="400" customFormat="1" ht="103.5" customHeight="1" x14ac:dyDescent="0.2">
      <c r="B18" s="198" t="s">
        <v>1253</v>
      </c>
      <c r="C18" s="21">
        <v>2</v>
      </c>
      <c r="D18" s="21">
        <v>2</v>
      </c>
      <c r="E18" s="21">
        <v>2</v>
      </c>
      <c r="F18" s="21">
        <v>2</v>
      </c>
      <c r="G18" s="21">
        <v>2</v>
      </c>
      <c r="H18" s="21">
        <v>2</v>
      </c>
      <c r="I18" s="21">
        <v>2</v>
      </c>
      <c r="J18" s="21">
        <v>2</v>
      </c>
      <c r="K18" s="21">
        <v>2</v>
      </c>
      <c r="L18" s="21">
        <v>1</v>
      </c>
      <c r="M18" s="719">
        <f t="shared" si="0"/>
        <v>1.9</v>
      </c>
      <c r="N18" s="21" t="s">
        <v>825</v>
      </c>
      <c r="O18" s="21" t="s">
        <v>826</v>
      </c>
      <c r="P18" s="21" t="s">
        <v>1302</v>
      </c>
      <c r="Q18" s="506">
        <v>4</v>
      </c>
      <c r="R18" s="506">
        <v>4</v>
      </c>
      <c r="S18" s="506">
        <v>5</v>
      </c>
      <c r="T18" s="506">
        <f t="shared" si="1"/>
        <v>80</v>
      </c>
      <c r="U18" s="966" t="s">
        <v>1458</v>
      </c>
      <c r="V18" s="829" t="s">
        <v>814</v>
      </c>
      <c r="W18" s="829" t="s">
        <v>1303</v>
      </c>
      <c r="X18" s="829" t="s">
        <v>827</v>
      </c>
      <c r="Y18" s="829" t="s">
        <v>828</v>
      </c>
      <c r="Z18" s="25" t="s">
        <v>829</v>
      </c>
      <c r="AA18" s="25" t="s">
        <v>830</v>
      </c>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1065"/>
      <c r="AZ18" s="397"/>
      <c r="BA18" s="397"/>
      <c r="BB18" s="397"/>
      <c r="BC18" s="1065"/>
      <c r="BD18" s="397"/>
      <c r="BE18" s="397"/>
      <c r="BF18" s="397"/>
      <c r="BG18" s="397"/>
      <c r="BH18" s="397"/>
      <c r="BI18" s="397"/>
      <c r="BJ18" s="397"/>
      <c r="BK18" s="1065"/>
      <c r="BL18" s="397"/>
      <c r="BM18" s="397"/>
      <c r="BN18" s="397"/>
      <c r="BO18" s="397"/>
      <c r="BP18" s="397"/>
      <c r="BQ18" s="397"/>
      <c r="BR18" s="397"/>
      <c r="BS18" s="397"/>
      <c r="BT18" s="397"/>
      <c r="BU18" s="397"/>
      <c r="BV18" s="397"/>
      <c r="BW18" s="397"/>
      <c r="BX18" s="1186" t="s">
        <v>1373</v>
      </c>
      <c r="BY18" s="891" t="s">
        <v>1400</v>
      </c>
      <c r="BZ18" s="1193">
        <v>1</v>
      </c>
      <c r="CA18" s="97" t="s">
        <v>1374</v>
      </c>
      <c r="CB18" s="377"/>
      <c r="CC18" s="377"/>
      <c r="CD18" s="399"/>
      <c r="CE18" s="377"/>
      <c r="CF18" s="377"/>
      <c r="CG18" s="377"/>
      <c r="CH18" s="506"/>
      <c r="CI18" s="506"/>
    </row>
    <row r="19" spans="1:87" s="400" customFormat="1" ht="123.75" hidden="1" customHeight="1" x14ac:dyDescent="0.2">
      <c r="B19" s="198" t="s">
        <v>831</v>
      </c>
      <c r="C19" s="21">
        <v>3</v>
      </c>
      <c r="D19" s="21">
        <v>2</v>
      </c>
      <c r="E19" s="21">
        <v>3</v>
      </c>
      <c r="F19" s="21">
        <v>3</v>
      </c>
      <c r="G19" s="21">
        <v>3</v>
      </c>
      <c r="H19" s="21">
        <v>3</v>
      </c>
      <c r="I19" s="21">
        <v>3</v>
      </c>
      <c r="J19" s="21">
        <v>2</v>
      </c>
      <c r="K19" s="21">
        <v>2</v>
      </c>
      <c r="L19" s="21">
        <v>1</v>
      </c>
      <c r="M19" s="719">
        <f t="shared" si="0"/>
        <v>2.5</v>
      </c>
      <c r="N19" s="21" t="s">
        <v>372</v>
      </c>
      <c r="O19" s="21" t="s">
        <v>373</v>
      </c>
      <c r="P19" s="21" t="s">
        <v>836</v>
      </c>
      <c r="Q19" s="506">
        <v>4</v>
      </c>
      <c r="R19" s="506">
        <v>4</v>
      </c>
      <c r="S19" s="506">
        <v>5</v>
      </c>
      <c r="T19" s="506">
        <f t="shared" si="1"/>
        <v>80</v>
      </c>
      <c r="U19" s="980" t="s">
        <v>835</v>
      </c>
      <c r="V19" s="822" t="s">
        <v>814</v>
      </c>
      <c r="W19" s="454" t="s">
        <v>837</v>
      </c>
      <c r="X19" s="399" t="s">
        <v>832</v>
      </c>
      <c r="Y19" s="399" t="s">
        <v>833</v>
      </c>
      <c r="Z19" s="399" t="s">
        <v>834</v>
      </c>
      <c r="AA19" s="25" t="s">
        <v>830</v>
      </c>
      <c r="AB19" s="397"/>
      <c r="AC19" s="397"/>
      <c r="AD19" s="397"/>
      <c r="AE19" s="397"/>
      <c r="AF19" s="397"/>
      <c r="AG19" s="397"/>
      <c r="AH19" s="397"/>
      <c r="AI19" s="397"/>
      <c r="AJ19" s="397"/>
      <c r="AK19" s="397"/>
      <c r="AL19" s="397"/>
      <c r="AM19" s="397"/>
      <c r="AN19" s="397"/>
      <c r="AO19" s="397"/>
      <c r="AP19" s="397"/>
      <c r="AQ19" s="397"/>
      <c r="AR19" s="397"/>
      <c r="AS19" s="397"/>
      <c r="AT19" s="397"/>
      <c r="AU19" s="397"/>
      <c r="AV19" s="397"/>
      <c r="AW19" s="397"/>
      <c r="AX19" s="397"/>
      <c r="AY19" s="397"/>
      <c r="AZ19" s="397"/>
      <c r="BA19" s="397"/>
      <c r="BB19" s="397"/>
      <c r="BC19" s="397"/>
      <c r="BD19" s="397"/>
      <c r="BE19" s="397"/>
      <c r="BF19" s="397"/>
      <c r="BG19" s="397"/>
      <c r="BH19" s="397"/>
      <c r="BI19" s="397"/>
      <c r="BJ19" s="397"/>
      <c r="BK19" s="397"/>
      <c r="BL19" s="397"/>
      <c r="BM19" s="397"/>
      <c r="BN19" s="397"/>
      <c r="BO19" s="397"/>
      <c r="BP19" s="397"/>
      <c r="BQ19" s="397"/>
      <c r="BR19" s="397"/>
      <c r="BS19" s="397"/>
      <c r="BT19" s="397"/>
      <c r="BU19" s="397"/>
      <c r="BV19" s="397"/>
      <c r="BW19" s="397"/>
      <c r="BX19" s="398"/>
      <c r="BY19" s="398"/>
      <c r="BZ19" s="399"/>
      <c r="CA19" s="377"/>
      <c r="CB19" s="377"/>
      <c r="CC19" s="377"/>
      <c r="CD19" s="399"/>
      <c r="CE19" s="377"/>
      <c r="CF19" s="377"/>
      <c r="CG19" s="377"/>
      <c r="CH19" s="506"/>
      <c r="CI19" s="506"/>
    </row>
    <row r="20" spans="1:87" s="400" customFormat="1" ht="115.5" customHeight="1" x14ac:dyDescent="0.2">
      <c r="B20" s="21" t="s">
        <v>1254</v>
      </c>
      <c r="C20" s="21">
        <v>2</v>
      </c>
      <c r="D20" s="21">
        <v>2</v>
      </c>
      <c r="E20" s="21">
        <v>2</v>
      </c>
      <c r="F20" s="21">
        <v>2</v>
      </c>
      <c r="G20" s="21">
        <v>2</v>
      </c>
      <c r="H20" s="21">
        <v>2</v>
      </c>
      <c r="I20" s="21">
        <v>2</v>
      </c>
      <c r="J20" s="21">
        <v>2</v>
      </c>
      <c r="K20" s="21">
        <v>2</v>
      </c>
      <c r="L20" s="21">
        <v>1</v>
      </c>
      <c r="M20" s="719">
        <f t="shared" si="0"/>
        <v>1.9</v>
      </c>
      <c r="N20" s="21" t="s">
        <v>374</v>
      </c>
      <c r="O20" s="21" t="s">
        <v>375</v>
      </c>
      <c r="P20" s="21" t="s">
        <v>1304</v>
      </c>
      <c r="Q20" s="506">
        <v>5</v>
      </c>
      <c r="R20" s="506">
        <v>4</v>
      </c>
      <c r="S20" s="506">
        <v>5</v>
      </c>
      <c r="T20" s="506">
        <f t="shared" si="1"/>
        <v>100</v>
      </c>
      <c r="U20" s="980" t="s">
        <v>1459</v>
      </c>
      <c r="V20" s="822" t="s">
        <v>814</v>
      </c>
      <c r="W20" s="25" t="s">
        <v>838</v>
      </c>
      <c r="X20" s="830" t="s">
        <v>839</v>
      </c>
      <c r="Y20" s="829" t="s">
        <v>840</v>
      </c>
      <c r="Z20" s="25" t="s">
        <v>87</v>
      </c>
      <c r="AA20" s="25" t="s">
        <v>87</v>
      </c>
      <c r="AB20" s="397"/>
      <c r="AC20" s="397"/>
      <c r="AD20" s="397"/>
      <c r="AE20" s="397"/>
      <c r="AF20" s="397"/>
      <c r="AG20" s="397"/>
      <c r="AH20" s="397"/>
      <c r="AI20" s="397"/>
      <c r="AJ20" s="397"/>
      <c r="AK20" s="397"/>
      <c r="AL20" s="397"/>
      <c r="AM20" s="397"/>
      <c r="AN20" s="397"/>
      <c r="AO20" s="397"/>
      <c r="AP20" s="397"/>
      <c r="AQ20" s="397"/>
      <c r="AR20" s="397"/>
      <c r="AS20" s="397"/>
      <c r="AT20" s="397"/>
      <c r="AU20" s="397"/>
      <c r="AV20" s="397"/>
      <c r="AW20" s="397"/>
      <c r="AX20" s="397"/>
      <c r="AY20" s="397"/>
      <c r="AZ20" s="397"/>
      <c r="BA20" s="397"/>
      <c r="BB20" s="1065"/>
      <c r="BC20" s="397"/>
      <c r="BD20" s="397"/>
      <c r="BE20" s="397"/>
      <c r="BF20" s="397"/>
      <c r="BG20" s="397"/>
      <c r="BH20" s="397"/>
      <c r="BI20" s="397"/>
      <c r="BJ20" s="1065"/>
      <c r="BK20" s="397"/>
      <c r="BL20" s="397"/>
      <c r="BM20" s="397"/>
      <c r="BN20" s="397"/>
      <c r="BO20" s="397"/>
      <c r="BP20" s="1065"/>
      <c r="BQ20" s="397"/>
      <c r="BR20" s="397"/>
      <c r="BS20" s="397"/>
      <c r="BT20" s="397"/>
      <c r="BU20" s="397"/>
      <c r="BV20" s="397"/>
      <c r="BW20" s="397"/>
      <c r="BX20" s="1186" t="s">
        <v>1373</v>
      </c>
      <c r="BY20" s="398" t="s">
        <v>1342</v>
      </c>
      <c r="BZ20" s="1187">
        <v>0</v>
      </c>
      <c r="CA20" s="377"/>
      <c r="CB20" s="377"/>
      <c r="CC20" s="377"/>
      <c r="CD20" s="399"/>
      <c r="CE20" s="377"/>
      <c r="CF20" s="377"/>
      <c r="CG20" s="377"/>
      <c r="CH20" s="506"/>
      <c r="CI20" s="506"/>
    </row>
    <row r="21" spans="1:87" s="400" customFormat="1" ht="301.5" customHeight="1" x14ac:dyDescent="0.2">
      <c r="B21" s="198" t="s">
        <v>1255</v>
      </c>
      <c r="C21" s="21">
        <v>2</v>
      </c>
      <c r="D21" s="21">
        <v>1</v>
      </c>
      <c r="E21" s="21">
        <v>2</v>
      </c>
      <c r="F21" s="21">
        <v>1</v>
      </c>
      <c r="G21" s="21">
        <v>2</v>
      </c>
      <c r="H21" s="21">
        <v>2</v>
      </c>
      <c r="I21" s="21">
        <v>2</v>
      </c>
      <c r="J21" s="21">
        <v>1</v>
      </c>
      <c r="K21" s="21">
        <v>1</v>
      </c>
      <c r="L21" s="21">
        <v>1</v>
      </c>
      <c r="M21" s="719">
        <f t="shared" si="0"/>
        <v>1.5</v>
      </c>
      <c r="N21" s="21" t="s">
        <v>376</v>
      </c>
      <c r="O21" s="21" t="s">
        <v>377</v>
      </c>
      <c r="P21" s="21" t="s">
        <v>378</v>
      </c>
      <c r="Q21" s="506">
        <v>4</v>
      </c>
      <c r="R21" s="506">
        <v>4</v>
      </c>
      <c r="S21" s="506">
        <v>5</v>
      </c>
      <c r="T21" s="506">
        <f t="shared" si="1"/>
        <v>80</v>
      </c>
      <c r="U21" s="980" t="s">
        <v>1118</v>
      </c>
      <c r="V21" s="821" t="s">
        <v>814</v>
      </c>
      <c r="W21" s="399" t="s">
        <v>841</v>
      </c>
      <c r="X21" s="399" t="s">
        <v>842</v>
      </c>
      <c r="Y21" s="829" t="s">
        <v>843</v>
      </c>
      <c r="Z21" s="590" t="s">
        <v>844</v>
      </c>
      <c r="AA21" s="590" t="s">
        <v>845</v>
      </c>
      <c r="AB21" s="397"/>
      <c r="AC21" s="397"/>
      <c r="AD21" s="397"/>
      <c r="AE21" s="397"/>
      <c r="AF21" s="397"/>
      <c r="AG21" s="397"/>
      <c r="AH21" s="397"/>
      <c r="AI21" s="397"/>
      <c r="AJ21" s="397"/>
      <c r="AK21" s="397"/>
      <c r="AL21" s="397"/>
      <c r="AM21" s="397"/>
      <c r="AN21" s="397"/>
      <c r="AO21" s="397"/>
      <c r="AP21" s="397"/>
      <c r="AQ21" s="397"/>
      <c r="AR21" s="397"/>
      <c r="AS21" s="397"/>
      <c r="AT21" s="397"/>
      <c r="AU21" s="397"/>
      <c r="AV21" s="397"/>
      <c r="AW21" s="397"/>
      <c r="AX21" s="397"/>
      <c r="AY21" s="397"/>
      <c r="AZ21" s="397"/>
      <c r="BA21" s="397"/>
      <c r="BB21" s="397"/>
      <c r="BC21" s="397"/>
      <c r="BD21" s="397"/>
      <c r="BE21" s="397"/>
      <c r="BF21" s="397"/>
      <c r="BG21" s="1065"/>
      <c r="BH21" s="397"/>
      <c r="BI21" s="397"/>
      <c r="BJ21" s="397"/>
      <c r="BK21" s="397"/>
      <c r="BL21" s="397"/>
      <c r="BM21" s="397"/>
      <c r="BN21" s="397"/>
      <c r="BO21" s="397"/>
      <c r="BP21" s="397"/>
      <c r="BQ21" s="397"/>
      <c r="BR21" s="397"/>
      <c r="BS21" s="1065"/>
      <c r="BT21" s="397"/>
      <c r="BU21" s="397"/>
      <c r="BV21" s="397"/>
      <c r="BW21" s="397"/>
      <c r="BX21" s="398" t="s">
        <v>1375</v>
      </c>
      <c r="BY21" s="398" t="s">
        <v>1342</v>
      </c>
      <c r="BZ21" s="1187">
        <v>0</v>
      </c>
      <c r="CA21" s="377"/>
      <c r="CB21" s="377"/>
      <c r="CC21" s="377"/>
      <c r="CD21" s="399"/>
      <c r="CE21" s="377"/>
      <c r="CF21" s="377"/>
      <c r="CG21" s="377"/>
      <c r="CH21" s="506"/>
      <c r="CI21" s="506"/>
    </row>
    <row r="22" spans="1:87" s="149" customFormat="1" ht="183" hidden="1" customHeight="1" x14ac:dyDescent="0.2">
      <c r="B22" s="21" t="s">
        <v>228</v>
      </c>
      <c r="C22" s="21">
        <v>3</v>
      </c>
      <c r="D22" s="21">
        <v>3</v>
      </c>
      <c r="E22" s="21">
        <v>3</v>
      </c>
      <c r="F22" s="21">
        <v>3</v>
      </c>
      <c r="G22" s="21">
        <v>3</v>
      </c>
      <c r="H22" s="21">
        <v>3</v>
      </c>
      <c r="I22" s="21">
        <v>3</v>
      </c>
      <c r="J22" s="21">
        <v>3</v>
      </c>
      <c r="K22" s="21">
        <v>3</v>
      </c>
      <c r="L22" s="21">
        <v>1</v>
      </c>
      <c r="M22" s="719">
        <f t="shared" si="0"/>
        <v>2.8</v>
      </c>
      <c r="N22" s="21" t="s">
        <v>379</v>
      </c>
      <c r="O22" s="21" t="s">
        <v>380</v>
      </c>
      <c r="P22" s="21" t="s">
        <v>381</v>
      </c>
      <c r="Q22" s="506">
        <v>4</v>
      </c>
      <c r="R22" s="506">
        <v>5</v>
      </c>
      <c r="S22" s="506">
        <v>4</v>
      </c>
      <c r="T22" s="506">
        <f t="shared" si="1"/>
        <v>80</v>
      </c>
      <c r="U22" s="966" t="s">
        <v>846</v>
      </c>
      <c r="V22" s="25" t="s">
        <v>814</v>
      </c>
      <c r="W22" s="21" t="s">
        <v>1112</v>
      </c>
      <c r="X22" s="21" t="s">
        <v>847</v>
      </c>
      <c r="Y22" s="399" t="s">
        <v>848</v>
      </c>
      <c r="Z22" s="21" t="s">
        <v>849</v>
      </c>
      <c r="AA22" s="21" t="s">
        <v>849</v>
      </c>
      <c r="AB22" s="506"/>
      <c r="AC22" s="506"/>
      <c r="AD22" s="506"/>
      <c r="AE22" s="506"/>
      <c r="AF22" s="506"/>
      <c r="AG22" s="506"/>
      <c r="AH22" s="506"/>
      <c r="AI22" s="506"/>
      <c r="AJ22" s="506"/>
      <c r="AK22" s="506"/>
      <c r="AL22" s="506"/>
      <c r="AM22" s="506"/>
      <c r="AN22" s="506"/>
      <c r="AO22" s="506"/>
      <c r="AP22" s="506"/>
      <c r="AQ22" s="506"/>
      <c r="AR22" s="506"/>
      <c r="AS22" s="506"/>
      <c r="AT22" s="506"/>
      <c r="AU22" s="506"/>
      <c r="AV22" s="506"/>
      <c r="AW22" s="506"/>
      <c r="AX22" s="506"/>
      <c r="AY22" s="506"/>
      <c r="AZ22" s="506"/>
      <c r="BA22" s="506"/>
      <c r="BB22" s="506"/>
      <c r="BC22" s="506"/>
      <c r="BD22" s="506"/>
      <c r="BE22" s="506"/>
      <c r="BF22" s="506"/>
      <c r="BG22" s="506"/>
      <c r="BH22" s="506"/>
      <c r="BI22" s="506"/>
      <c r="BJ22" s="506"/>
      <c r="BK22" s="506"/>
      <c r="BL22" s="506"/>
      <c r="BM22" s="506"/>
      <c r="BN22" s="506"/>
      <c r="BO22" s="506"/>
      <c r="BP22" s="506"/>
      <c r="BQ22" s="506"/>
      <c r="BR22" s="506"/>
      <c r="BS22" s="506"/>
      <c r="BT22" s="506"/>
      <c r="BU22" s="506"/>
      <c r="BV22" s="506"/>
      <c r="BW22" s="506"/>
      <c r="BX22" s="90"/>
      <c r="BY22" s="90"/>
      <c r="BZ22" s="21"/>
      <c r="CA22" s="21"/>
      <c r="CB22" s="506"/>
      <c r="CC22" s="21"/>
      <c r="CD22" s="21"/>
      <c r="CE22" s="506"/>
      <c r="CF22" s="506"/>
      <c r="CG22" s="21"/>
      <c r="CH22" s="1082"/>
      <c r="CI22" s="1082"/>
    </row>
    <row r="23" spans="1:87" s="149" customFormat="1" ht="132.75" hidden="1" customHeight="1" x14ac:dyDescent="0.2">
      <c r="B23" s="77" t="s">
        <v>229</v>
      </c>
      <c r="C23" s="21">
        <v>1</v>
      </c>
      <c r="D23" s="21">
        <v>1</v>
      </c>
      <c r="E23" s="21">
        <v>1</v>
      </c>
      <c r="F23" s="21">
        <v>1</v>
      </c>
      <c r="G23" s="21">
        <v>1</v>
      </c>
      <c r="H23" s="21">
        <v>1</v>
      </c>
      <c r="I23" s="21">
        <v>1</v>
      </c>
      <c r="J23" s="21">
        <v>1</v>
      </c>
      <c r="K23" s="21">
        <v>1</v>
      </c>
      <c r="L23" s="21">
        <v>1</v>
      </c>
      <c r="M23" s="719">
        <f t="shared" si="0"/>
        <v>1</v>
      </c>
      <c r="N23" s="21" t="s">
        <v>382</v>
      </c>
      <c r="O23" s="21" t="s">
        <v>383</v>
      </c>
      <c r="P23" s="21" t="s">
        <v>384</v>
      </c>
      <c r="Q23" s="21">
        <v>5</v>
      </c>
      <c r="R23" s="21">
        <v>5</v>
      </c>
      <c r="S23" s="21">
        <v>5</v>
      </c>
      <c r="T23" s="21">
        <f t="shared" si="1"/>
        <v>125</v>
      </c>
      <c r="U23" s="966" t="s">
        <v>1113</v>
      </c>
      <c r="V23" s="25" t="s">
        <v>814</v>
      </c>
      <c r="W23" s="21" t="s">
        <v>850</v>
      </c>
      <c r="X23" s="21" t="s">
        <v>851</v>
      </c>
      <c r="Y23" s="21" t="s">
        <v>852</v>
      </c>
      <c r="Z23" s="21" t="s">
        <v>849</v>
      </c>
      <c r="AA23" s="21" t="s">
        <v>853</v>
      </c>
      <c r="AB23" s="506"/>
      <c r="AC23" s="506"/>
      <c r="AD23" s="506"/>
      <c r="AE23" s="506"/>
      <c r="AF23" s="506"/>
      <c r="AG23" s="506"/>
      <c r="AH23" s="506"/>
      <c r="AI23" s="506"/>
      <c r="AJ23" s="506"/>
      <c r="AK23" s="506"/>
      <c r="AL23" s="506"/>
      <c r="AM23" s="506"/>
      <c r="AN23" s="506"/>
      <c r="AO23" s="506"/>
      <c r="AP23" s="506"/>
      <c r="AQ23" s="506"/>
      <c r="AR23" s="506"/>
      <c r="AS23" s="506"/>
      <c r="AT23" s="506"/>
      <c r="AU23" s="506"/>
      <c r="AV23" s="506"/>
      <c r="AW23" s="506"/>
      <c r="AX23" s="506"/>
      <c r="AY23" s="506"/>
      <c r="AZ23" s="506"/>
      <c r="BA23" s="506"/>
      <c r="BB23" s="506"/>
      <c r="BC23" s="506"/>
      <c r="BD23" s="506"/>
      <c r="BE23" s="506"/>
      <c r="BF23" s="506"/>
      <c r="BG23" s="506"/>
      <c r="BH23" s="506"/>
      <c r="BI23" s="506"/>
      <c r="BJ23" s="506"/>
      <c r="BK23" s="506"/>
      <c r="BL23" s="506"/>
      <c r="BM23" s="506"/>
      <c r="BN23" s="506"/>
      <c r="BO23" s="506"/>
      <c r="BP23" s="506"/>
      <c r="BQ23" s="506"/>
      <c r="BR23" s="506"/>
      <c r="BS23" s="506"/>
      <c r="BT23" s="506"/>
      <c r="BU23" s="506"/>
      <c r="BV23" s="506"/>
      <c r="BW23" s="506"/>
      <c r="BX23" s="90"/>
      <c r="BY23" s="90"/>
      <c r="BZ23" s="21"/>
      <c r="CA23" s="21"/>
      <c r="CB23" s="506"/>
      <c r="CC23" s="21"/>
      <c r="CD23" s="21"/>
      <c r="CE23" s="506"/>
      <c r="CF23" s="506"/>
      <c r="CG23" s="21"/>
      <c r="CH23" s="1082"/>
      <c r="CI23" s="1082"/>
    </row>
    <row r="24" spans="1:87" s="149" customFormat="1" ht="231" hidden="1" customHeight="1" x14ac:dyDescent="0.2">
      <c r="B24" s="198" t="s">
        <v>230</v>
      </c>
      <c r="C24" s="21">
        <v>2</v>
      </c>
      <c r="D24" s="21">
        <v>2</v>
      </c>
      <c r="E24" s="21">
        <v>2</v>
      </c>
      <c r="F24" s="21">
        <v>2</v>
      </c>
      <c r="G24" s="21">
        <v>2</v>
      </c>
      <c r="H24" s="21">
        <v>2</v>
      </c>
      <c r="I24" s="21">
        <v>2</v>
      </c>
      <c r="J24" s="21">
        <v>2</v>
      </c>
      <c r="K24" s="21">
        <v>2</v>
      </c>
      <c r="L24" s="21">
        <v>1</v>
      </c>
      <c r="M24" s="719">
        <f t="shared" si="0"/>
        <v>1.9</v>
      </c>
      <c r="N24" s="21" t="s">
        <v>385</v>
      </c>
      <c r="O24" s="21" t="s">
        <v>386</v>
      </c>
      <c r="P24" s="21" t="s">
        <v>387</v>
      </c>
      <c r="Q24" s="506">
        <v>5</v>
      </c>
      <c r="R24" s="506">
        <v>5</v>
      </c>
      <c r="S24" s="506">
        <v>5</v>
      </c>
      <c r="T24" s="506">
        <f t="shared" si="1"/>
        <v>125</v>
      </c>
      <c r="U24" s="966" t="s">
        <v>761</v>
      </c>
      <c r="V24" s="25" t="s">
        <v>814</v>
      </c>
      <c r="W24" s="21" t="s">
        <v>854</v>
      </c>
      <c r="X24" s="21" t="s">
        <v>761</v>
      </c>
      <c r="Y24" s="21" t="s">
        <v>855</v>
      </c>
      <c r="Z24" s="21" t="s">
        <v>771</v>
      </c>
      <c r="AA24" s="21"/>
      <c r="AB24" s="506"/>
      <c r="AC24" s="506"/>
      <c r="AD24" s="506"/>
      <c r="AE24" s="506"/>
      <c r="AF24" s="506"/>
      <c r="AG24" s="506"/>
      <c r="AH24" s="506"/>
      <c r="AI24" s="506"/>
      <c r="AJ24" s="506"/>
      <c r="AK24" s="506"/>
      <c r="AL24" s="506"/>
      <c r="AM24" s="506"/>
      <c r="AN24" s="506"/>
      <c r="AO24" s="506"/>
      <c r="AP24" s="506"/>
      <c r="AQ24" s="506"/>
      <c r="AR24" s="506"/>
      <c r="AS24" s="506"/>
      <c r="AT24" s="506"/>
      <c r="AU24" s="506"/>
      <c r="AV24" s="506"/>
      <c r="AW24" s="506"/>
      <c r="AX24" s="506"/>
      <c r="AY24" s="506"/>
      <c r="AZ24" s="506"/>
      <c r="BA24" s="506"/>
      <c r="BB24" s="506"/>
      <c r="BC24" s="506"/>
      <c r="BD24" s="506"/>
      <c r="BE24" s="506"/>
      <c r="BF24" s="506"/>
      <c r="BG24" s="506"/>
      <c r="BH24" s="506"/>
      <c r="BI24" s="506"/>
      <c r="BJ24" s="506"/>
      <c r="BK24" s="506"/>
      <c r="BL24" s="506"/>
      <c r="BM24" s="506"/>
      <c r="BN24" s="506"/>
      <c r="BO24" s="506"/>
      <c r="BP24" s="506"/>
      <c r="BQ24" s="506"/>
      <c r="BR24" s="506"/>
      <c r="BS24" s="506"/>
      <c r="BT24" s="506"/>
      <c r="BU24" s="506"/>
      <c r="BV24" s="506"/>
      <c r="BW24" s="506"/>
      <c r="BX24" s="90"/>
      <c r="BY24" s="90"/>
      <c r="BZ24" s="21"/>
      <c r="CA24" s="21"/>
      <c r="CB24" s="506"/>
      <c r="CC24" s="21"/>
      <c r="CD24" s="21"/>
      <c r="CE24" s="506"/>
      <c r="CF24" s="506"/>
      <c r="CG24" s="21"/>
      <c r="CH24" s="1082"/>
      <c r="CI24" s="1082"/>
    </row>
    <row r="25" spans="1:87" s="149" customFormat="1" ht="226.5" hidden="1" customHeight="1" x14ac:dyDescent="0.2">
      <c r="B25" s="21" t="s">
        <v>231</v>
      </c>
      <c r="C25" s="21">
        <v>1</v>
      </c>
      <c r="D25" s="21">
        <v>1</v>
      </c>
      <c r="E25" s="21">
        <v>1</v>
      </c>
      <c r="F25" s="21">
        <v>1</v>
      </c>
      <c r="G25" s="21">
        <v>1</v>
      </c>
      <c r="H25" s="21">
        <v>1</v>
      </c>
      <c r="I25" s="21">
        <v>1</v>
      </c>
      <c r="J25" s="21">
        <v>1</v>
      </c>
      <c r="K25" s="21">
        <v>1</v>
      </c>
      <c r="L25" s="21">
        <v>1</v>
      </c>
      <c r="M25" s="719">
        <f t="shared" si="0"/>
        <v>1</v>
      </c>
      <c r="N25" s="21"/>
      <c r="O25" s="21"/>
      <c r="P25" s="21" t="s">
        <v>388</v>
      </c>
      <c r="Q25" s="506"/>
      <c r="R25" s="506"/>
      <c r="S25" s="506"/>
      <c r="T25" s="506"/>
      <c r="U25" s="97"/>
      <c r="V25" s="821"/>
      <c r="W25" s="21"/>
      <c r="X25" s="21"/>
      <c r="Y25" s="21"/>
      <c r="Z25" s="21"/>
      <c r="AA25" s="21"/>
      <c r="AB25" s="506"/>
      <c r="AC25" s="506"/>
      <c r="AD25" s="506"/>
      <c r="AE25" s="506"/>
      <c r="AF25" s="506"/>
      <c r="AG25" s="506"/>
      <c r="AH25" s="506"/>
      <c r="AI25" s="506"/>
      <c r="AJ25" s="506"/>
      <c r="AK25" s="506"/>
      <c r="AL25" s="506"/>
      <c r="AM25" s="506"/>
      <c r="AN25" s="506"/>
      <c r="AO25" s="506"/>
      <c r="AP25" s="506"/>
      <c r="AQ25" s="506"/>
      <c r="AR25" s="506"/>
      <c r="AS25" s="506"/>
      <c r="AT25" s="506"/>
      <c r="AU25" s="506"/>
      <c r="AV25" s="506"/>
      <c r="AW25" s="506"/>
      <c r="AX25" s="506"/>
      <c r="AY25" s="506"/>
      <c r="AZ25" s="506"/>
      <c r="BA25" s="506"/>
      <c r="BB25" s="506"/>
      <c r="BC25" s="506"/>
      <c r="BD25" s="506"/>
      <c r="BE25" s="506"/>
      <c r="BF25" s="506"/>
      <c r="BG25" s="506"/>
      <c r="BH25" s="506"/>
      <c r="BI25" s="506"/>
      <c r="BJ25" s="506"/>
      <c r="BK25" s="506"/>
      <c r="BL25" s="506"/>
      <c r="BM25" s="506"/>
      <c r="BN25" s="506"/>
      <c r="BO25" s="506"/>
      <c r="BP25" s="506"/>
      <c r="BQ25" s="506"/>
      <c r="BR25" s="506"/>
      <c r="BS25" s="506"/>
      <c r="BT25" s="506"/>
      <c r="BU25" s="506"/>
      <c r="BV25" s="506"/>
      <c r="BW25" s="506"/>
      <c r="BX25" s="90"/>
      <c r="BY25" s="90"/>
      <c r="BZ25" s="21"/>
      <c r="CA25" s="21"/>
      <c r="CB25" s="506"/>
      <c r="CC25" s="21"/>
      <c r="CD25" s="21"/>
      <c r="CE25" s="506"/>
      <c r="CF25" s="506"/>
      <c r="CG25" s="21"/>
      <c r="CH25" s="1082"/>
      <c r="CI25" s="1082"/>
    </row>
    <row r="26" spans="1:87" s="149" customFormat="1" ht="297" customHeight="1" x14ac:dyDescent="0.2">
      <c r="B26" s="198" t="s">
        <v>230</v>
      </c>
      <c r="C26" s="21">
        <v>2</v>
      </c>
      <c r="D26" s="21">
        <v>2</v>
      </c>
      <c r="E26" s="21">
        <v>2</v>
      </c>
      <c r="F26" s="21">
        <v>2</v>
      </c>
      <c r="G26" s="21">
        <v>2</v>
      </c>
      <c r="H26" s="21">
        <v>2</v>
      </c>
      <c r="I26" s="21">
        <v>2</v>
      </c>
      <c r="J26" s="21">
        <v>2</v>
      </c>
      <c r="K26" s="21">
        <v>2</v>
      </c>
      <c r="L26" s="21">
        <v>1</v>
      </c>
      <c r="M26" s="1147">
        <f t="shared" si="0"/>
        <v>1.9</v>
      </c>
      <c r="N26" s="21" t="s">
        <v>385</v>
      </c>
      <c r="O26" s="21" t="s">
        <v>386</v>
      </c>
      <c r="P26" s="21" t="s">
        <v>387</v>
      </c>
      <c r="Q26" s="506">
        <v>5</v>
      </c>
      <c r="R26" s="506">
        <v>5</v>
      </c>
      <c r="S26" s="506">
        <v>5</v>
      </c>
      <c r="T26" s="506">
        <f>Q26*R26*S26</f>
        <v>125</v>
      </c>
      <c r="U26" s="966" t="s">
        <v>1460</v>
      </c>
      <c r="V26" s="25" t="s">
        <v>814</v>
      </c>
      <c r="W26" s="21" t="s">
        <v>1377</v>
      </c>
      <c r="X26" s="21" t="s">
        <v>1378</v>
      </c>
      <c r="Y26" s="21" t="s">
        <v>1379</v>
      </c>
      <c r="Z26" s="21" t="s">
        <v>1376</v>
      </c>
      <c r="AA26" s="21" t="s">
        <v>1380</v>
      </c>
      <c r="AB26" s="506"/>
      <c r="AC26" s="506"/>
      <c r="AD26" s="506"/>
      <c r="AE26" s="506"/>
      <c r="AF26" s="506"/>
      <c r="AG26" s="506"/>
      <c r="AH26" s="506"/>
      <c r="AI26" s="506"/>
      <c r="AJ26" s="506"/>
      <c r="AK26" s="506"/>
      <c r="AL26" s="506"/>
      <c r="AM26" s="506"/>
      <c r="AN26" s="506"/>
      <c r="AO26" s="506"/>
      <c r="AP26" s="506"/>
      <c r="AQ26" s="506"/>
      <c r="AR26" s="506"/>
      <c r="AS26" s="506"/>
      <c r="AT26" s="506"/>
      <c r="AU26" s="506"/>
      <c r="AV26" s="506"/>
      <c r="AW26" s="506"/>
      <c r="AX26" s="506"/>
      <c r="AY26" s="506"/>
      <c r="AZ26" s="506"/>
      <c r="BA26" s="506"/>
      <c r="BB26" s="506"/>
      <c r="BC26" s="506"/>
      <c r="BD26" s="506"/>
      <c r="BE26" s="1152"/>
      <c r="BF26" s="506"/>
      <c r="BG26" s="506"/>
      <c r="BH26" s="506"/>
      <c r="BI26" s="506"/>
      <c r="BJ26" s="506"/>
      <c r="BK26" s="506"/>
      <c r="BL26" s="506"/>
      <c r="BM26" s="506"/>
      <c r="BN26" s="506"/>
      <c r="BO26" s="506"/>
      <c r="BP26" s="506"/>
      <c r="BQ26" s="506"/>
      <c r="BR26" s="506"/>
      <c r="BS26" s="506"/>
      <c r="BT26" s="506"/>
      <c r="BU26" s="506"/>
      <c r="BV26" s="506"/>
      <c r="BW26" s="506"/>
      <c r="BX26" s="398" t="s">
        <v>1343</v>
      </c>
      <c r="BY26" s="398" t="s">
        <v>1342</v>
      </c>
      <c r="BZ26" s="1187">
        <v>0</v>
      </c>
      <c r="CA26" s="21"/>
      <c r="CB26" s="506"/>
      <c r="CC26" s="21"/>
      <c r="CD26" s="21"/>
      <c r="CE26" s="506"/>
      <c r="CF26" s="506"/>
      <c r="CG26" s="21"/>
      <c r="CH26" s="1148"/>
      <c r="CI26" s="1148"/>
    </row>
    <row r="27" spans="1:87" s="149" customFormat="1" ht="136.5" customHeight="1" x14ac:dyDescent="0.2">
      <c r="B27" s="607" t="s">
        <v>232</v>
      </c>
      <c r="C27" s="21">
        <v>2</v>
      </c>
      <c r="D27" s="21">
        <v>1</v>
      </c>
      <c r="E27" s="21">
        <v>1</v>
      </c>
      <c r="F27" s="21">
        <v>1</v>
      </c>
      <c r="G27" s="21">
        <v>2</v>
      </c>
      <c r="H27" s="21">
        <v>2</v>
      </c>
      <c r="I27" s="547">
        <v>2</v>
      </c>
      <c r="J27" s="547">
        <v>2</v>
      </c>
      <c r="K27" s="547">
        <v>2</v>
      </c>
      <c r="L27" s="547">
        <v>1</v>
      </c>
      <c r="M27" s="719">
        <f t="shared" si="0"/>
        <v>1.6</v>
      </c>
      <c r="N27" s="21" t="s">
        <v>389</v>
      </c>
      <c r="O27" s="21" t="s">
        <v>390</v>
      </c>
      <c r="P27" s="21" t="s">
        <v>856</v>
      </c>
      <c r="Q27" s="506">
        <v>5</v>
      </c>
      <c r="R27" s="506">
        <v>5</v>
      </c>
      <c r="S27" s="506">
        <v>5</v>
      </c>
      <c r="T27" s="506">
        <f>Q27*R27*S27</f>
        <v>125</v>
      </c>
      <c r="U27" s="982" t="s">
        <v>1336</v>
      </c>
      <c r="V27" s="25" t="s">
        <v>814</v>
      </c>
      <c r="W27" s="835" t="s">
        <v>1382</v>
      </c>
      <c r="X27" s="21" t="s">
        <v>1383</v>
      </c>
      <c r="Y27" s="21" t="s">
        <v>1381</v>
      </c>
      <c r="Z27" s="21" t="s">
        <v>1384</v>
      </c>
      <c r="AA27" s="21" t="s">
        <v>1385</v>
      </c>
      <c r="AB27" s="506"/>
      <c r="AC27" s="506"/>
      <c r="AD27" s="506"/>
      <c r="AE27" s="506"/>
      <c r="AF27" s="506"/>
      <c r="AG27" s="506"/>
      <c r="AH27" s="506"/>
      <c r="AI27" s="506"/>
      <c r="AJ27" s="506"/>
      <c r="AK27" s="506"/>
      <c r="AL27" s="506"/>
      <c r="AM27" s="506"/>
      <c r="AN27" s="506"/>
      <c r="AO27" s="506"/>
      <c r="AP27" s="506"/>
      <c r="AQ27" s="506"/>
      <c r="AR27" s="506"/>
      <c r="AS27" s="506"/>
      <c r="AT27" s="506"/>
      <c r="AU27" s="506"/>
      <c r="AV27" s="506"/>
      <c r="AW27" s="506"/>
      <c r="AX27" s="506"/>
      <c r="AY27" s="506"/>
      <c r="AZ27" s="506"/>
      <c r="BA27" s="506"/>
      <c r="BB27" s="506"/>
      <c r="BC27" s="1037"/>
      <c r="BD27" s="506"/>
      <c r="BE27" s="506"/>
      <c r="BF27" s="506"/>
      <c r="BG27" s="1037"/>
      <c r="BH27" s="506"/>
      <c r="BI27" s="506"/>
      <c r="BJ27" s="506"/>
      <c r="BK27" s="1037"/>
      <c r="BL27" s="506"/>
      <c r="BM27" s="506"/>
      <c r="BN27" s="506"/>
      <c r="BO27" s="1037"/>
      <c r="BP27" s="506"/>
      <c r="BQ27" s="506"/>
      <c r="BR27" s="506"/>
      <c r="BS27" s="1037"/>
      <c r="BT27" s="506"/>
      <c r="BU27" s="506"/>
      <c r="BV27" s="506"/>
      <c r="BW27" s="506"/>
      <c r="BX27" s="398" t="s">
        <v>1386</v>
      </c>
      <c r="BY27" s="398" t="s">
        <v>1342</v>
      </c>
      <c r="BZ27" s="1187">
        <v>0</v>
      </c>
      <c r="CA27" s="21"/>
      <c r="CB27" s="506"/>
      <c r="CC27" s="21"/>
      <c r="CD27" s="21"/>
      <c r="CE27" s="506"/>
      <c r="CF27" s="506"/>
      <c r="CG27" s="21"/>
      <c r="CH27" s="1082"/>
      <c r="CI27" s="1082"/>
    </row>
    <row r="28" spans="1:87" s="149" customFormat="1" ht="34.5" customHeight="1" x14ac:dyDescent="0.2">
      <c r="B28"/>
      <c r="C28"/>
      <c r="D28"/>
      <c r="E28"/>
      <c r="F28"/>
      <c r="G28"/>
      <c r="H28"/>
      <c r="I28" s="1969" t="s">
        <v>63</v>
      </c>
      <c r="J28" s="1292"/>
      <c r="K28" s="1292"/>
      <c r="L28" s="1292"/>
      <c r="M28" s="949">
        <f>SUM(M12:M27)/15</f>
        <v>1.9200000000000002</v>
      </c>
      <c r="N28"/>
      <c r="O28"/>
      <c r="P28" s="1465" t="s">
        <v>125</v>
      </c>
      <c r="Q28" s="1466"/>
      <c r="R28" s="1466"/>
      <c r="S28" s="1466"/>
      <c r="T28" s="1001">
        <v>7</v>
      </c>
      <c r="U28" s="402"/>
      <c r="V28" s="874"/>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c r="AU28" s="402"/>
      <c r="AV28" s="402"/>
      <c r="AW28" s="402"/>
      <c r="AX28" s="402"/>
      <c r="AY28" s="402"/>
      <c r="AZ28" s="402"/>
      <c r="BA28" s="402"/>
      <c r="BB28" s="402"/>
      <c r="BC28" s="402"/>
      <c r="BD28" s="402"/>
      <c r="BE28" s="402"/>
      <c r="BF28" s="402"/>
      <c r="BG28" s="402"/>
      <c r="BH28" s="402"/>
      <c r="BI28" s="402"/>
      <c r="BJ28" s="402"/>
      <c r="BK28" s="402"/>
      <c r="BL28" s="402"/>
      <c r="BM28" s="402"/>
      <c r="BN28" s="402"/>
      <c r="BO28" s="402"/>
      <c r="BP28" s="402"/>
      <c r="BQ28" s="402"/>
      <c r="BR28" s="402"/>
      <c r="BS28" s="402"/>
      <c r="BT28" s="402"/>
      <c r="BU28" s="402"/>
      <c r="BV28" s="402"/>
      <c r="BW28" s="402"/>
      <c r="BX28" s="402"/>
      <c r="BY28" s="402"/>
      <c r="BZ28" s="402"/>
      <c r="CA28" s="402"/>
      <c r="CB28" s="402"/>
      <c r="CC28" s="402"/>
      <c r="CD28" s="402"/>
      <c r="CE28" s="402"/>
      <c r="CF28" s="402"/>
      <c r="CG28" s="402"/>
    </row>
    <row r="29" spans="1:87" s="149" customFormat="1" ht="31.5" customHeight="1" x14ac:dyDescent="0.2">
      <c r="A29" s="2011"/>
      <c r="B29" s="403" t="s">
        <v>78</v>
      </c>
      <c r="C29" s="2013"/>
      <c r="D29" s="2014"/>
      <c r="E29" s="2014"/>
      <c r="F29" s="2014"/>
      <c r="G29" s="2014"/>
      <c r="H29" s="2015"/>
      <c r="I29" s="404"/>
      <c r="J29" s="404"/>
      <c r="K29" s="404"/>
      <c r="L29" s="404"/>
      <c r="M29" s="404"/>
      <c r="N29" s="2017" t="s">
        <v>83</v>
      </c>
      <c r="O29" s="2018"/>
      <c r="P29" s="2019"/>
      <c r="Q29" s="405"/>
      <c r="R29" s="405"/>
      <c r="S29" s="405"/>
      <c r="T29" s="405"/>
      <c r="U29" s="405"/>
      <c r="V29" s="823"/>
      <c r="W29" s="405"/>
      <c r="X29" s="405"/>
      <c r="Y29" s="405"/>
      <c r="Z29" s="405"/>
      <c r="AA29" s="402"/>
      <c r="AB29" s="402"/>
      <c r="AC29" s="402"/>
      <c r="AD29" s="402"/>
      <c r="AE29" s="402"/>
      <c r="AF29" s="402"/>
      <c r="AG29" s="402"/>
      <c r="AH29" s="402"/>
      <c r="AI29" s="402"/>
      <c r="AJ29" s="402"/>
      <c r="AK29" s="402"/>
      <c r="AL29" s="402"/>
      <c r="AM29" s="402"/>
      <c r="AN29" s="402"/>
      <c r="AO29" s="402"/>
      <c r="AP29" s="402"/>
      <c r="AQ29" s="402"/>
      <c r="AR29" s="402"/>
      <c r="AS29" s="402"/>
      <c r="AT29" s="402"/>
      <c r="AU29" s="402"/>
      <c r="AV29" s="402"/>
      <c r="AW29" s="402"/>
      <c r="AX29" s="402"/>
      <c r="AY29" s="402"/>
      <c r="AZ29" s="402"/>
      <c r="BA29" s="402"/>
      <c r="BB29" s="402"/>
      <c r="BC29" s="402"/>
      <c r="BD29" s="402"/>
      <c r="BE29" s="402"/>
      <c r="BF29" s="402"/>
      <c r="BG29" s="402"/>
      <c r="BH29" s="402"/>
      <c r="BI29" s="402"/>
      <c r="BJ29" s="402"/>
      <c r="BK29" s="402"/>
      <c r="BL29" s="402"/>
      <c r="BM29" s="402"/>
      <c r="BN29" s="402"/>
      <c r="BO29" s="402"/>
      <c r="BP29" s="402"/>
      <c r="BQ29" s="402"/>
      <c r="BR29" s="402"/>
      <c r="BS29" s="402"/>
      <c r="BT29" s="402"/>
      <c r="BU29" s="402"/>
      <c r="BV29" s="402"/>
      <c r="BW29" s="402"/>
      <c r="BX29" s="402"/>
      <c r="BY29" s="402"/>
      <c r="BZ29" s="402"/>
      <c r="CA29" s="402"/>
      <c r="CB29" s="402"/>
      <c r="CC29" s="402"/>
      <c r="CD29" s="402"/>
      <c r="CE29" s="402"/>
      <c r="CF29" s="402"/>
      <c r="CG29" s="402"/>
    </row>
    <row r="30" spans="1:87" s="149" customFormat="1" ht="29.25" customHeight="1" x14ac:dyDescent="0.2">
      <c r="A30" s="2011"/>
      <c r="B30" s="403" t="s">
        <v>82</v>
      </c>
      <c r="C30" s="2022" t="s">
        <v>81</v>
      </c>
      <c r="D30" s="2022"/>
      <c r="E30" s="2022"/>
      <c r="F30" s="2022"/>
      <c r="G30" s="2022"/>
      <c r="H30" s="2022"/>
      <c r="I30" s="404"/>
      <c r="J30" s="404"/>
      <c r="K30" s="404"/>
      <c r="L30" s="404"/>
      <c r="M30" s="404"/>
      <c r="N30" s="389" t="s">
        <v>1</v>
      </c>
      <c r="O30" s="390">
        <v>1</v>
      </c>
      <c r="P30" s="390" t="e">
        <f>COUNTIF(#REF!,$CX$10)</f>
        <v>#REF!</v>
      </c>
      <c r="Q30" s="405"/>
      <c r="R30" s="405"/>
      <c r="S30" s="405"/>
      <c r="T30" s="405"/>
      <c r="U30" s="405"/>
      <c r="V30" s="823"/>
      <c r="W30" s="405"/>
      <c r="X30" s="405"/>
      <c r="Y30" s="405"/>
      <c r="Z30" s="405"/>
      <c r="AA30" s="402"/>
      <c r="AB30" s="402"/>
      <c r="AC30" s="402"/>
      <c r="AD30" s="402"/>
      <c r="AE30" s="402"/>
      <c r="AF30" s="402"/>
      <c r="AG30" s="402"/>
      <c r="AH30" s="402"/>
      <c r="AI30" s="402"/>
      <c r="AJ30" s="402"/>
      <c r="AK30" s="402"/>
      <c r="AL30" s="402"/>
      <c r="AM30" s="402"/>
      <c r="AN30" s="402"/>
      <c r="AO30" s="402"/>
      <c r="AP30" s="402"/>
      <c r="AQ30" s="402"/>
      <c r="AR30" s="402"/>
      <c r="AS30" s="402"/>
      <c r="AT30" s="402"/>
      <c r="AU30" s="402"/>
      <c r="AV30" s="402"/>
      <c r="AW30" s="402"/>
      <c r="AX30" s="402"/>
      <c r="AY30" s="402"/>
      <c r="AZ30" s="402"/>
      <c r="BA30" s="402"/>
      <c r="BB30" s="402"/>
      <c r="BC30" s="402"/>
      <c r="BD30" s="402"/>
      <c r="BE30" s="402"/>
      <c r="BF30" s="402"/>
      <c r="BG30" s="402"/>
      <c r="BH30" s="402"/>
      <c r="BI30" s="402"/>
      <c r="BJ30" s="402"/>
      <c r="BK30" s="402"/>
      <c r="BL30" s="402"/>
      <c r="BM30" s="402"/>
      <c r="BN30" s="402"/>
      <c r="BO30" s="402"/>
      <c r="BP30" s="402"/>
      <c r="BQ30" s="402"/>
      <c r="BR30" s="402"/>
      <c r="BS30" s="402"/>
      <c r="BT30" s="402"/>
      <c r="BU30" s="402"/>
      <c r="BV30" s="402"/>
      <c r="BW30" s="402"/>
      <c r="BX30" s="402"/>
      <c r="BY30" s="402"/>
      <c r="BZ30" s="402"/>
      <c r="CA30" s="402"/>
      <c r="CB30" s="402"/>
      <c r="CC30" s="402"/>
      <c r="CD30" s="402"/>
      <c r="CE30" s="402"/>
      <c r="CF30" s="402"/>
      <c r="CG30" s="402"/>
    </row>
    <row r="31" spans="1:87" s="149" customFormat="1" ht="49.5" customHeight="1" x14ac:dyDescent="0.2">
      <c r="B31" s="403" t="s">
        <v>165</v>
      </c>
      <c r="C31" s="2022"/>
      <c r="D31" s="2022"/>
      <c r="E31" s="2022"/>
      <c r="F31" s="2022"/>
      <c r="G31" s="2022"/>
      <c r="H31" s="2022"/>
      <c r="I31" s="404"/>
      <c r="J31" s="404"/>
      <c r="K31" s="404"/>
      <c r="L31" s="404"/>
      <c r="M31" s="404"/>
      <c r="N31" s="389" t="s">
        <v>2</v>
      </c>
      <c r="O31" s="390">
        <v>1</v>
      </c>
      <c r="P31" s="390" t="e">
        <f>COUNTIF(#REF!,N31)</f>
        <v>#REF!</v>
      </c>
      <c r="Q31" s="405"/>
      <c r="R31" s="405"/>
      <c r="S31" s="405"/>
      <c r="T31" s="405"/>
      <c r="U31" s="405"/>
      <c r="V31" s="43"/>
      <c r="W31" s="405"/>
      <c r="X31" s="405"/>
      <c r="Y31" s="405"/>
      <c r="Z31" s="405"/>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2"/>
      <c r="BN31" s="402"/>
      <c r="BO31" s="402"/>
      <c r="BP31" s="402"/>
      <c r="BQ31" s="402"/>
      <c r="BR31" s="402"/>
      <c r="BS31" s="402"/>
      <c r="BT31" s="402"/>
      <c r="BU31" s="402"/>
      <c r="BV31" s="402"/>
      <c r="BW31" s="402"/>
      <c r="BX31" s="402"/>
      <c r="BY31" s="402"/>
      <c r="BZ31" s="402"/>
      <c r="CA31" s="402"/>
      <c r="CB31" s="402"/>
      <c r="CC31" s="402"/>
      <c r="CD31" s="402"/>
      <c r="CE31" s="402"/>
      <c r="CF31" s="402"/>
      <c r="CG31" s="402"/>
    </row>
    <row r="32" spans="1:87" s="149" customFormat="1" ht="44.25" customHeight="1" x14ac:dyDescent="0.2">
      <c r="B32" s="403" t="s">
        <v>123</v>
      </c>
      <c r="C32" s="2020"/>
      <c r="D32" s="2020"/>
      <c r="E32" s="2020"/>
      <c r="F32" s="2020"/>
      <c r="G32" s="2020"/>
      <c r="H32" s="2020"/>
      <c r="I32" s="404"/>
      <c r="J32" s="404"/>
      <c r="K32" s="404"/>
      <c r="L32" s="404"/>
      <c r="M32" s="404"/>
      <c r="N32" s="389" t="s">
        <v>84</v>
      </c>
      <c r="O32" s="390" t="e">
        <f>COUNTIF(#REF!,N32)</f>
        <v>#REF!</v>
      </c>
      <c r="P32" s="390" t="e">
        <f>COUNTIF(#REF!,N32)</f>
        <v>#REF!</v>
      </c>
      <c r="Q32" s="405"/>
      <c r="R32" s="405"/>
      <c r="S32" s="405"/>
      <c r="T32" s="405"/>
      <c r="U32" s="405"/>
      <c r="V32"/>
      <c r="W32" s="405"/>
      <c r="X32" s="405"/>
      <c r="Y32" s="405"/>
      <c r="Z32" s="405"/>
      <c r="AA32" s="402"/>
      <c r="AB32" s="402"/>
      <c r="AC32" s="402"/>
      <c r="AD32" s="402"/>
      <c r="AE32" s="402"/>
      <c r="AF32" s="402"/>
      <c r="AG32" s="402"/>
      <c r="AH32" s="402"/>
      <c r="AI32" s="402"/>
      <c r="AJ32" s="402"/>
      <c r="AK32" s="402"/>
      <c r="AL32" s="402"/>
      <c r="AM32" s="402"/>
      <c r="AN32" s="402"/>
      <c r="AO32" s="402"/>
      <c r="AP32" s="402"/>
      <c r="AQ32" s="402"/>
      <c r="AR32" s="402"/>
      <c r="AS32" s="402"/>
      <c r="AT32" s="402"/>
      <c r="AU32" s="402"/>
      <c r="AV32" s="402"/>
      <c r="AW32" s="402"/>
      <c r="AX32" s="402"/>
      <c r="AY32" s="402"/>
      <c r="AZ32" s="402"/>
      <c r="BA32" s="402"/>
      <c r="BB32" s="402"/>
      <c r="BC32" s="402"/>
      <c r="BD32" s="402"/>
      <c r="BE32" s="402"/>
      <c r="BF32" s="402"/>
      <c r="BG32" s="402"/>
      <c r="BH32" s="402"/>
      <c r="BI32" s="402"/>
      <c r="BJ32" s="402"/>
      <c r="BK32" s="402"/>
      <c r="BL32" s="402"/>
      <c r="BM32" s="402"/>
      <c r="BN32" s="402"/>
      <c r="BO32" s="402"/>
      <c r="BP32" s="402"/>
      <c r="BQ32" s="402"/>
      <c r="BR32" s="402"/>
      <c r="BS32" s="402"/>
      <c r="BT32" s="402"/>
      <c r="BU32" s="402"/>
      <c r="BV32" s="402"/>
      <c r="BW32" s="402"/>
      <c r="BX32" s="402"/>
      <c r="BY32" s="402"/>
      <c r="BZ32" s="402"/>
      <c r="CA32" s="402"/>
      <c r="CB32" s="402"/>
      <c r="CC32" s="402"/>
      <c r="CD32" s="402"/>
      <c r="CE32" s="402"/>
      <c r="CF32" s="402"/>
      <c r="CG32" s="402"/>
    </row>
    <row r="33" spans="2:85" s="149" customFormat="1" ht="27.75" customHeight="1" x14ac:dyDescent="0.2">
      <c r="B33" s="402"/>
      <c r="C33" s="402"/>
      <c r="D33" s="402"/>
      <c r="E33" s="402"/>
      <c r="F33" s="402"/>
      <c r="G33" s="402"/>
      <c r="H33" s="402"/>
      <c r="I33" s="402"/>
      <c r="J33" s="402"/>
      <c r="K33" s="402"/>
      <c r="L33" s="402"/>
      <c r="M33" s="402"/>
      <c r="N33" s="389" t="s">
        <v>85</v>
      </c>
      <c r="O33" s="390">
        <v>5</v>
      </c>
      <c r="P33" s="390" t="e">
        <f>COUNTIF(#REF!,N33)</f>
        <v>#REF!</v>
      </c>
      <c r="Q33" s="405"/>
      <c r="R33" s="405"/>
      <c r="S33" s="405"/>
      <c r="T33" s="405"/>
      <c r="U33" s="405"/>
      <c r="V33"/>
      <c r="W33" s="405"/>
      <c r="X33" s="405"/>
      <c r="Y33" s="405"/>
      <c r="Z33" s="405"/>
      <c r="AA33" s="402"/>
      <c r="AB33" s="402"/>
      <c r="AC33" s="402"/>
      <c r="AD33" s="402"/>
      <c r="AE33" s="402"/>
      <c r="AF33" s="402"/>
      <c r="AG33" s="402"/>
      <c r="AH33" s="402"/>
      <c r="AI33" s="402"/>
      <c r="AJ33" s="402"/>
      <c r="AK33" s="402"/>
      <c r="AL33" s="402"/>
      <c r="AM33" s="402"/>
      <c r="AN33" s="402"/>
      <c r="AO33" s="402"/>
      <c r="AP33" s="402"/>
      <c r="AQ33" s="402"/>
      <c r="AR33" s="402"/>
      <c r="AS33" s="402"/>
      <c r="AT33" s="402"/>
      <c r="AU33" s="402"/>
      <c r="AV33" s="402"/>
      <c r="AW33" s="402"/>
      <c r="AX33" s="402"/>
      <c r="AY33" s="402"/>
      <c r="AZ33" s="402"/>
      <c r="BA33" s="402"/>
      <c r="BB33" s="402"/>
      <c r="BC33" s="402"/>
      <c r="BD33" s="402"/>
      <c r="BE33" s="402"/>
      <c r="BF33" s="402"/>
      <c r="BG33" s="402"/>
      <c r="BH33" s="402"/>
      <c r="BI33" s="402"/>
      <c r="BJ33" s="402"/>
      <c r="BK33" s="402"/>
      <c r="BL33" s="402"/>
      <c r="BM33" s="402"/>
      <c r="BN33" s="402"/>
      <c r="BO33" s="402"/>
      <c r="BP33" s="402"/>
      <c r="BQ33" s="402"/>
      <c r="BR33" s="402"/>
      <c r="BS33" s="402"/>
      <c r="BT33" s="402"/>
      <c r="BU33" s="402"/>
      <c r="BV33" s="402"/>
      <c r="BW33" s="402"/>
      <c r="BX33" s="402"/>
      <c r="BY33" s="402"/>
      <c r="BZ33" s="402"/>
      <c r="CA33" s="402"/>
      <c r="CB33" s="402"/>
      <c r="CC33" s="402"/>
      <c r="CD33" s="402"/>
      <c r="CE33" s="402"/>
      <c r="CF33" s="402"/>
      <c r="CG33" s="402"/>
    </row>
    <row r="34" spans="2:85" s="149" customFormat="1" ht="24.75" customHeight="1" x14ac:dyDescent="0.2">
      <c r="B34" s="30"/>
      <c r="C34" s="30"/>
      <c r="D34" s="30"/>
      <c r="E34" s="30"/>
      <c r="F34" s="30"/>
      <c r="G34" s="30"/>
      <c r="H34" s="30"/>
      <c r="I34" s="30"/>
      <c r="J34" s="30"/>
      <c r="K34" s="30"/>
      <c r="L34" s="30"/>
      <c r="M34" s="30"/>
      <c r="N34" s="2013" t="s">
        <v>86</v>
      </c>
      <c r="O34" s="2014"/>
      <c r="P34" s="2015"/>
      <c r="Q34" s="29"/>
      <c r="R34" s="29"/>
      <c r="S34" s="29"/>
      <c r="T34" s="29"/>
      <c r="U34" s="29"/>
      <c r="V34"/>
      <c r="W34" s="29"/>
      <c r="X34" s="29"/>
      <c r="Y34" s="29"/>
      <c r="Z34" s="29"/>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row>
    <row r="35" spans="2:85" s="149" customFormat="1" ht="24.75" customHeight="1" x14ac:dyDescent="0.2">
      <c r="B35" s="30"/>
      <c r="C35" s="30"/>
      <c r="D35" s="30"/>
      <c r="E35" s="30"/>
      <c r="F35" s="30"/>
      <c r="G35" s="30"/>
      <c r="H35" s="30"/>
      <c r="I35" s="30"/>
      <c r="J35" s="30"/>
      <c r="K35" s="30"/>
      <c r="L35" s="30"/>
      <c r="M35" s="30"/>
      <c r="N35" s="389" t="s">
        <v>1</v>
      </c>
      <c r="O35" s="391">
        <v>0.14280000000000001</v>
      </c>
      <c r="P35" s="391" t="e">
        <f>+P31/#REF!</f>
        <v>#REF!</v>
      </c>
      <c r="Q35" s="29"/>
      <c r="R35" s="29"/>
      <c r="S35" s="29"/>
      <c r="T35" s="29"/>
      <c r="U35" s="29"/>
      <c r="V35"/>
      <c r="W35" s="29"/>
      <c r="X35" s="29"/>
      <c r="Y35" s="29"/>
      <c r="Z35" s="29"/>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row>
    <row r="36" spans="2:85" s="402" customFormat="1" ht="18.75" customHeight="1" x14ac:dyDescent="0.2">
      <c r="B36" s="30"/>
      <c r="C36" s="30"/>
      <c r="D36" s="30"/>
      <c r="E36" s="30"/>
      <c r="F36" s="30"/>
      <c r="G36" s="30"/>
      <c r="H36" s="30"/>
      <c r="I36" s="30"/>
      <c r="J36" s="30"/>
      <c r="K36" s="30"/>
      <c r="L36" s="30"/>
      <c r="M36" s="30"/>
      <c r="N36" s="389" t="s">
        <v>2</v>
      </c>
      <c r="O36" s="391">
        <v>0.14799999999999999</v>
      </c>
      <c r="P36" s="391" t="e">
        <f>+P32/#REF!</f>
        <v>#REF!</v>
      </c>
      <c r="Q36" s="29"/>
      <c r="R36" s="29"/>
      <c r="S36" s="29"/>
      <c r="T36" s="29"/>
      <c r="U36" s="29"/>
      <c r="V36"/>
      <c r="W36" s="29"/>
      <c r="X36" s="29"/>
      <c r="Y36" s="29"/>
      <c r="Z36" s="29"/>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row>
    <row r="37" spans="2:85" s="402" customFormat="1" ht="30.75" customHeight="1" x14ac:dyDescent="0.2">
      <c r="B37" s="30"/>
      <c r="C37" s="30"/>
      <c r="D37" s="30"/>
      <c r="E37" s="30"/>
      <c r="F37" s="30"/>
      <c r="G37" s="30"/>
      <c r="H37" s="30"/>
      <c r="I37" s="30"/>
      <c r="J37" s="30"/>
      <c r="K37" s="30"/>
      <c r="L37" s="30"/>
      <c r="M37" s="30"/>
      <c r="N37" s="389" t="s">
        <v>84</v>
      </c>
      <c r="O37" s="391" t="e">
        <f>+O33/#REF!</f>
        <v>#REF!</v>
      </c>
      <c r="P37" s="391" t="e">
        <f>+P33/#REF!</f>
        <v>#REF!</v>
      </c>
      <c r="Q37" s="29"/>
      <c r="R37" s="29"/>
      <c r="S37" s="29"/>
      <c r="T37" s="29"/>
      <c r="U37" s="29"/>
      <c r="V37"/>
      <c r="W37" s="29"/>
      <c r="X37" s="29"/>
      <c r="Y37" s="29"/>
      <c r="Z37" s="29"/>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row>
    <row r="38" spans="2:85" s="402" customFormat="1" ht="31.5" customHeight="1" x14ac:dyDescent="0.2">
      <c r="B38" s="30"/>
      <c r="C38" s="30"/>
      <c r="D38" s="30"/>
      <c r="E38" s="30"/>
      <c r="F38" s="30"/>
      <c r="G38" s="30"/>
      <c r="H38" s="30"/>
      <c r="I38" s="30"/>
      <c r="J38" s="30"/>
      <c r="K38" s="30"/>
      <c r="L38" s="30"/>
      <c r="M38" s="30"/>
      <c r="N38" s="389" t="s">
        <v>85</v>
      </c>
      <c r="O38" s="391">
        <v>0.71419999999999995</v>
      </c>
      <c r="P38" s="391" t="e">
        <f>+#REF!/#REF!</f>
        <v>#REF!</v>
      </c>
      <c r="Q38" s="29"/>
      <c r="R38" s="29"/>
      <c r="S38" s="29"/>
      <c r="T38" s="29"/>
      <c r="U38" s="29"/>
      <c r="V38"/>
      <c r="W38" s="29"/>
      <c r="X38" s="29"/>
      <c r="Y38" s="29"/>
      <c r="Z38" s="29"/>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row>
    <row r="39" spans="2:85" s="402" customFormat="1" ht="31.5" customHeight="1" x14ac:dyDescent="0.2">
      <c r="B39" s="30"/>
      <c r="C39" s="30"/>
      <c r="D39" s="30"/>
      <c r="E39" s="30"/>
      <c r="F39" s="30"/>
      <c r="G39" s="30"/>
      <c r="H39" s="30"/>
      <c r="I39" s="30"/>
      <c r="J39" s="30"/>
      <c r="K39" s="30"/>
      <c r="L39" s="30"/>
      <c r="M39" s="30"/>
      <c r="N39" s="392"/>
      <c r="O39" s="392"/>
      <c r="P39" s="392"/>
      <c r="Q39" s="29"/>
      <c r="R39" s="29"/>
      <c r="S39" s="29"/>
      <c r="T39" s="29"/>
      <c r="U39" s="29"/>
      <c r="V39"/>
      <c r="W39" s="29"/>
      <c r="X39" s="29"/>
      <c r="Y39" s="29"/>
      <c r="Z39" s="29"/>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row>
    <row r="40" spans="2:85" s="402" customFormat="1" ht="31.5" customHeight="1" x14ac:dyDescent="0.2">
      <c r="B40" s="30"/>
      <c r="C40" s="30"/>
      <c r="D40" s="30"/>
      <c r="E40" s="30"/>
      <c r="F40" s="30"/>
      <c r="G40" s="30"/>
      <c r="H40" s="30"/>
      <c r="I40" s="30"/>
      <c r="J40" s="30"/>
      <c r="K40" s="30"/>
      <c r="L40" s="30"/>
      <c r="M40" s="30"/>
      <c r="N40" s="30"/>
      <c r="O40" s="30"/>
      <c r="P40" s="30"/>
      <c r="Q40" s="30"/>
      <c r="R40" s="30"/>
      <c r="S40" s="30"/>
      <c r="T40" s="30"/>
      <c r="U40" s="30"/>
      <c r="V4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row>
    <row r="41" spans="2:85" s="402" customFormat="1" ht="31.5" customHeight="1" x14ac:dyDescent="0.2">
      <c r="B41" s="30"/>
      <c r="C41" s="30"/>
      <c r="D41" s="30"/>
      <c r="E41" s="30"/>
      <c r="F41" s="30"/>
      <c r="G41" s="30"/>
      <c r="H41" s="30"/>
      <c r="I41" s="30"/>
      <c r="J41" s="30"/>
      <c r="K41" s="30"/>
      <c r="L41" s="30"/>
      <c r="M41" s="30"/>
      <c r="N41" s="30"/>
      <c r="O41" s="30"/>
      <c r="P41" s="30"/>
      <c r="Q41" s="30"/>
      <c r="R41" s="30"/>
      <c r="S41" s="30"/>
      <c r="T41" s="30"/>
      <c r="U41" s="30"/>
      <c r="V41"/>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row>
    <row r="42" spans="2:85" ht="31.5" customHeight="1" x14ac:dyDescent="0.2"/>
    <row r="43" spans="2:85" ht="31.5" customHeight="1" x14ac:dyDescent="0.2"/>
    <row r="44" spans="2:85" ht="31.5" customHeight="1" x14ac:dyDescent="0.2"/>
    <row r="45" spans="2:85" ht="31.5" customHeight="1" x14ac:dyDescent="0.2"/>
    <row r="46" spans="2:85" ht="31.5" customHeight="1" x14ac:dyDescent="0.2"/>
    <row r="47" spans="2:85" ht="18.75" customHeight="1" x14ac:dyDescent="0.2"/>
  </sheetData>
  <mergeCells count="56">
    <mergeCell ref="C32:H32"/>
    <mergeCell ref="O10:O11"/>
    <mergeCell ref="P10:P11"/>
    <mergeCell ref="B8:P9"/>
    <mergeCell ref="N10:N11"/>
    <mergeCell ref="P28:S28"/>
    <mergeCell ref="C31:H31"/>
    <mergeCell ref="M10:M11"/>
    <mergeCell ref="C29:H29"/>
    <mergeCell ref="C30:H30"/>
    <mergeCell ref="H10:L10"/>
    <mergeCell ref="F10:G10"/>
    <mergeCell ref="C10:E10"/>
    <mergeCell ref="I28:L28"/>
    <mergeCell ref="N34:P34"/>
    <mergeCell ref="Q8:T9"/>
    <mergeCell ref="AB8:AE10"/>
    <mergeCell ref="AF8:AI10"/>
    <mergeCell ref="U8:U11"/>
    <mergeCell ref="W8:Y10"/>
    <mergeCell ref="AA8:AA11"/>
    <mergeCell ref="N29:P29"/>
    <mergeCell ref="T10:T11"/>
    <mergeCell ref="S10:S11"/>
    <mergeCell ref="Z8:Z11"/>
    <mergeCell ref="Q10:Q11"/>
    <mergeCell ref="R10:R11"/>
    <mergeCell ref="V9:V11"/>
    <mergeCell ref="C5:I5"/>
    <mergeCell ref="F6:Q6"/>
    <mergeCell ref="BX9:CA9"/>
    <mergeCell ref="CB9:CE9"/>
    <mergeCell ref="A29:A30"/>
    <mergeCell ref="B10:B11"/>
    <mergeCell ref="AV8:AY10"/>
    <mergeCell ref="AZ8:BC10"/>
    <mergeCell ref="AN8:AQ10"/>
    <mergeCell ref="AR8:AU10"/>
    <mergeCell ref="AJ8:AM10"/>
    <mergeCell ref="BT8:BW10"/>
    <mergeCell ref="BL8:BO10"/>
    <mergeCell ref="BP8:BS10"/>
    <mergeCell ref="BD8:BG10"/>
    <mergeCell ref="BH8:BK10"/>
    <mergeCell ref="B1:B3"/>
    <mergeCell ref="C1:O1"/>
    <mergeCell ref="P1:Q1"/>
    <mergeCell ref="C2:O2"/>
    <mergeCell ref="P2:Q2"/>
    <mergeCell ref="C3:O3"/>
    <mergeCell ref="P3:Q3"/>
    <mergeCell ref="CF9:CI9"/>
    <mergeCell ref="BX10:CA10"/>
    <mergeCell ref="CB10:CE10"/>
    <mergeCell ref="CF10:CI10"/>
    <mergeCell ref="B7:P7"/>
  </mergeCells>
  <dataValidations count="1">
    <dataValidation type="whole" operator="greaterThan" allowBlank="1" showInputMessage="1" showErrorMessage="1" sqref="D28:G28">
      <formula1>2</formula1>
    </dataValidation>
  </dataValidations>
  <printOptions horizontalCentered="1"/>
  <pageMargins left="0.23622047244094491" right="0.23622047244094491" top="0.74803149606299213" bottom="0.35433070866141736" header="0.31496062992125984" footer="0.31496062992125984"/>
  <pageSetup paperSize="5" scale="65" fitToHeight="0" orientation="landscape" r:id="rId1"/>
  <drawing r:id="rId2"/>
  <legacyDrawing r:id="rId3"/>
  <oleObjects>
    <mc:AlternateContent xmlns:mc="http://schemas.openxmlformats.org/markup-compatibility/2006">
      <mc:Choice Requires="x14">
        <oleObject progId="Visio.Drawing.11" shapeId="23554" r:id="rId4">
          <objectPr defaultSize="0" autoPict="0" r:id="rId5">
            <anchor moveWithCells="1" sizeWithCells="1">
              <from>
                <xdr:col>1</xdr:col>
                <xdr:colOff>114300</xdr:colOff>
                <xdr:row>0</xdr:row>
                <xdr:rowOff>238125</xdr:rowOff>
              </from>
              <to>
                <xdr:col>1</xdr:col>
                <xdr:colOff>5438775</xdr:colOff>
                <xdr:row>2</xdr:row>
                <xdr:rowOff>352425</xdr:rowOff>
              </to>
            </anchor>
          </objectPr>
        </oleObject>
      </mc:Choice>
      <mc:Fallback>
        <oleObject progId="Visio.Drawing.11" shapeId="23554"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Q45"/>
  <sheetViews>
    <sheetView topLeftCell="B20" zoomScale="60" zoomScaleNormal="60" zoomScaleSheetLayoutView="90" workbookViewId="0">
      <selection activeCell="U20" sqref="U20"/>
    </sheetView>
  </sheetViews>
  <sheetFormatPr baseColWidth="10" defaultColWidth="11.42578125" defaultRowHeight="10.5" x14ac:dyDescent="0.15"/>
  <cols>
    <col min="1" max="1" width="5.5703125" style="1" customWidth="1"/>
    <col min="2" max="2" width="83.28515625" style="1" customWidth="1"/>
    <col min="3" max="3" width="4.7109375" style="1" customWidth="1"/>
    <col min="4" max="4" width="5.28515625" style="1" customWidth="1"/>
    <col min="5" max="6" width="4.42578125" style="1" customWidth="1"/>
    <col min="7" max="7" width="4.7109375" style="1" customWidth="1"/>
    <col min="8" max="8" width="4" style="1" customWidth="1"/>
    <col min="9" max="9" width="4.28515625" style="1" customWidth="1"/>
    <col min="10" max="10" width="4.85546875" style="1" customWidth="1"/>
    <col min="11" max="11" width="3.42578125" style="1" customWidth="1"/>
    <col min="12" max="12" width="3.5703125" style="1" customWidth="1"/>
    <col min="13" max="13" width="9.5703125" style="1" customWidth="1"/>
    <col min="14" max="14" width="14" style="1" customWidth="1"/>
    <col min="15" max="15" width="20" style="18" customWidth="1"/>
    <col min="16" max="16" width="25.28515625" style="1" customWidth="1"/>
    <col min="17" max="18" width="3.7109375" style="1" customWidth="1"/>
    <col min="19" max="19" width="3.42578125" style="1" customWidth="1"/>
    <col min="20" max="20" width="6" style="1" customWidth="1"/>
    <col min="21" max="21" width="23" style="1" customWidth="1"/>
    <col min="22" max="22" width="7.85546875" style="1" customWidth="1"/>
    <col min="23" max="23" width="18.28515625" style="1" customWidth="1"/>
    <col min="24" max="24" width="14.42578125" style="1" customWidth="1"/>
    <col min="25" max="25" width="14.28515625" style="1" customWidth="1"/>
    <col min="26" max="26" width="11.7109375" style="1" customWidth="1"/>
    <col min="27" max="27" width="13.7109375" style="1" customWidth="1"/>
    <col min="28" max="29" width="3.5703125" style="3" customWidth="1"/>
    <col min="30" max="31" width="3.85546875" style="3" customWidth="1"/>
    <col min="32" max="33" width="3.5703125" style="3" customWidth="1"/>
    <col min="34" max="35" width="3.85546875" style="3" customWidth="1"/>
    <col min="36" max="37" width="3.5703125" style="3" customWidth="1"/>
    <col min="38" max="39" width="3.85546875" style="3" customWidth="1"/>
    <col min="40" max="41" width="3.5703125" style="3" customWidth="1"/>
    <col min="42" max="43" width="3.85546875" style="3" customWidth="1"/>
    <col min="44" max="45" width="3.5703125" style="3" customWidth="1"/>
    <col min="46" max="47" width="3.85546875" style="3" customWidth="1"/>
    <col min="48" max="49" width="3.5703125" style="3" customWidth="1"/>
    <col min="50" max="51" width="3.85546875" style="3" customWidth="1"/>
    <col min="52" max="53" width="3.5703125" style="3" customWidth="1"/>
    <col min="54" max="55" width="3.85546875" style="3" customWidth="1"/>
    <col min="56" max="57" width="3.5703125" style="3" customWidth="1"/>
    <col min="58" max="59" width="3.85546875" style="3" customWidth="1"/>
    <col min="60" max="61" width="3.5703125" style="3" customWidth="1"/>
    <col min="62" max="62" width="3.85546875" style="3" customWidth="1"/>
    <col min="63" max="63" width="4.85546875" style="3" customWidth="1"/>
    <col min="64" max="65" width="3.5703125" style="3" customWidth="1"/>
    <col min="66" max="67" width="3.85546875" style="3" customWidth="1"/>
    <col min="68" max="69" width="3.5703125" style="3" customWidth="1"/>
    <col min="70" max="71" width="3.85546875" style="3" customWidth="1"/>
    <col min="72" max="73" width="3.5703125" style="3" customWidth="1"/>
    <col min="74" max="75" width="3.85546875" style="3" customWidth="1"/>
    <col min="76" max="76" width="16.85546875" style="1" customWidth="1"/>
    <col min="77" max="78" width="11.42578125" style="1"/>
    <col min="79" max="79" width="15.5703125" style="1" customWidth="1"/>
    <col min="80" max="84" width="11.42578125" style="1"/>
    <col min="85" max="85" width="22.42578125" style="1" customWidth="1"/>
    <col min="86" max="16384" width="11.42578125" style="1"/>
  </cols>
  <sheetData>
    <row r="1" spans="1:87" ht="15.75" x14ac:dyDescent="0.15">
      <c r="B1" s="1349"/>
      <c r="C1" s="1771" t="s">
        <v>14</v>
      </c>
      <c r="D1" s="1771"/>
      <c r="E1" s="1771"/>
      <c r="F1" s="1771"/>
      <c r="G1" s="1771"/>
      <c r="H1" s="1771"/>
      <c r="I1" s="1771"/>
      <c r="J1" s="1771"/>
      <c r="K1" s="1771"/>
      <c r="L1" s="1771"/>
      <c r="M1" s="1771"/>
      <c r="N1" s="1771"/>
      <c r="O1" s="1771"/>
      <c r="P1" s="1771" t="s">
        <v>1283</v>
      </c>
      <c r="Q1" s="1771"/>
      <c r="R1" s="1771"/>
      <c r="U1" s="1" t="s">
        <v>72</v>
      </c>
    </row>
    <row r="2" spans="1:87" ht="15.75" customHeight="1" x14ac:dyDescent="0.15">
      <c r="B2" s="1350"/>
      <c r="C2" s="1462" t="s">
        <v>15</v>
      </c>
      <c r="D2" s="1462"/>
      <c r="E2" s="1462"/>
      <c r="F2" s="1462"/>
      <c r="G2" s="1462"/>
      <c r="H2" s="1462"/>
      <c r="I2" s="1462"/>
      <c r="J2" s="1462"/>
      <c r="K2" s="1462"/>
      <c r="L2" s="1462"/>
      <c r="M2" s="1462"/>
      <c r="N2" s="1462"/>
      <c r="O2" s="1462"/>
      <c r="P2" s="2030" t="s">
        <v>116</v>
      </c>
      <c r="Q2" s="2030"/>
      <c r="R2" s="2030"/>
    </row>
    <row r="3" spans="1:87" ht="10.5" customHeight="1" x14ac:dyDescent="0.15">
      <c r="B3" s="1350"/>
      <c r="C3" s="1462"/>
      <c r="D3" s="1462"/>
      <c r="E3" s="1462"/>
      <c r="F3" s="1462"/>
      <c r="G3" s="1462"/>
      <c r="H3" s="1462"/>
      <c r="I3" s="1462"/>
      <c r="J3" s="1462"/>
      <c r="K3" s="1462"/>
      <c r="L3" s="1462"/>
      <c r="M3" s="1462"/>
      <c r="N3" s="1462"/>
      <c r="O3" s="1462"/>
      <c r="P3" s="2030"/>
      <c r="Q3" s="2030"/>
      <c r="R3" s="2030"/>
    </row>
    <row r="4" spans="1:87" ht="16.5" x14ac:dyDescent="0.15">
      <c r="B4" s="1351"/>
      <c r="C4" s="1772" t="s">
        <v>1282</v>
      </c>
      <c r="D4" s="1772"/>
      <c r="E4" s="1772"/>
      <c r="F4" s="1772"/>
      <c r="G4" s="1772"/>
      <c r="H4" s="1772"/>
      <c r="I4" s="1772"/>
      <c r="J4" s="1772"/>
      <c r="K4" s="1772"/>
      <c r="L4" s="1772"/>
      <c r="M4" s="1772"/>
      <c r="N4" s="1772"/>
      <c r="O4" s="1772"/>
      <c r="P4" s="2031" t="s">
        <v>1281</v>
      </c>
      <c r="Q4" s="2031"/>
      <c r="R4" s="2031"/>
    </row>
    <row r="5" spans="1:87" ht="25.5" customHeight="1" x14ac:dyDescent="0.2">
      <c r="B5" s="55" t="s">
        <v>257</v>
      </c>
      <c r="C5" s="55"/>
      <c r="D5" s="55"/>
      <c r="E5" s="55"/>
      <c r="F5" s="55"/>
      <c r="G5" s="55"/>
      <c r="H5" s="55"/>
      <c r="I5" s="55"/>
      <c r="J5" s="55"/>
      <c r="K5" s="55"/>
      <c r="L5" s="55"/>
      <c r="M5" s="55"/>
      <c r="N5" s="55"/>
      <c r="O5" s="2029" t="s">
        <v>258</v>
      </c>
      <c r="P5" s="1675"/>
      <c r="Q5" s="55"/>
      <c r="R5" s="55"/>
      <c r="S5" s="55"/>
      <c r="T5" s="55"/>
      <c r="U5" s="55"/>
      <c r="V5" s="55"/>
      <c r="W5" s="55"/>
      <c r="X5" s="55"/>
      <c r="Y5" s="55"/>
      <c r="Z5" s="55"/>
      <c r="AA5" s="55"/>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55"/>
      <c r="BY5" s="55"/>
      <c r="BZ5" s="55"/>
      <c r="CA5" s="55"/>
    </row>
    <row r="6" spans="1:87" ht="12.75" x14ac:dyDescent="0.2">
      <c r="B6" s="55"/>
      <c r="C6" s="55"/>
      <c r="D6" s="55"/>
      <c r="E6" s="55"/>
      <c r="F6" s="55"/>
      <c r="G6" s="55"/>
      <c r="H6" s="55"/>
      <c r="I6" s="55"/>
      <c r="J6" s="55"/>
      <c r="K6" s="55"/>
      <c r="L6" s="55"/>
      <c r="M6" s="55"/>
      <c r="N6" s="55"/>
      <c r="O6" s="160"/>
      <c r="P6" s="55"/>
      <c r="Q6" s="55"/>
      <c r="R6" s="55"/>
      <c r="S6" s="55"/>
      <c r="T6" s="55"/>
      <c r="U6" s="55"/>
      <c r="V6" s="55"/>
      <c r="W6" s="55"/>
      <c r="X6" s="55"/>
      <c r="Y6" s="55"/>
      <c r="Z6" s="55"/>
      <c r="AA6" s="55"/>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55"/>
      <c r="BY6" s="55"/>
      <c r="BZ6" s="55"/>
      <c r="CA6" s="55"/>
    </row>
    <row r="7" spans="1:87" ht="11.25" customHeight="1" x14ac:dyDescent="0.2">
      <c r="B7" s="55" t="s">
        <v>294</v>
      </c>
      <c r="C7" s="55"/>
      <c r="D7" s="55"/>
      <c r="E7" s="55"/>
      <c r="F7" s="55"/>
      <c r="G7" s="55"/>
      <c r="H7" s="55"/>
      <c r="I7" s="55"/>
      <c r="J7" s="55"/>
      <c r="K7" s="55"/>
      <c r="L7" s="55"/>
      <c r="M7" s="55"/>
      <c r="N7" s="55"/>
      <c r="O7" s="160"/>
      <c r="P7" s="55"/>
      <c r="Q7" s="55"/>
      <c r="R7" s="55"/>
      <c r="S7" s="55"/>
      <c r="T7" s="55"/>
      <c r="U7" s="55"/>
      <c r="V7" s="55"/>
      <c r="W7" s="55"/>
      <c r="X7" s="55"/>
      <c r="Y7" s="55"/>
      <c r="Z7" s="55"/>
      <c r="AA7" s="55"/>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55"/>
      <c r="BY7" s="55"/>
      <c r="BZ7" s="55"/>
      <c r="CA7" s="55"/>
    </row>
    <row r="8" spans="1:87" ht="12.75" customHeight="1" x14ac:dyDescent="0.2">
      <c r="B8" s="1970" t="s">
        <v>295</v>
      </c>
      <c r="C8" s="1970"/>
      <c r="D8" s="1970"/>
      <c r="E8" s="1970"/>
      <c r="F8" s="1970"/>
      <c r="G8" s="1970"/>
      <c r="H8" s="1970"/>
      <c r="I8" s="1970"/>
      <c r="J8" s="1970"/>
      <c r="K8" s="1970"/>
      <c r="L8" s="1970"/>
      <c r="M8" s="1970"/>
      <c r="N8" s="1970"/>
      <c r="O8" s="1970"/>
      <c r="P8" s="1970"/>
      <c r="Q8" s="55"/>
      <c r="R8" s="55"/>
      <c r="S8" s="55"/>
      <c r="T8" s="55"/>
      <c r="U8" s="55"/>
      <c r="V8" s="55"/>
      <c r="W8" s="55"/>
      <c r="X8" s="55"/>
      <c r="Y8" s="55"/>
      <c r="Z8" s="55"/>
      <c r="AA8" s="55"/>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55"/>
      <c r="BY8" s="55"/>
      <c r="BZ8" s="55"/>
      <c r="CA8" s="55"/>
    </row>
    <row r="9" spans="1:87" ht="12.75" x14ac:dyDescent="0.2">
      <c r="B9" s="160"/>
      <c r="C9" s="160"/>
      <c r="D9" s="160"/>
      <c r="E9" s="160"/>
      <c r="F9" s="160"/>
      <c r="G9" s="160"/>
      <c r="H9" s="160"/>
      <c r="I9" s="160"/>
      <c r="J9" s="160"/>
      <c r="K9" s="160"/>
      <c r="L9" s="160"/>
      <c r="M9" s="160"/>
      <c r="N9" s="160"/>
      <c r="O9" s="160"/>
      <c r="P9" s="160"/>
      <c r="Q9" s="59"/>
      <c r="R9" s="55"/>
      <c r="S9" s="55"/>
      <c r="T9" s="55"/>
      <c r="U9" s="55"/>
      <c r="V9" s="55"/>
      <c r="W9" s="55"/>
      <c r="X9" s="55"/>
      <c r="Y9" s="55"/>
      <c r="Z9" s="55"/>
      <c r="AA9" s="55"/>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55"/>
      <c r="BY9" s="55"/>
      <c r="BZ9" s="55"/>
      <c r="CA9" s="55"/>
    </row>
    <row r="10" spans="1:87" ht="15.75" customHeight="1" x14ac:dyDescent="0.2">
      <c r="B10" s="2026"/>
      <c r="C10" s="2027"/>
      <c r="D10" s="2027"/>
      <c r="E10" s="2027"/>
      <c r="F10" s="2027"/>
      <c r="G10" s="2027"/>
      <c r="H10" s="2027"/>
      <c r="I10" s="2027"/>
      <c r="J10" s="2027"/>
      <c r="K10" s="2027"/>
      <c r="L10" s="2027"/>
      <c r="M10" s="2027"/>
      <c r="N10" s="2027"/>
      <c r="O10" s="2027"/>
      <c r="P10" s="2028"/>
      <c r="Q10" s="1318" t="s">
        <v>32</v>
      </c>
      <c r="R10" s="1318"/>
      <c r="S10" s="1318"/>
      <c r="T10" s="1318"/>
      <c r="U10" s="157"/>
      <c r="V10" s="157"/>
      <c r="W10" s="1397" t="s">
        <v>147</v>
      </c>
      <c r="X10" s="1398"/>
      <c r="Y10" s="1403"/>
      <c r="Z10" s="1318" t="s">
        <v>33</v>
      </c>
      <c r="AA10" s="1318" t="s">
        <v>36</v>
      </c>
      <c r="AB10" s="1477" t="s">
        <v>187</v>
      </c>
      <c r="AC10" s="1477"/>
      <c r="AD10" s="1477"/>
      <c r="AE10" s="1477"/>
      <c r="AF10" s="1486" t="s">
        <v>188</v>
      </c>
      <c r="AG10" s="1486"/>
      <c r="AH10" s="1486"/>
      <c r="AI10" s="1486"/>
      <c r="AJ10" s="1482" t="s">
        <v>108</v>
      </c>
      <c r="AK10" s="1482"/>
      <c r="AL10" s="1482"/>
      <c r="AM10" s="1482"/>
      <c r="AN10" s="1483" t="s">
        <v>189</v>
      </c>
      <c r="AO10" s="1483"/>
      <c r="AP10" s="1483"/>
      <c r="AQ10" s="1483"/>
      <c r="AR10" s="1478" t="s">
        <v>190</v>
      </c>
      <c r="AS10" s="1478"/>
      <c r="AT10" s="1478"/>
      <c r="AU10" s="1478"/>
      <c r="AV10" s="1479" t="s">
        <v>109</v>
      </c>
      <c r="AW10" s="1479"/>
      <c r="AX10" s="1479"/>
      <c r="AY10" s="1479"/>
      <c r="AZ10" s="1480" t="s">
        <v>182</v>
      </c>
      <c r="BA10" s="1480"/>
      <c r="BB10" s="1480"/>
      <c r="BC10" s="1480"/>
      <c r="BD10" s="1481" t="s">
        <v>186</v>
      </c>
      <c r="BE10" s="1481"/>
      <c r="BF10" s="1481"/>
      <c r="BG10" s="1481"/>
      <c r="BH10" s="1474" t="s">
        <v>183</v>
      </c>
      <c r="BI10" s="1474"/>
      <c r="BJ10" s="1474"/>
      <c r="BK10" s="1474"/>
      <c r="BL10" s="1475" t="s">
        <v>184</v>
      </c>
      <c r="BM10" s="1475"/>
      <c r="BN10" s="1475"/>
      <c r="BO10" s="1475"/>
      <c r="BP10" s="1476" t="s">
        <v>185</v>
      </c>
      <c r="BQ10" s="1476"/>
      <c r="BR10" s="1476"/>
      <c r="BS10" s="1476"/>
      <c r="BT10" s="1505" t="s">
        <v>110</v>
      </c>
      <c r="BU10" s="1505"/>
      <c r="BV10" s="1505"/>
      <c r="BW10" s="1505"/>
      <c r="BX10" s="1304" t="s">
        <v>37</v>
      </c>
      <c r="BY10" s="1304"/>
      <c r="BZ10" s="1304"/>
      <c r="CA10" s="1304"/>
      <c r="CB10" s="1304" t="s">
        <v>39</v>
      </c>
      <c r="CC10" s="1304"/>
      <c r="CD10" s="1304"/>
      <c r="CE10" s="1304"/>
      <c r="CF10" s="1304" t="s">
        <v>175</v>
      </c>
      <c r="CG10" s="1304"/>
      <c r="CH10" s="1304"/>
      <c r="CI10" s="1304"/>
    </row>
    <row r="11" spans="1:87" ht="18.75" customHeight="1" x14ac:dyDescent="0.15">
      <c r="A11" s="2"/>
      <c r="B11" s="1491" t="s">
        <v>3</v>
      </c>
      <c r="C11" s="1491" t="s">
        <v>29</v>
      </c>
      <c r="D11" s="1491"/>
      <c r="E11" s="1491"/>
      <c r="F11" s="1491" t="s">
        <v>30</v>
      </c>
      <c r="G11" s="1491"/>
      <c r="H11" s="1491" t="s">
        <v>31</v>
      </c>
      <c r="I11" s="1491"/>
      <c r="J11" s="1491"/>
      <c r="K11" s="1491"/>
      <c r="L11" s="1491"/>
      <c r="M11" s="1491" t="s">
        <v>63</v>
      </c>
      <c r="N11" s="155"/>
      <c r="O11" s="155"/>
      <c r="P11" s="1491" t="s">
        <v>4</v>
      </c>
      <c r="Q11" s="1318" t="s">
        <v>23</v>
      </c>
      <c r="R11" s="1318" t="s">
        <v>24</v>
      </c>
      <c r="S11" s="1318" t="s">
        <v>25</v>
      </c>
      <c r="T11" s="1318" t="s">
        <v>28</v>
      </c>
      <c r="U11" s="1318" t="s">
        <v>51</v>
      </c>
      <c r="V11" s="1318" t="s">
        <v>73</v>
      </c>
      <c r="W11" s="1385" t="s">
        <v>147</v>
      </c>
      <c r="X11" s="1385" t="s">
        <v>148</v>
      </c>
      <c r="Y11" s="1385" t="s">
        <v>149</v>
      </c>
      <c r="Z11" s="1318"/>
      <c r="AA11" s="1318"/>
      <c r="AB11" s="1477"/>
      <c r="AC11" s="1477"/>
      <c r="AD11" s="1477"/>
      <c r="AE11" s="1477"/>
      <c r="AF11" s="1486"/>
      <c r="AG11" s="1486"/>
      <c r="AH11" s="1486"/>
      <c r="AI11" s="1486"/>
      <c r="AJ11" s="1482"/>
      <c r="AK11" s="1482"/>
      <c r="AL11" s="1482"/>
      <c r="AM11" s="1482"/>
      <c r="AN11" s="1483"/>
      <c r="AO11" s="1483"/>
      <c r="AP11" s="1483"/>
      <c r="AQ11" s="1483"/>
      <c r="AR11" s="1478"/>
      <c r="AS11" s="1478"/>
      <c r="AT11" s="1478"/>
      <c r="AU11" s="1478"/>
      <c r="AV11" s="1479"/>
      <c r="AW11" s="1479"/>
      <c r="AX11" s="1479"/>
      <c r="AY11" s="1479"/>
      <c r="AZ11" s="1480"/>
      <c r="BA11" s="1480"/>
      <c r="BB11" s="1480"/>
      <c r="BC11" s="1480"/>
      <c r="BD11" s="1481"/>
      <c r="BE11" s="1481"/>
      <c r="BF11" s="1481"/>
      <c r="BG11" s="1481"/>
      <c r="BH11" s="1474"/>
      <c r="BI11" s="1474"/>
      <c r="BJ11" s="1474"/>
      <c r="BK11" s="1474"/>
      <c r="BL11" s="1475"/>
      <c r="BM11" s="1475"/>
      <c r="BN11" s="1475"/>
      <c r="BO11" s="1475"/>
      <c r="BP11" s="1476"/>
      <c r="BQ11" s="1476"/>
      <c r="BR11" s="1476"/>
      <c r="BS11" s="1476"/>
      <c r="BT11" s="1505"/>
      <c r="BU11" s="1505"/>
      <c r="BV11" s="1505"/>
      <c r="BW11" s="1505"/>
      <c r="BX11" s="1305" t="s">
        <v>1274</v>
      </c>
      <c r="BY11" s="1306"/>
      <c r="BZ11" s="1306"/>
      <c r="CA11" s="1307"/>
      <c r="CB11" s="1305" t="s">
        <v>1275</v>
      </c>
      <c r="CC11" s="1306"/>
      <c r="CD11" s="1306"/>
      <c r="CE11" s="1307"/>
      <c r="CF11" s="1304" t="s">
        <v>1276</v>
      </c>
      <c r="CG11" s="1304"/>
      <c r="CH11" s="1304"/>
      <c r="CI11" s="1304"/>
    </row>
    <row r="12" spans="1:87" ht="36.75" customHeight="1" x14ac:dyDescent="0.15">
      <c r="A12" s="2"/>
      <c r="B12" s="1491"/>
      <c r="C12" s="155" t="s">
        <v>54</v>
      </c>
      <c r="D12" s="155" t="s">
        <v>55</v>
      </c>
      <c r="E12" s="155" t="s">
        <v>56</v>
      </c>
      <c r="F12" s="155" t="s">
        <v>57</v>
      </c>
      <c r="G12" s="155" t="s">
        <v>58</v>
      </c>
      <c r="H12" s="155" t="s">
        <v>59</v>
      </c>
      <c r="I12" s="155" t="s">
        <v>60</v>
      </c>
      <c r="J12" s="155" t="s">
        <v>61</v>
      </c>
      <c r="K12" s="155" t="s">
        <v>62</v>
      </c>
      <c r="L12" s="155" t="s">
        <v>60</v>
      </c>
      <c r="M12" s="1491"/>
      <c r="N12" s="156" t="s">
        <v>13</v>
      </c>
      <c r="O12" s="156" t="s">
        <v>12</v>
      </c>
      <c r="P12" s="1491"/>
      <c r="Q12" s="1318"/>
      <c r="R12" s="1318"/>
      <c r="S12" s="1318"/>
      <c r="T12" s="1318"/>
      <c r="U12" s="1318"/>
      <c r="V12" s="1318"/>
      <c r="W12" s="1386"/>
      <c r="X12" s="1386"/>
      <c r="Y12" s="1386"/>
      <c r="Z12" s="1318"/>
      <c r="AA12" s="1318"/>
      <c r="AB12" s="559">
        <v>1</v>
      </c>
      <c r="AC12" s="559">
        <v>2</v>
      </c>
      <c r="AD12" s="559">
        <v>3</v>
      </c>
      <c r="AE12" s="559">
        <v>4</v>
      </c>
      <c r="AF12" s="559">
        <v>1</v>
      </c>
      <c r="AG12" s="559">
        <v>2</v>
      </c>
      <c r="AH12" s="559">
        <v>3</v>
      </c>
      <c r="AI12" s="559">
        <v>4</v>
      </c>
      <c r="AJ12" s="559">
        <v>1</v>
      </c>
      <c r="AK12" s="559">
        <v>2</v>
      </c>
      <c r="AL12" s="559">
        <v>3</v>
      </c>
      <c r="AM12" s="559">
        <v>4</v>
      </c>
      <c r="AN12" s="559">
        <v>1</v>
      </c>
      <c r="AO12" s="559">
        <v>2</v>
      </c>
      <c r="AP12" s="559">
        <v>3</v>
      </c>
      <c r="AQ12" s="559">
        <v>4</v>
      </c>
      <c r="AR12" s="559">
        <v>1</v>
      </c>
      <c r="AS12" s="559">
        <v>2</v>
      </c>
      <c r="AT12" s="559">
        <v>3</v>
      </c>
      <c r="AU12" s="559">
        <v>4</v>
      </c>
      <c r="AV12" s="559">
        <v>1</v>
      </c>
      <c r="AW12" s="559">
        <v>2</v>
      </c>
      <c r="AX12" s="559">
        <v>3</v>
      </c>
      <c r="AY12" s="559">
        <v>4</v>
      </c>
      <c r="AZ12" s="559">
        <v>1</v>
      </c>
      <c r="BA12" s="559">
        <v>2</v>
      </c>
      <c r="BB12" s="559">
        <v>3</v>
      </c>
      <c r="BC12" s="559">
        <v>4</v>
      </c>
      <c r="BD12" s="559">
        <v>1</v>
      </c>
      <c r="BE12" s="559">
        <v>2</v>
      </c>
      <c r="BF12" s="559">
        <v>3</v>
      </c>
      <c r="BG12" s="559">
        <v>4</v>
      </c>
      <c r="BH12" s="559">
        <v>1</v>
      </c>
      <c r="BI12" s="559">
        <v>2</v>
      </c>
      <c r="BJ12" s="559">
        <v>3</v>
      </c>
      <c r="BK12" s="559">
        <v>4</v>
      </c>
      <c r="BL12" s="559">
        <v>1</v>
      </c>
      <c r="BM12" s="559">
        <v>2</v>
      </c>
      <c r="BN12" s="559">
        <v>3</v>
      </c>
      <c r="BO12" s="559">
        <v>4</v>
      </c>
      <c r="BP12" s="559">
        <v>1</v>
      </c>
      <c r="BQ12" s="559">
        <v>2</v>
      </c>
      <c r="BR12" s="559">
        <v>3</v>
      </c>
      <c r="BS12" s="559">
        <v>4</v>
      </c>
      <c r="BT12" s="559">
        <v>1</v>
      </c>
      <c r="BU12" s="559">
        <v>2</v>
      </c>
      <c r="BV12" s="559">
        <v>3</v>
      </c>
      <c r="BW12" s="559">
        <v>4</v>
      </c>
      <c r="BX12" s="1074" t="s">
        <v>41</v>
      </c>
      <c r="BY12" s="1074" t="s">
        <v>42</v>
      </c>
      <c r="BZ12" s="377" t="s">
        <v>40</v>
      </c>
      <c r="CA12" s="367" t="s">
        <v>38</v>
      </c>
      <c r="CB12" s="1074" t="s">
        <v>41</v>
      </c>
      <c r="CC12" s="1076" t="s">
        <v>42</v>
      </c>
      <c r="CD12" s="377" t="s">
        <v>40</v>
      </c>
      <c r="CE12" s="377" t="s">
        <v>38</v>
      </c>
      <c r="CF12" s="1074" t="s">
        <v>41</v>
      </c>
      <c r="CG12" s="1076" t="s">
        <v>42</v>
      </c>
      <c r="CH12" s="377" t="s">
        <v>40</v>
      </c>
      <c r="CI12" s="377" t="s">
        <v>38</v>
      </c>
    </row>
    <row r="13" spans="1:87" ht="311.25" customHeight="1" x14ac:dyDescent="0.15">
      <c r="A13" s="2"/>
      <c r="B13" s="597" t="s">
        <v>1256</v>
      </c>
      <c r="C13" s="739">
        <v>2</v>
      </c>
      <c r="D13" s="739">
        <v>2</v>
      </c>
      <c r="E13" s="739">
        <v>2</v>
      </c>
      <c r="F13" s="739">
        <v>2</v>
      </c>
      <c r="G13" s="739">
        <v>2</v>
      </c>
      <c r="H13" s="739">
        <v>2</v>
      </c>
      <c r="I13" s="739">
        <v>2</v>
      </c>
      <c r="J13" s="739">
        <v>2</v>
      </c>
      <c r="K13" s="739">
        <v>2</v>
      </c>
      <c r="L13" s="739">
        <v>1</v>
      </c>
      <c r="M13" s="735">
        <f t="shared" ref="M13:M19" si="0">AVERAGE(C13:L13)</f>
        <v>1.9</v>
      </c>
      <c r="N13" s="739" t="s">
        <v>471</v>
      </c>
      <c r="O13" s="739" t="s">
        <v>472</v>
      </c>
      <c r="P13" s="739" t="s">
        <v>473</v>
      </c>
      <c r="Q13" s="249">
        <v>4</v>
      </c>
      <c r="R13" s="249">
        <v>5</v>
      </c>
      <c r="S13" s="249">
        <v>5</v>
      </c>
      <c r="T13" s="249">
        <f t="shared" ref="T13:T19" si="1">Q13*R13*S13</f>
        <v>100</v>
      </c>
      <c r="U13" s="961" t="s">
        <v>857</v>
      </c>
      <c r="V13" s="114" t="s">
        <v>521</v>
      </c>
      <c r="W13" s="201" t="s">
        <v>858</v>
      </c>
      <c r="X13" s="201" t="s">
        <v>859</v>
      </c>
      <c r="Y13" s="201" t="s">
        <v>860</v>
      </c>
      <c r="Z13" s="84" t="s">
        <v>137</v>
      </c>
      <c r="AA13" s="159" t="s">
        <v>861</v>
      </c>
      <c r="AB13" s="516"/>
      <c r="AC13" s="516"/>
      <c r="AD13" s="554"/>
      <c r="AE13" s="516"/>
      <c r="AF13" s="554"/>
      <c r="AG13" s="554"/>
      <c r="AH13" s="554"/>
      <c r="AI13" s="554"/>
      <c r="AJ13" s="554"/>
      <c r="AK13" s="554"/>
      <c r="AL13" s="554"/>
      <c r="AM13" s="554"/>
      <c r="AN13" s="554"/>
      <c r="AO13" s="554"/>
      <c r="AP13" s="554"/>
      <c r="AQ13" s="554"/>
      <c r="AR13" s="554"/>
      <c r="AS13" s="554"/>
      <c r="AT13" s="554"/>
      <c r="AU13" s="554"/>
      <c r="AV13" s="554"/>
      <c r="AW13" s="554"/>
      <c r="AX13" s="554"/>
      <c r="AY13" s="1034"/>
      <c r="AZ13" s="554"/>
      <c r="BA13" s="554"/>
      <c r="BB13" s="554"/>
      <c r="BC13" s="554"/>
      <c r="BD13" s="554"/>
      <c r="BE13" s="554"/>
      <c r="BF13" s="554"/>
      <c r="BG13" s="554"/>
      <c r="BH13" s="554"/>
      <c r="BI13" s="554"/>
      <c r="BJ13" s="554"/>
      <c r="BK13" s="1034"/>
      <c r="BL13" s="554"/>
      <c r="BM13" s="554"/>
      <c r="BN13" s="554"/>
      <c r="BO13" s="554"/>
      <c r="BP13" s="554"/>
      <c r="BQ13" s="554"/>
      <c r="BR13" s="554"/>
      <c r="BS13" s="1034"/>
      <c r="BT13" s="554"/>
      <c r="BU13" s="554"/>
      <c r="BV13" s="554"/>
      <c r="BW13" s="554"/>
      <c r="BX13" s="161" t="s">
        <v>1343</v>
      </c>
      <c r="BY13" s="1224" t="s">
        <v>1371</v>
      </c>
      <c r="BZ13" s="1076"/>
      <c r="CA13" s="249" t="s">
        <v>1461</v>
      </c>
      <c r="CB13" s="1083"/>
      <c r="CC13" s="1083"/>
      <c r="CD13" s="249"/>
      <c r="CE13" s="1083"/>
      <c r="CF13" s="1083"/>
      <c r="CG13" s="1083"/>
      <c r="CH13" s="767"/>
      <c r="CI13" s="767"/>
    </row>
    <row r="14" spans="1:87" ht="196.5" hidden="1" customHeight="1" x14ac:dyDescent="0.15">
      <c r="B14" s="153" t="s">
        <v>236</v>
      </c>
      <c r="C14" s="739">
        <v>3</v>
      </c>
      <c r="D14" s="739">
        <v>2</v>
      </c>
      <c r="E14" s="739">
        <v>3</v>
      </c>
      <c r="F14" s="739">
        <v>2</v>
      </c>
      <c r="G14" s="739">
        <v>2</v>
      </c>
      <c r="H14" s="739">
        <v>2</v>
      </c>
      <c r="I14" s="739">
        <v>2</v>
      </c>
      <c r="J14" s="739">
        <v>2</v>
      </c>
      <c r="K14" s="739">
        <v>2</v>
      </c>
      <c r="L14" s="25">
        <v>1</v>
      </c>
      <c r="M14" s="739">
        <f t="shared" si="0"/>
        <v>2.1</v>
      </c>
      <c r="N14" s="433" t="s">
        <v>474</v>
      </c>
      <c r="O14" s="25" t="s">
        <v>475</v>
      </c>
      <c r="P14" s="162" t="s">
        <v>862</v>
      </c>
      <c r="Q14" s="249">
        <v>5</v>
      </c>
      <c r="R14" s="249">
        <v>4</v>
      </c>
      <c r="S14" s="249">
        <v>5</v>
      </c>
      <c r="T14" s="249">
        <f t="shared" si="1"/>
        <v>100</v>
      </c>
      <c r="U14" s="983" t="s">
        <v>863</v>
      </c>
      <c r="V14" s="114" t="s">
        <v>521</v>
      </c>
      <c r="W14" s="468" t="s">
        <v>761</v>
      </c>
      <c r="X14" s="88" t="s">
        <v>522</v>
      </c>
      <c r="Y14" s="468" t="s">
        <v>761</v>
      </c>
      <c r="Z14" s="159" t="s">
        <v>864</v>
      </c>
      <c r="AA14" s="249" t="s">
        <v>865</v>
      </c>
      <c r="AB14" s="517"/>
      <c r="AC14" s="517"/>
      <c r="AD14" s="555"/>
      <c r="AE14" s="517"/>
      <c r="AF14" s="555"/>
      <c r="AG14" s="555"/>
      <c r="AH14" s="555"/>
      <c r="AI14" s="555"/>
      <c r="AJ14" s="555"/>
      <c r="AK14" s="555"/>
      <c r="AL14" s="555"/>
      <c r="AM14" s="555"/>
      <c r="AN14" s="555"/>
      <c r="AO14" s="555"/>
      <c r="AP14" s="555"/>
      <c r="AQ14" s="555"/>
      <c r="AR14" s="555"/>
      <c r="AS14" s="555"/>
      <c r="AT14" s="555"/>
      <c r="AU14" s="555"/>
      <c r="AV14" s="555"/>
      <c r="AW14" s="555"/>
      <c r="AX14" s="555"/>
      <c r="AY14" s="555"/>
      <c r="AZ14" s="555"/>
      <c r="BA14" s="555"/>
      <c r="BB14" s="555"/>
      <c r="BC14" s="555"/>
      <c r="BD14" s="555"/>
      <c r="BE14" s="555"/>
      <c r="BF14" s="555"/>
      <c r="BG14" s="555"/>
      <c r="BH14" s="555"/>
      <c r="BI14" s="555"/>
      <c r="BJ14" s="555"/>
      <c r="BK14" s="555"/>
      <c r="BL14" s="555"/>
      <c r="BM14" s="555"/>
      <c r="BN14" s="555"/>
      <c r="BO14" s="555"/>
      <c r="BP14" s="555"/>
      <c r="BQ14" s="555"/>
      <c r="BR14" s="555"/>
      <c r="BS14" s="555"/>
      <c r="BT14" s="555"/>
      <c r="BU14" s="555"/>
      <c r="BV14" s="555"/>
      <c r="BW14" s="555"/>
      <c r="BX14" s="89"/>
      <c r="BY14" s="89"/>
      <c r="BZ14" s="1080"/>
      <c r="CA14" s="1077"/>
      <c r="CB14" s="100"/>
      <c r="CC14" s="5"/>
      <c r="CD14" s="158"/>
      <c r="CE14" s="463"/>
      <c r="CF14" s="458"/>
      <c r="CG14" s="16"/>
      <c r="CH14" s="5"/>
      <c r="CI14" s="5"/>
    </row>
    <row r="15" spans="1:87" s="2" customFormat="1" ht="103.5" hidden="1" customHeight="1" x14ac:dyDescent="0.15">
      <c r="A15" s="1"/>
      <c r="B15" s="78" t="s">
        <v>237</v>
      </c>
      <c r="C15" s="737">
        <v>2</v>
      </c>
      <c r="D15" s="737">
        <v>2</v>
      </c>
      <c r="E15" s="737">
        <v>3</v>
      </c>
      <c r="F15" s="737">
        <v>2</v>
      </c>
      <c r="G15" s="737">
        <v>2</v>
      </c>
      <c r="H15" s="737">
        <v>3</v>
      </c>
      <c r="I15" s="737">
        <v>2</v>
      </c>
      <c r="J15" s="737">
        <v>2</v>
      </c>
      <c r="K15" s="737">
        <v>2</v>
      </c>
      <c r="L15" s="737">
        <v>1</v>
      </c>
      <c r="M15" s="736">
        <f t="shared" si="0"/>
        <v>2.1</v>
      </c>
      <c r="N15" s="591" t="s">
        <v>476</v>
      </c>
      <c r="O15" s="591" t="s">
        <v>477</v>
      </c>
      <c r="P15" s="626" t="s">
        <v>478</v>
      </c>
      <c r="Q15" s="475">
        <v>4</v>
      </c>
      <c r="R15" s="475">
        <v>4</v>
      </c>
      <c r="S15" s="475">
        <v>4</v>
      </c>
      <c r="T15" s="249">
        <f t="shared" si="1"/>
        <v>64</v>
      </c>
      <c r="U15" s="454" t="s">
        <v>866</v>
      </c>
      <c r="V15" s="114" t="s">
        <v>521</v>
      </c>
      <c r="W15" s="399" t="s">
        <v>869</v>
      </c>
      <c r="X15" s="399" t="s">
        <v>869</v>
      </c>
      <c r="Y15" s="399" t="s">
        <v>867</v>
      </c>
      <c r="Z15" s="399" t="s">
        <v>137</v>
      </c>
      <c r="AA15" s="399" t="s">
        <v>868</v>
      </c>
      <c r="AB15" s="572"/>
      <c r="AC15" s="572"/>
      <c r="AD15" s="572"/>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B15" s="572"/>
      <c r="BC15" s="572"/>
      <c r="BD15" s="572"/>
      <c r="BE15" s="572"/>
      <c r="BF15" s="572"/>
      <c r="BG15" s="572"/>
      <c r="BH15" s="572"/>
      <c r="BI15" s="572"/>
      <c r="BJ15" s="572"/>
      <c r="BK15" s="572"/>
      <c r="BL15" s="572"/>
      <c r="BM15" s="572"/>
      <c r="BN15" s="572"/>
      <c r="BO15" s="572"/>
      <c r="BP15" s="572"/>
      <c r="BQ15" s="572"/>
      <c r="BR15" s="572"/>
      <c r="BS15" s="572"/>
      <c r="BT15" s="572"/>
      <c r="BU15" s="572"/>
      <c r="BV15" s="572"/>
      <c r="BW15" s="572"/>
      <c r="BX15" s="89"/>
      <c r="BY15" s="89"/>
      <c r="BZ15" s="1080"/>
      <c r="CA15" s="1077"/>
      <c r="CB15" s="458"/>
      <c r="CC15" s="459"/>
      <c r="CD15" s="249"/>
      <c r="CE15" s="1104"/>
      <c r="CF15" s="458"/>
      <c r="CG15" s="461"/>
      <c r="CH15" s="5"/>
      <c r="CI15" s="5"/>
    </row>
    <row r="16" spans="1:87" s="2" customFormat="1" ht="150" hidden="1" customHeight="1" x14ac:dyDescent="0.15">
      <c r="A16" s="1"/>
      <c r="B16" s="77" t="s">
        <v>238</v>
      </c>
      <c r="C16" s="25">
        <v>3</v>
      </c>
      <c r="D16" s="25">
        <v>3</v>
      </c>
      <c r="E16" s="25">
        <v>2</v>
      </c>
      <c r="F16" s="25">
        <v>3</v>
      </c>
      <c r="G16" s="25">
        <v>3</v>
      </c>
      <c r="H16" s="25">
        <v>2</v>
      </c>
      <c r="I16" s="25">
        <v>2</v>
      </c>
      <c r="J16" s="25">
        <v>2</v>
      </c>
      <c r="K16" s="25">
        <v>2</v>
      </c>
      <c r="L16" s="25">
        <v>1</v>
      </c>
      <c r="M16" s="736">
        <f t="shared" si="0"/>
        <v>2.2999999999999998</v>
      </c>
      <c r="N16" s="25" t="s">
        <v>479</v>
      </c>
      <c r="O16" s="25" t="s">
        <v>480</v>
      </c>
      <c r="P16" s="454" t="s">
        <v>481</v>
      </c>
      <c r="Q16" s="476">
        <v>4</v>
      </c>
      <c r="R16" s="476">
        <v>4</v>
      </c>
      <c r="S16" s="476">
        <v>4</v>
      </c>
      <c r="T16" s="249">
        <f t="shared" si="1"/>
        <v>64</v>
      </c>
      <c r="U16" s="25" t="s">
        <v>480</v>
      </c>
      <c r="V16" s="114" t="s">
        <v>521</v>
      </c>
      <c r="W16" s="88" t="s">
        <v>870</v>
      </c>
      <c r="X16" s="399" t="s">
        <v>871</v>
      </c>
      <c r="Y16" s="88" t="s">
        <v>872</v>
      </c>
      <c r="Z16" s="399" t="s">
        <v>137</v>
      </c>
      <c r="AA16" s="399" t="s">
        <v>868</v>
      </c>
      <c r="AB16" s="572"/>
      <c r="AC16" s="572"/>
      <c r="AD16" s="572"/>
      <c r="AE16" s="572"/>
      <c r="AF16" s="572"/>
      <c r="AG16" s="572"/>
      <c r="AH16" s="572"/>
      <c r="AI16" s="572"/>
      <c r="AJ16" s="572"/>
      <c r="AK16" s="572"/>
      <c r="AL16" s="572"/>
      <c r="AM16" s="572"/>
      <c r="AN16" s="572"/>
      <c r="AO16" s="572"/>
      <c r="AP16" s="572"/>
      <c r="AQ16" s="572"/>
      <c r="AR16" s="572"/>
      <c r="AS16" s="572"/>
      <c r="AT16" s="572"/>
      <c r="AU16" s="572"/>
      <c r="AV16" s="572"/>
      <c r="AW16" s="572"/>
      <c r="AX16" s="572"/>
      <c r="AY16" s="572"/>
      <c r="AZ16" s="572"/>
      <c r="BA16" s="572"/>
      <c r="BB16" s="572"/>
      <c r="BC16" s="572"/>
      <c r="BD16" s="572"/>
      <c r="BE16" s="572"/>
      <c r="BF16" s="572"/>
      <c r="BG16" s="572"/>
      <c r="BH16" s="572"/>
      <c r="BI16" s="572"/>
      <c r="BJ16" s="572"/>
      <c r="BK16" s="572"/>
      <c r="BL16" s="572"/>
      <c r="BM16" s="572"/>
      <c r="BN16" s="572"/>
      <c r="BO16" s="572"/>
      <c r="BP16" s="572"/>
      <c r="BQ16" s="572"/>
      <c r="BR16" s="572"/>
      <c r="BS16" s="572"/>
      <c r="BT16" s="572"/>
      <c r="BU16" s="572"/>
      <c r="BV16" s="572"/>
      <c r="BW16" s="572"/>
      <c r="BX16" s="89"/>
      <c r="BY16" s="89"/>
      <c r="BZ16" s="1080"/>
      <c r="CA16" s="1077"/>
      <c r="CB16" s="458"/>
      <c r="CC16" s="459"/>
      <c r="CD16" s="249"/>
      <c r="CE16" s="463"/>
      <c r="CF16" s="458"/>
      <c r="CG16" s="461"/>
      <c r="CH16" s="5"/>
      <c r="CI16" s="5"/>
    </row>
    <row r="17" spans="1:355" s="2" customFormat="1" ht="136.5" customHeight="1" x14ac:dyDescent="0.2">
      <c r="A17" s="1"/>
      <c r="B17" s="153" t="s">
        <v>239</v>
      </c>
      <c r="C17" s="564">
        <v>2</v>
      </c>
      <c r="D17" s="564">
        <v>3</v>
      </c>
      <c r="E17" s="564">
        <v>2</v>
      </c>
      <c r="F17" s="564">
        <v>3</v>
      </c>
      <c r="G17" s="564">
        <v>2</v>
      </c>
      <c r="H17" s="564">
        <v>2</v>
      </c>
      <c r="I17" s="564">
        <v>2</v>
      </c>
      <c r="J17" s="564">
        <v>2</v>
      </c>
      <c r="K17" s="564">
        <v>1</v>
      </c>
      <c r="L17" s="564">
        <v>1</v>
      </c>
      <c r="M17" s="736">
        <f t="shared" si="0"/>
        <v>2</v>
      </c>
      <c r="N17" s="564" t="s">
        <v>482</v>
      </c>
      <c r="O17" s="564" t="s">
        <v>483</v>
      </c>
      <c r="P17" s="512" t="s">
        <v>484</v>
      </c>
      <c r="Q17" s="477">
        <v>4</v>
      </c>
      <c r="R17" s="477">
        <v>5</v>
      </c>
      <c r="S17" s="477">
        <v>5</v>
      </c>
      <c r="T17" s="249">
        <f t="shared" si="1"/>
        <v>100</v>
      </c>
      <c r="U17" s="1153" t="s">
        <v>1305</v>
      </c>
      <c r="V17" s="88"/>
      <c r="W17" s="88" t="s">
        <v>1306</v>
      </c>
      <c r="X17" s="88" t="s">
        <v>1307</v>
      </c>
      <c r="Y17" s="88" t="s">
        <v>1308</v>
      </c>
      <c r="Z17" s="249" t="s">
        <v>873</v>
      </c>
      <c r="AA17" s="249" t="s">
        <v>873</v>
      </c>
      <c r="AB17" s="572"/>
      <c r="AC17" s="572"/>
      <c r="AD17" s="572"/>
      <c r="AE17" s="249"/>
      <c r="AF17" s="572"/>
      <c r="AG17" s="572"/>
      <c r="AH17" s="572"/>
      <c r="AI17" s="572"/>
      <c r="AJ17" s="572"/>
      <c r="AK17" s="572"/>
      <c r="AL17" s="572"/>
      <c r="AM17" s="572"/>
      <c r="AN17" s="572"/>
      <c r="AO17" s="572"/>
      <c r="AP17" s="572"/>
      <c r="AQ17" s="572"/>
      <c r="AR17" s="572"/>
      <c r="AS17" s="572"/>
      <c r="AT17" s="572"/>
      <c r="AU17" s="572"/>
      <c r="AV17" s="572"/>
      <c r="AW17" s="572"/>
      <c r="AX17" s="572"/>
      <c r="AY17" s="572"/>
      <c r="AZ17" s="572"/>
      <c r="BA17" s="572"/>
      <c r="BB17" s="572"/>
      <c r="BC17" s="249"/>
      <c r="BD17" s="572"/>
      <c r="BE17" s="572"/>
      <c r="BF17" s="572"/>
      <c r="BG17" s="1052"/>
      <c r="BH17" s="572"/>
      <c r="BI17" s="572"/>
      <c r="BJ17" s="572"/>
      <c r="BK17" s="572"/>
      <c r="BL17" s="572"/>
      <c r="BM17" s="572"/>
      <c r="BN17" s="572"/>
      <c r="BO17" s="572"/>
      <c r="BP17" s="572"/>
      <c r="BQ17" s="572"/>
      <c r="BR17" s="572"/>
      <c r="BS17" s="572"/>
      <c r="BT17" s="572"/>
      <c r="BU17" s="572"/>
      <c r="BV17" s="572"/>
      <c r="BW17" s="1051"/>
      <c r="BX17" s="89" t="s">
        <v>1344</v>
      </c>
      <c r="BY17" s="89" t="s">
        <v>1387</v>
      </c>
      <c r="BZ17" s="770">
        <v>0.5</v>
      </c>
      <c r="CA17" s="1218" t="s">
        <v>1462</v>
      </c>
      <c r="CB17" s="458"/>
      <c r="CC17" s="459"/>
      <c r="CD17" s="249"/>
      <c r="CE17" s="463"/>
      <c r="CF17" s="458"/>
      <c r="CG17" s="461"/>
      <c r="CH17" s="5"/>
      <c r="CI17" s="5"/>
    </row>
    <row r="18" spans="1:355" ht="210.75" hidden="1" customHeight="1" x14ac:dyDescent="0.15">
      <c r="B18" s="77" t="s">
        <v>234</v>
      </c>
      <c r="C18" s="739">
        <v>2</v>
      </c>
      <c r="D18" s="25">
        <v>2</v>
      </c>
      <c r="E18" s="25">
        <v>2</v>
      </c>
      <c r="F18" s="739">
        <v>3</v>
      </c>
      <c r="G18" s="25">
        <v>3</v>
      </c>
      <c r="H18" s="739">
        <v>3</v>
      </c>
      <c r="I18" s="25">
        <v>3</v>
      </c>
      <c r="J18" s="25">
        <v>1</v>
      </c>
      <c r="K18" s="25">
        <v>1</v>
      </c>
      <c r="L18" s="25">
        <v>1</v>
      </c>
      <c r="M18" s="736">
        <f t="shared" si="0"/>
        <v>2.1</v>
      </c>
      <c r="N18" s="433" t="s">
        <v>485</v>
      </c>
      <c r="O18" s="739" t="s">
        <v>486</v>
      </c>
      <c r="P18" s="747" t="s">
        <v>487</v>
      </c>
      <c r="Q18" s="740">
        <v>4</v>
      </c>
      <c r="R18" s="740">
        <v>5</v>
      </c>
      <c r="S18" s="740">
        <v>5</v>
      </c>
      <c r="T18" s="249">
        <f t="shared" si="1"/>
        <v>100</v>
      </c>
      <c r="U18" s="984" t="s">
        <v>874</v>
      </c>
      <c r="V18" s="88"/>
      <c r="W18" s="88" t="s">
        <v>875</v>
      </c>
      <c r="X18" s="88" t="s">
        <v>876</v>
      </c>
      <c r="Y18" s="88" t="s">
        <v>877</v>
      </c>
      <c r="Z18" s="249" t="s">
        <v>137</v>
      </c>
      <c r="AA18" s="249" t="s">
        <v>878</v>
      </c>
      <c r="AB18" s="517"/>
      <c r="AC18" s="517"/>
      <c r="AD18" s="555"/>
      <c r="AE18" s="517"/>
      <c r="AF18" s="555"/>
      <c r="AG18" s="555"/>
      <c r="AH18" s="555"/>
      <c r="AI18" s="555"/>
      <c r="AJ18" s="555"/>
      <c r="AK18" s="555"/>
      <c r="AL18" s="555"/>
      <c r="AM18" s="555"/>
      <c r="AN18" s="555"/>
      <c r="AO18" s="555"/>
      <c r="AP18" s="555"/>
      <c r="AQ18" s="555"/>
      <c r="AR18" s="555"/>
      <c r="AS18" s="555"/>
      <c r="AT18" s="555"/>
      <c r="AU18" s="555"/>
      <c r="AV18" s="555"/>
      <c r="AW18" s="555"/>
      <c r="AX18" s="555"/>
      <c r="AY18" s="555"/>
      <c r="AZ18" s="555"/>
      <c r="BA18" s="555"/>
      <c r="BB18" s="555"/>
      <c r="BC18" s="555"/>
      <c r="BD18" s="555"/>
      <c r="BE18" s="555"/>
      <c r="BF18" s="555"/>
      <c r="BG18" s="555"/>
      <c r="BH18" s="555"/>
      <c r="BI18" s="555"/>
      <c r="BJ18" s="555"/>
      <c r="BK18" s="555"/>
      <c r="BL18" s="555"/>
      <c r="BM18" s="555"/>
      <c r="BN18" s="555"/>
      <c r="BO18" s="555"/>
      <c r="BP18" s="555"/>
      <c r="BQ18" s="555"/>
      <c r="BR18" s="555"/>
      <c r="BS18" s="555"/>
      <c r="BT18" s="555"/>
      <c r="BU18" s="555"/>
      <c r="BV18" s="555"/>
      <c r="BW18" s="555"/>
      <c r="BX18" s="89"/>
      <c r="BY18" s="89"/>
      <c r="BZ18" s="1080"/>
      <c r="CA18" s="1077"/>
      <c r="CB18" s="458"/>
      <c r="CC18" s="459"/>
      <c r="CD18" s="249"/>
      <c r="CE18" s="463"/>
      <c r="CF18" s="458"/>
      <c r="CG18" s="461"/>
      <c r="CH18" s="5"/>
      <c r="CI18" s="5"/>
    </row>
    <row r="19" spans="1:355" ht="309.75" customHeight="1" x14ac:dyDescent="0.15">
      <c r="B19" s="78" t="s">
        <v>1257</v>
      </c>
      <c r="C19" s="70">
        <v>2</v>
      </c>
      <c r="D19" s="70">
        <v>2</v>
      </c>
      <c r="E19" s="70">
        <v>2</v>
      </c>
      <c r="F19" s="70">
        <v>3</v>
      </c>
      <c r="G19" s="70">
        <v>3</v>
      </c>
      <c r="H19" s="70">
        <v>2</v>
      </c>
      <c r="I19" s="70">
        <v>3</v>
      </c>
      <c r="J19" s="70">
        <v>2</v>
      </c>
      <c r="K19" s="70">
        <v>2</v>
      </c>
      <c r="L19" s="70">
        <v>1</v>
      </c>
      <c r="M19" s="736">
        <f t="shared" si="0"/>
        <v>2.2000000000000002</v>
      </c>
      <c r="N19" s="591" t="s">
        <v>488</v>
      </c>
      <c r="O19" s="591" t="s">
        <v>489</v>
      </c>
      <c r="P19" s="748" t="s">
        <v>490</v>
      </c>
      <c r="Q19" s="629">
        <v>4</v>
      </c>
      <c r="R19" s="629">
        <v>5</v>
      </c>
      <c r="S19" s="629">
        <v>5</v>
      </c>
      <c r="T19" s="630">
        <f t="shared" si="1"/>
        <v>100</v>
      </c>
      <c r="U19" s="966" t="s">
        <v>1389</v>
      </c>
      <c r="V19" s="631"/>
      <c r="W19" s="21" t="s">
        <v>1391</v>
      </c>
      <c r="X19" s="21" t="s">
        <v>1390</v>
      </c>
      <c r="Y19" s="399" t="s">
        <v>880</v>
      </c>
      <c r="Z19" s="21" t="s">
        <v>881</v>
      </c>
      <c r="AA19" s="837" t="s">
        <v>1388</v>
      </c>
      <c r="AB19" s="633"/>
      <c r="AC19" s="633"/>
      <c r="AD19" s="633"/>
      <c r="AE19" s="633"/>
      <c r="AF19" s="633"/>
      <c r="AG19" s="633"/>
      <c r="AH19" s="633"/>
      <c r="AI19" s="633"/>
      <c r="AJ19" s="633"/>
      <c r="AK19" s="633"/>
      <c r="AL19" s="633"/>
      <c r="AM19" s="633"/>
      <c r="AN19" s="633"/>
      <c r="AO19" s="633"/>
      <c r="AP19" s="633"/>
      <c r="AQ19" s="633"/>
      <c r="AR19" s="633"/>
      <c r="AS19" s="633"/>
      <c r="AT19" s="633"/>
      <c r="AU19" s="1066"/>
      <c r="AV19" s="633"/>
      <c r="AW19" s="633"/>
      <c r="AX19" s="633"/>
      <c r="AY19" s="1066"/>
      <c r="AZ19" s="633"/>
      <c r="BA19" s="633"/>
      <c r="BB19" s="633"/>
      <c r="BC19" s="1066"/>
      <c r="BD19" s="633"/>
      <c r="BE19" s="633"/>
      <c r="BF19" s="633"/>
      <c r="BG19" s="1066"/>
      <c r="BH19" s="633"/>
      <c r="BI19" s="633"/>
      <c r="BJ19" s="633"/>
      <c r="BK19" s="1066"/>
      <c r="BL19" s="633"/>
      <c r="BM19" s="633"/>
      <c r="BN19" s="633"/>
      <c r="BO19" s="1066"/>
      <c r="BP19" s="633"/>
      <c r="BQ19" s="633"/>
      <c r="BR19" s="633"/>
      <c r="BS19" s="1066"/>
      <c r="BT19" s="633"/>
      <c r="BU19" s="633"/>
      <c r="BV19" s="633"/>
      <c r="BW19" s="1066"/>
      <c r="BX19" s="161" t="s">
        <v>1343</v>
      </c>
      <c r="BY19" s="161" t="s">
        <v>1341</v>
      </c>
      <c r="BZ19" s="770">
        <v>0.1</v>
      </c>
      <c r="CA19" s="249" t="s">
        <v>1463</v>
      </c>
      <c r="CB19" s="1188"/>
      <c r="CC19" s="1189"/>
      <c r="CD19" s="249"/>
      <c r="CE19" s="749"/>
      <c r="CF19" s="458"/>
      <c r="CG19" s="637"/>
      <c r="CH19" s="5"/>
      <c r="CI19" s="5"/>
    </row>
    <row r="20" spans="1:355" ht="199.5" customHeight="1" x14ac:dyDescent="0.15">
      <c r="B20" s="2032" t="s">
        <v>235</v>
      </c>
      <c r="C20" s="1346">
        <v>3</v>
      </c>
      <c r="D20" s="1346">
        <v>2</v>
      </c>
      <c r="E20" s="1346">
        <v>2</v>
      </c>
      <c r="F20" s="1346">
        <v>2</v>
      </c>
      <c r="G20" s="1346">
        <v>1</v>
      </c>
      <c r="H20" s="1346">
        <v>2</v>
      </c>
      <c r="I20" s="1346">
        <v>2</v>
      </c>
      <c r="J20" s="1346">
        <v>1</v>
      </c>
      <c r="K20" s="1346">
        <v>2</v>
      </c>
      <c r="L20" s="1346">
        <v>1</v>
      </c>
      <c r="M20" s="2037">
        <f>AVERAGE(C20:L20)</f>
        <v>1.8</v>
      </c>
      <c r="N20" s="1347" t="s">
        <v>491</v>
      </c>
      <c r="O20" s="1347" t="s">
        <v>492</v>
      </c>
      <c r="P20" s="2040" t="s">
        <v>493</v>
      </c>
      <c r="Q20" s="1484">
        <v>4</v>
      </c>
      <c r="R20" s="1484">
        <v>4</v>
      </c>
      <c r="S20" s="1484">
        <v>5</v>
      </c>
      <c r="T20" s="2034">
        <f>Q20*R20*S20</f>
        <v>80</v>
      </c>
      <c r="U20" s="1150" t="s">
        <v>1311</v>
      </c>
      <c r="V20" s="468" t="s">
        <v>814</v>
      </c>
      <c r="W20" s="1149" t="s">
        <v>1312</v>
      </c>
      <c r="X20" s="1151" t="s">
        <v>1314</v>
      </c>
      <c r="Y20" s="1149" t="s">
        <v>1313</v>
      </c>
      <c r="Z20" s="97" t="s">
        <v>1315</v>
      </c>
      <c r="AA20" s="249" t="s">
        <v>878</v>
      </c>
      <c r="AB20" s="633"/>
      <c r="AC20" s="633"/>
      <c r="AD20" s="633"/>
      <c r="AE20" s="633"/>
      <c r="AF20" s="633"/>
      <c r="AG20" s="633"/>
      <c r="AH20" s="633"/>
      <c r="AI20" s="633"/>
      <c r="AJ20" s="633"/>
      <c r="AK20" s="633"/>
      <c r="AL20" s="633"/>
      <c r="AM20" s="633"/>
      <c r="AN20" s="633"/>
      <c r="AO20" s="633"/>
      <c r="AP20" s="633"/>
      <c r="AQ20" s="633"/>
      <c r="AR20" s="633"/>
      <c r="AS20" s="633"/>
      <c r="AT20" s="633"/>
      <c r="AU20" s="633"/>
      <c r="AV20" s="633"/>
      <c r="AW20" s="633"/>
      <c r="AX20" s="633"/>
      <c r="AY20" s="633"/>
      <c r="AZ20" s="633"/>
      <c r="BA20" s="633"/>
      <c r="BB20" s="633"/>
      <c r="BC20" s="1066"/>
      <c r="BD20" s="633"/>
      <c r="BE20" s="633"/>
      <c r="BF20" s="633"/>
      <c r="BG20" s="633"/>
      <c r="BH20" s="633"/>
      <c r="BI20" s="633"/>
      <c r="BJ20" s="633"/>
      <c r="BK20" s="633"/>
      <c r="BL20" s="633"/>
      <c r="BM20" s="633"/>
      <c r="BN20" s="633"/>
      <c r="BO20" s="632"/>
      <c r="BP20" s="633"/>
      <c r="BQ20" s="633"/>
      <c r="BR20" s="633"/>
      <c r="BS20" s="633"/>
      <c r="BT20" s="633"/>
      <c r="BU20" s="633"/>
      <c r="BV20" s="632"/>
      <c r="BW20" s="633"/>
      <c r="BX20" s="161" t="s">
        <v>1343</v>
      </c>
      <c r="BY20" s="634" t="s">
        <v>1342</v>
      </c>
      <c r="BZ20" s="633"/>
      <c r="CA20" s="317"/>
      <c r="CB20" s="458"/>
      <c r="CC20" s="636"/>
      <c r="CD20" s="632"/>
      <c r="CE20" s="463"/>
      <c r="CF20" s="458"/>
      <c r="CG20" s="637"/>
      <c r="CH20" s="5"/>
      <c r="CI20" s="5"/>
    </row>
    <row r="21" spans="1:355" ht="160.5" hidden="1" customHeight="1" x14ac:dyDescent="0.15">
      <c r="B21" s="2032"/>
      <c r="C21" s="1347"/>
      <c r="D21" s="1347"/>
      <c r="E21" s="1347"/>
      <c r="F21" s="1347"/>
      <c r="G21" s="1347"/>
      <c r="H21" s="1347"/>
      <c r="I21" s="1347"/>
      <c r="J21" s="1347"/>
      <c r="K21" s="1347"/>
      <c r="L21" s="1347"/>
      <c r="M21" s="2038"/>
      <c r="N21" s="1347"/>
      <c r="O21" s="1347"/>
      <c r="P21" s="2041"/>
      <c r="Q21" s="1697"/>
      <c r="R21" s="1697"/>
      <c r="S21" s="1697"/>
      <c r="T21" s="2035"/>
      <c r="U21" s="984" t="s">
        <v>882</v>
      </c>
      <c r="V21" s="88"/>
      <c r="W21" s="88" t="s">
        <v>883</v>
      </c>
      <c r="X21" s="88" t="s">
        <v>884</v>
      </c>
      <c r="Y21" s="88" t="s">
        <v>885</v>
      </c>
      <c r="Z21" s="21" t="s">
        <v>881</v>
      </c>
      <c r="AA21" s="249" t="s">
        <v>878</v>
      </c>
      <c r="AB21" s="517"/>
      <c r="AC21" s="517"/>
      <c r="AD21" s="555"/>
      <c r="AE21" s="517"/>
      <c r="AF21" s="555"/>
      <c r="AG21" s="555"/>
      <c r="AH21" s="555"/>
      <c r="AI21" s="555"/>
      <c r="AJ21" s="555"/>
      <c r="AK21" s="555"/>
      <c r="AL21" s="555"/>
      <c r="AM21" s="555"/>
      <c r="AN21" s="555"/>
      <c r="AO21" s="555"/>
      <c r="AP21" s="555"/>
      <c r="AQ21" s="555"/>
      <c r="AR21" s="555"/>
      <c r="AS21" s="555"/>
      <c r="AT21" s="555"/>
      <c r="AU21" s="555"/>
      <c r="AV21" s="555"/>
      <c r="AW21" s="555"/>
      <c r="AX21" s="555"/>
      <c r="AY21" s="555"/>
      <c r="AZ21" s="555"/>
      <c r="BA21" s="555"/>
      <c r="BB21" s="555"/>
      <c r="BC21" s="555"/>
      <c r="BD21" s="555"/>
      <c r="BE21" s="555"/>
      <c r="BF21" s="555"/>
      <c r="BG21" s="555"/>
      <c r="BH21" s="555"/>
      <c r="BI21" s="555"/>
      <c r="BJ21" s="555"/>
      <c r="BK21" s="555"/>
      <c r="BL21" s="555"/>
      <c r="BM21" s="555"/>
      <c r="BN21" s="555"/>
      <c r="BO21" s="555"/>
      <c r="BP21" s="555"/>
      <c r="BQ21" s="555"/>
      <c r="BR21" s="555"/>
      <c r="BS21" s="555"/>
      <c r="BT21" s="555"/>
      <c r="BU21" s="555"/>
      <c r="BV21" s="555"/>
      <c r="BW21" s="555"/>
      <c r="BX21" s="161" t="s">
        <v>1343</v>
      </c>
      <c r="BY21" s="89">
        <v>43800</v>
      </c>
      <c r="BZ21" s="1080"/>
      <c r="CA21" s="317"/>
      <c r="CB21" s="458"/>
      <c r="CC21" s="459"/>
      <c r="CD21" s="249"/>
      <c r="CE21" s="463"/>
      <c r="CF21" s="100"/>
      <c r="CG21" s="16"/>
      <c r="CH21" s="5"/>
      <c r="CI21" s="5"/>
    </row>
    <row r="22" spans="1:355" ht="87" hidden="1" customHeight="1" x14ac:dyDescent="0.15">
      <c r="B22" s="2032"/>
      <c r="C22" s="1347"/>
      <c r="D22" s="1347"/>
      <c r="E22" s="1347"/>
      <c r="F22" s="1347"/>
      <c r="G22" s="1347"/>
      <c r="H22" s="1347"/>
      <c r="I22" s="1347"/>
      <c r="J22" s="1347"/>
      <c r="K22" s="1347"/>
      <c r="L22" s="1347"/>
      <c r="M22" s="2038"/>
      <c r="N22" s="1347"/>
      <c r="O22" s="1347"/>
      <c r="P22" s="2041"/>
      <c r="Q22" s="1697"/>
      <c r="R22" s="1697"/>
      <c r="S22" s="1697"/>
      <c r="T22" s="2035"/>
      <c r="U22" s="984" t="s">
        <v>886</v>
      </c>
      <c r="V22" s="88" t="s">
        <v>814</v>
      </c>
      <c r="W22" s="88" t="s">
        <v>887</v>
      </c>
      <c r="X22" s="219" t="s">
        <v>888</v>
      </c>
      <c r="Y22" s="219" t="s">
        <v>885</v>
      </c>
      <c r="Z22" s="206" t="s">
        <v>889</v>
      </c>
      <c r="AA22" s="206" t="s">
        <v>890</v>
      </c>
      <c r="AB22" s="518"/>
      <c r="AC22" s="518"/>
      <c r="AD22" s="556"/>
      <c r="AE22" s="518"/>
      <c r="AF22" s="556"/>
      <c r="AG22" s="556"/>
      <c r="AH22" s="556"/>
      <c r="AI22" s="556"/>
      <c r="AJ22" s="556"/>
      <c r="AK22" s="556"/>
      <c r="AL22" s="556"/>
      <c r="AM22" s="556"/>
      <c r="AN22" s="556"/>
      <c r="AO22" s="556"/>
      <c r="AP22" s="556"/>
      <c r="AQ22" s="556"/>
      <c r="AR22" s="556"/>
      <c r="AS22" s="556"/>
      <c r="AT22" s="556"/>
      <c r="AU22" s="556"/>
      <c r="AV22" s="556"/>
      <c r="AW22" s="556"/>
      <c r="AX22" s="556"/>
      <c r="AY22" s="556"/>
      <c r="AZ22" s="556"/>
      <c r="BA22" s="556"/>
      <c r="BB22" s="556"/>
      <c r="BC22" s="556"/>
      <c r="BD22" s="556"/>
      <c r="BE22" s="556"/>
      <c r="BF22" s="556"/>
      <c r="BG22" s="556"/>
      <c r="BH22" s="556"/>
      <c r="BI22" s="556"/>
      <c r="BJ22" s="556"/>
      <c r="BK22" s="556"/>
      <c r="BL22" s="556"/>
      <c r="BM22" s="556"/>
      <c r="BN22" s="556"/>
      <c r="BO22" s="556"/>
      <c r="BP22" s="556"/>
      <c r="BQ22" s="556"/>
      <c r="BR22" s="556"/>
      <c r="BS22" s="556"/>
      <c r="BT22" s="556"/>
      <c r="BU22" s="556"/>
      <c r="BV22" s="556"/>
      <c r="BW22" s="556"/>
      <c r="BX22" s="161" t="s">
        <v>1343</v>
      </c>
      <c r="BY22" s="89"/>
      <c r="BZ22" s="1080"/>
      <c r="CA22" s="317"/>
      <c r="CB22" s="458"/>
      <c r="CC22" s="459"/>
      <c r="CD22" s="249"/>
      <c r="CE22" s="463"/>
      <c r="CF22" s="458"/>
      <c r="CG22" s="461"/>
      <c r="CH22" s="5"/>
      <c r="CI22" s="5"/>
    </row>
    <row r="23" spans="1:355" s="5" customFormat="1" ht="108" hidden="1" customHeight="1" x14ac:dyDescent="0.15">
      <c r="B23" s="2032"/>
      <c r="C23" s="1347"/>
      <c r="D23" s="1347"/>
      <c r="E23" s="1347"/>
      <c r="F23" s="1347"/>
      <c r="G23" s="1347"/>
      <c r="H23" s="1347"/>
      <c r="I23" s="1347"/>
      <c r="J23" s="1347"/>
      <c r="K23" s="1347"/>
      <c r="L23" s="1347"/>
      <c r="M23" s="2038"/>
      <c r="N23" s="1347"/>
      <c r="O23" s="1347"/>
      <c r="P23" s="2041"/>
      <c r="Q23" s="1697"/>
      <c r="R23" s="1697"/>
      <c r="S23" s="1697"/>
      <c r="T23" s="2035"/>
      <c r="U23" s="966" t="s">
        <v>891</v>
      </c>
      <c r="V23" s="88" t="s">
        <v>814</v>
      </c>
      <c r="W23" s="21" t="s">
        <v>892</v>
      </c>
      <c r="X23" s="21" t="s">
        <v>893</v>
      </c>
      <c r="Y23" s="21" t="s">
        <v>894</v>
      </c>
      <c r="Z23" s="21" t="s">
        <v>895</v>
      </c>
      <c r="AA23" s="837" t="s">
        <v>868</v>
      </c>
      <c r="AB23" s="517"/>
      <c r="AC23" s="517"/>
      <c r="AD23" s="555"/>
      <c r="AE23" s="517"/>
      <c r="AF23" s="555"/>
      <c r="AG23" s="555"/>
      <c r="AH23" s="555"/>
      <c r="AI23" s="555"/>
      <c r="AJ23" s="555"/>
      <c r="AK23" s="555"/>
      <c r="AL23" s="555"/>
      <c r="AM23" s="555"/>
      <c r="AN23" s="555"/>
      <c r="AO23" s="555"/>
      <c r="AP23" s="555"/>
      <c r="AQ23" s="555"/>
      <c r="AR23" s="555"/>
      <c r="AS23" s="555"/>
      <c r="AT23" s="555"/>
      <c r="AU23" s="555"/>
      <c r="AV23" s="555"/>
      <c r="AW23" s="555"/>
      <c r="AX23" s="555"/>
      <c r="AY23" s="555"/>
      <c r="AZ23" s="555"/>
      <c r="BA23" s="555"/>
      <c r="BB23" s="555"/>
      <c r="BC23" s="555"/>
      <c r="BD23" s="555"/>
      <c r="BE23" s="555"/>
      <c r="BF23" s="555"/>
      <c r="BG23" s="555"/>
      <c r="BH23" s="555"/>
      <c r="BI23" s="555"/>
      <c r="BJ23" s="555"/>
      <c r="BK23" s="555"/>
      <c r="BL23" s="555"/>
      <c r="BM23" s="555"/>
      <c r="BN23" s="555"/>
      <c r="BO23" s="555"/>
      <c r="BP23" s="555"/>
      <c r="BQ23" s="555"/>
      <c r="BR23" s="555"/>
      <c r="BS23" s="555"/>
      <c r="BT23" s="555"/>
      <c r="BU23" s="555"/>
      <c r="BV23" s="555"/>
      <c r="BW23" s="555"/>
      <c r="BX23" s="161" t="s">
        <v>1343</v>
      </c>
      <c r="BY23" s="89"/>
      <c r="BZ23" s="1080"/>
      <c r="CA23" s="317"/>
      <c r="CB23" s="458"/>
      <c r="CC23" s="459"/>
      <c r="CD23" s="249"/>
      <c r="CE23" s="463"/>
      <c r="CF23" s="458"/>
      <c r="CG23" s="461"/>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c r="JE23" s="36"/>
      <c r="JF23" s="36"/>
      <c r="JG23" s="36"/>
      <c r="JH23" s="36"/>
      <c r="JI23" s="36"/>
      <c r="JJ23" s="36"/>
      <c r="JK23" s="36"/>
      <c r="JL23" s="36"/>
      <c r="JM23" s="36"/>
      <c r="JN23" s="36"/>
      <c r="JO23" s="36"/>
      <c r="JP23" s="36"/>
      <c r="JQ23" s="36"/>
      <c r="JR23" s="36"/>
      <c r="JS23" s="36"/>
      <c r="JT23" s="36"/>
      <c r="JU23" s="36"/>
      <c r="JV23" s="36"/>
      <c r="JW23" s="36"/>
      <c r="JX23" s="36"/>
      <c r="JY23" s="36"/>
      <c r="JZ23" s="36"/>
      <c r="KA23" s="36"/>
      <c r="KB23" s="36"/>
      <c r="KC23" s="36"/>
      <c r="KD23" s="36"/>
      <c r="KE23" s="36"/>
      <c r="KF23" s="36"/>
      <c r="KG23" s="36"/>
      <c r="KH23" s="36"/>
      <c r="KI23" s="36"/>
      <c r="KJ23" s="36"/>
      <c r="KK23" s="36"/>
      <c r="KL23" s="36"/>
      <c r="KM23" s="36"/>
      <c r="KN23" s="36"/>
      <c r="KO23" s="36"/>
      <c r="KP23" s="36"/>
      <c r="KQ23" s="36"/>
      <c r="KR23" s="36"/>
      <c r="KS23" s="36"/>
      <c r="KT23" s="36"/>
      <c r="KU23" s="36"/>
      <c r="KV23" s="36"/>
      <c r="KW23" s="36"/>
      <c r="KX23" s="36"/>
      <c r="KY23" s="36"/>
      <c r="KZ23" s="36"/>
      <c r="LA23" s="36"/>
      <c r="LB23" s="36"/>
      <c r="LC23" s="36"/>
      <c r="LD23" s="36"/>
      <c r="LE23" s="36"/>
      <c r="LF23" s="36"/>
      <c r="LG23" s="36"/>
      <c r="LH23" s="36"/>
      <c r="LI23" s="36"/>
      <c r="LJ23" s="36"/>
      <c r="LK23" s="36"/>
      <c r="LL23" s="36"/>
      <c r="LM23" s="36"/>
      <c r="LN23" s="36"/>
      <c r="LO23" s="36"/>
      <c r="LP23" s="36"/>
      <c r="LQ23" s="36"/>
      <c r="LR23" s="36"/>
      <c r="LS23" s="36"/>
      <c r="LT23" s="36"/>
      <c r="LU23" s="36"/>
      <c r="LV23" s="36"/>
      <c r="LW23" s="36"/>
      <c r="LX23" s="36"/>
      <c r="LY23" s="36"/>
      <c r="LZ23" s="36"/>
      <c r="MA23" s="36"/>
      <c r="MB23" s="36"/>
      <c r="MC23" s="36"/>
      <c r="MD23" s="36"/>
      <c r="ME23" s="36"/>
      <c r="MF23" s="36"/>
      <c r="MG23" s="36"/>
      <c r="MH23" s="36"/>
      <c r="MI23" s="36"/>
      <c r="MJ23" s="36"/>
      <c r="MK23" s="36"/>
      <c r="ML23" s="36"/>
      <c r="MM23" s="36"/>
      <c r="MN23" s="36"/>
      <c r="MO23" s="36"/>
      <c r="MP23" s="36"/>
      <c r="MQ23" s="22"/>
    </row>
    <row r="24" spans="1:355" ht="189" hidden="1" customHeight="1" x14ac:dyDescent="0.15">
      <c r="B24" s="2032"/>
      <c r="C24" s="1347"/>
      <c r="D24" s="1347"/>
      <c r="E24" s="1347"/>
      <c r="F24" s="1347"/>
      <c r="G24" s="1347"/>
      <c r="H24" s="1347"/>
      <c r="I24" s="1347"/>
      <c r="J24" s="1347"/>
      <c r="K24" s="1347"/>
      <c r="L24" s="1347"/>
      <c r="M24" s="2038"/>
      <c r="N24" s="1347"/>
      <c r="O24" s="1347"/>
      <c r="P24" s="2041"/>
      <c r="Q24" s="1697"/>
      <c r="R24" s="1697"/>
      <c r="S24" s="1697"/>
      <c r="T24" s="2035"/>
      <c r="U24" s="966" t="s">
        <v>896</v>
      </c>
      <c r="V24" s="88" t="s">
        <v>814</v>
      </c>
      <c r="W24" s="520" t="s">
        <v>879</v>
      </c>
      <c r="X24" s="520" t="s">
        <v>898</v>
      </c>
      <c r="Y24" s="747" t="s">
        <v>897</v>
      </c>
      <c r="Z24" s="249" t="s">
        <v>899</v>
      </c>
      <c r="AA24" s="249" t="s">
        <v>900</v>
      </c>
      <c r="AB24" s="516"/>
      <c r="AC24" s="516"/>
      <c r="AD24" s="554"/>
      <c r="AE24" s="516"/>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4"/>
      <c r="BH24" s="554"/>
      <c r="BI24" s="554"/>
      <c r="BJ24" s="554"/>
      <c r="BK24" s="554"/>
      <c r="BL24" s="554"/>
      <c r="BM24" s="554"/>
      <c r="BN24" s="554"/>
      <c r="BO24" s="554"/>
      <c r="BP24" s="554"/>
      <c r="BQ24" s="554"/>
      <c r="BR24" s="554"/>
      <c r="BS24" s="554"/>
      <c r="BT24" s="554"/>
      <c r="BU24" s="554"/>
      <c r="BV24" s="554"/>
      <c r="BW24" s="554"/>
      <c r="BX24" s="161" t="s">
        <v>1343</v>
      </c>
      <c r="BY24" s="82"/>
      <c r="BZ24" s="1080"/>
      <c r="CA24" s="317"/>
      <c r="CB24" s="459"/>
      <c r="CC24" s="459"/>
      <c r="CD24" s="249"/>
      <c r="CE24" s="463"/>
      <c r="CF24" s="458"/>
      <c r="CG24" s="461"/>
      <c r="CH24" s="5"/>
      <c r="CI24" s="5"/>
    </row>
    <row r="25" spans="1:355" ht="126" customHeight="1" x14ac:dyDescent="0.15">
      <c r="B25" s="2033"/>
      <c r="C25" s="1348"/>
      <c r="D25" s="1348"/>
      <c r="E25" s="1348"/>
      <c r="F25" s="1348"/>
      <c r="G25" s="1348"/>
      <c r="H25" s="1348"/>
      <c r="I25" s="1348"/>
      <c r="J25" s="1348"/>
      <c r="K25" s="1348"/>
      <c r="L25" s="1348"/>
      <c r="M25" s="2039"/>
      <c r="N25" s="1348"/>
      <c r="O25" s="1348"/>
      <c r="P25" s="2042"/>
      <c r="Q25" s="1485"/>
      <c r="R25" s="1485"/>
      <c r="S25" s="1485"/>
      <c r="T25" s="2036"/>
      <c r="U25" s="966" t="s">
        <v>1310</v>
      </c>
      <c r="V25" s="88" t="s">
        <v>814</v>
      </c>
      <c r="W25" s="21" t="s">
        <v>901</v>
      </c>
      <c r="X25" s="21" t="s">
        <v>902</v>
      </c>
      <c r="Y25" s="21" t="s">
        <v>903</v>
      </c>
      <c r="Z25" s="21" t="s">
        <v>904</v>
      </c>
      <c r="AA25" s="249" t="s">
        <v>900</v>
      </c>
      <c r="AB25" s="608"/>
      <c r="AC25" s="608"/>
      <c r="AD25" s="608"/>
      <c r="AE25" s="608"/>
      <c r="AF25" s="608"/>
      <c r="AG25" s="608"/>
      <c r="AH25" s="608"/>
      <c r="AI25" s="608"/>
      <c r="AJ25" s="608"/>
      <c r="AK25" s="608"/>
      <c r="AL25" s="608"/>
      <c r="AM25" s="608"/>
      <c r="AN25" s="608"/>
      <c r="AO25" s="608"/>
      <c r="AP25" s="608"/>
      <c r="AQ25" s="608"/>
      <c r="AR25" s="608"/>
      <c r="AS25" s="608"/>
      <c r="AT25" s="608"/>
      <c r="AU25" s="608"/>
      <c r="AV25" s="608"/>
      <c r="AW25" s="608"/>
      <c r="AX25" s="608"/>
      <c r="AY25" s="608"/>
      <c r="AZ25" s="608"/>
      <c r="BA25" s="608"/>
      <c r="BB25" s="608"/>
      <c r="BC25" s="1034"/>
      <c r="BD25" s="608"/>
      <c r="BE25" s="608"/>
      <c r="BF25" s="608"/>
      <c r="BG25" s="608"/>
      <c r="BH25" s="608"/>
      <c r="BI25" s="608"/>
      <c r="BJ25" s="608"/>
      <c r="BK25" s="608"/>
      <c r="BL25" s="608"/>
      <c r="BM25" s="608"/>
      <c r="BN25" s="608"/>
      <c r="BO25" s="1034"/>
      <c r="BP25" s="608"/>
      <c r="BQ25" s="608"/>
      <c r="BR25" s="608"/>
      <c r="BS25" s="608"/>
      <c r="BT25" s="1034"/>
      <c r="BU25" s="608"/>
      <c r="BV25" s="608"/>
      <c r="BW25" s="608"/>
      <c r="BX25" s="161" t="s">
        <v>1343</v>
      </c>
      <c r="BY25" s="82" t="s">
        <v>1371</v>
      </c>
      <c r="BZ25" s="1080"/>
      <c r="CA25" s="317"/>
      <c r="CB25" s="459"/>
      <c r="CC25" s="459"/>
      <c r="CD25" s="249"/>
      <c r="CE25" s="463"/>
      <c r="CF25" s="458"/>
      <c r="CG25" s="461"/>
      <c r="CH25" s="5"/>
      <c r="CI25" s="5"/>
    </row>
    <row r="26" spans="1:355" ht="65.25" hidden="1" customHeight="1" x14ac:dyDescent="0.15">
      <c r="B26" s="597" t="s">
        <v>905</v>
      </c>
      <c r="C26" s="739"/>
      <c r="D26" s="739"/>
      <c r="E26" s="739"/>
      <c r="F26" s="739"/>
      <c r="G26" s="739"/>
      <c r="H26" s="738"/>
      <c r="I26" s="738"/>
      <c r="J26" s="738"/>
      <c r="K26" s="738"/>
      <c r="L26" s="738"/>
      <c r="M26" s="736">
        <v>0</v>
      </c>
      <c r="N26" s="739" t="s">
        <v>494</v>
      </c>
      <c r="O26" s="739" t="s">
        <v>494</v>
      </c>
      <c r="P26" s="739" t="s">
        <v>494</v>
      </c>
      <c r="Q26" s="740"/>
      <c r="R26" s="740"/>
      <c r="S26" s="740"/>
      <c r="T26" s="249"/>
      <c r="U26" s="97"/>
      <c r="V26" s="166"/>
      <c r="W26" s="520"/>
      <c r="X26" s="520"/>
      <c r="Y26" s="166"/>
      <c r="Z26" s="249"/>
      <c r="AA26" s="249"/>
      <c r="AB26" s="608"/>
      <c r="AC26" s="608"/>
      <c r="AD26" s="608"/>
      <c r="AE26" s="608"/>
      <c r="AF26" s="608"/>
      <c r="AG26" s="608"/>
      <c r="AH26" s="608"/>
      <c r="AI26" s="608"/>
      <c r="AJ26" s="608"/>
      <c r="AK26" s="608"/>
      <c r="AL26" s="608"/>
      <c r="AM26" s="608"/>
      <c r="AN26" s="608"/>
      <c r="AO26" s="608"/>
      <c r="AP26" s="608"/>
      <c r="AQ26" s="608"/>
      <c r="AR26" s="608"/>
      <c r="AS26" s="608"/>
      <c r="AT26" s="608"/>
      <c r="AU26" s="608"/>
      <c r="AV26" s="608"/>
      <c r="AW26" s="608"/>
      <c r="AX26" s="608"/>
      <c r="AY26" s="608"/>
      <c r="AZ26" s="608"/>
      <c r="BA26" s="608"/>
      <c r="BB26" s="608"/>
      <c r="BC26" s="608"/>
      <c r="BD26" s="608"/>
      <c r="BE26" s="608"/>
      <c r="BF26" s="608"/>
      <c r="BG26" s="608"/>
      <c r="BH26" s="608"/>
      <c r="BI26" s="608"/>
      <c r="BJ26" s="608"/>
      <c r="BK26" s="608"/>
      <c r="BL26" s="608"/>
      <c r="BM26" s="608"/>
      <c r="BN26" s="608"/>
      <c r="BO26" s="608"/>
      <c r="BP26" s="608"/>
      <c r="BQ26" s="608"/>
      <c r="BR26" s="608"/>
      <c r="BS26" s="608"/>
      <c r="BT26" s="608"/>
      <c r="BU26" s="608"/>
      <c r="BV26" s="608"/>
      <c r="BW26" s="608"/>
      <c r="BX26" s="1099"/>
      <c r="BY26" s="1099"/>
      <c r="BZ26" s="1078"/>
      <c r="CA26" s="929"/>
      <c r="CB26" s="1100"/>
      <c r="CC26" s="1100"/>
      <c r="CD26" s="871"/>
      <c r="CE26" s="1101"/>
      <c r="CF26" s="1102"/>
      <c r="CG26" s="1103"/>
    </row>
    <row r="27" spans="1:355" ht="55.5" hidden="1" customHeight="1" x14ac:dyDescent="0.15">
      <c r="B27" s="597" t="s">
        <v>240</v>
      </c>
      <c r="C27" s="739"/>
      <c r="D27" s="739"/>
      <c r="E27" s="739"/>
      <c r="F27" s="739"/>
      <c r="G27" s="739"/>
      <c r="H27" s="738"/>
      <c r="I27" s="738"/>
      <c r="J27" s="738"/>
      <c r="K27" s="738"/>
      <c r="L27" s="738"/>
      <c r="M27" s="736">
        <v>0</v>
      </c>
      <c r="N27" s="739" t="s">
        <v>494</v>
      </c>
      <c r="O27" s="739" t="s">
        <v>494</v>
      </c>
      <c r="P27" s="739" t="s">
        <v>494</v>
      </c>
      <c r="Q27" s="740"/>
      <c r="R27" s="740"/>
      <c r="S27" s="740"/>
      <c r="T27" s="249"/>
      <c r="U27" s="97"/>
      <c r="V27" s="166"/>
      <c r="W27" s="520"/>
      <c r="X27" s="520"/>
      <c r="Y27" s="166"/>
      <c r="Z27" s="249"/>
      <c r="AA27" s="249"/>
      <c r="AB27" s="608"/>
      <c r="AC27" s="608"/>
      <c r="AD27" s="608"/>
      <c r="AE27" s="608"/>
      <c r="AF27" s="608"/>
      <c r="AG27" s="608"/>
      <c r="AH27" s="608"/>
      <c r="AI27" s="608"/>
      <c r="AJ27" s="608"/>
      <c r="AK27" s="608"/>
      <c r="AL27" s="608"/>
      <c r="AM27" s="608"/>
      <c r="AN27" s="608"/>
      <c r="AO27" s="608"/>
      <c r="AP27" s="608"/>
      <c r="AQ27" s="608"/>
      <c r="AR27" s="608"/>
      <c r="AS27" s="608"/>
      <c r="AT27" s="608"/>
      <c r="AU27" s="608"/>
      <c r="AV27" s="608"/>
      <c r="AW27" s="608"/>
      <c r="AX27" s="608"/>
      <c r="AY27" s="608"/>
      <c r="AZ27" s="608"/>
      <c r="BA27" s="608"/>
      <c r="BB27" s="608"/>
      <c r="BC27" s="608"/>
      <c r="BD27" s="608"/>
      <c r="BE27" s="608"/>
      <c r="BF27" s="608"/>
      <c r="BG27" s="608"/>
      <c r="BH27" s="608"/>
      <c r="BI27" s="608"/>
      <c r="BJ27" s="608"/>
      <c r="BK27" s="608"/>
      <c r="BL27" s="608"/>
      <c r="BM27" s="608"/>
      <c r="BN27" s="608"/>
      <c r="BO27" s="608"/>
      <c r="BP27" s="608"/>
      <c r="BQ27" s="608"/>
      <c r="BR27" s="608"/>
      <c r="BS27" s="608"/>
      <c r="BT27" s="608"/>
      <c r="BU27" s="608"/>
      <c r="BV27" s="608"/>
      <c r="BW27" s="608"/>
      <c r="BX27" s="82"/>
      <c r="BY27" s="82"/>
      <c r="BZ27" s="602"/>
      <c r="CA27" s="317"/>
      <c r="CB27" s="459"/>
      <c r="CC27" s="459"/>
      <c r="CD27" s="249"/>
      <c r="CE27" s="463"/>
      <c r="CF27" s="458"/>
      <c r="CG27" s="461"/>
    </row>
    <row r="28" spans="1:355" ht="63.75" hidden="1" customHeight="1" x14ac:dyDescent="0.15">
      <c r="B28" s="597" t="s">
        <v>241</v>
      </c>
      <c r="C28" s="739"/>
      <c r="D28" s="739"/>
      <c r="E28" s="739"/>
      <c r="F28" s="739"/>
      <c r="G28" s="739"/>
      <c r="H28" s="738"/>
      <c r="I28" s="738"/>
      <c r="J28" s="738"/>
      <c r="K28" s="738"/>
      <c r="L28" s="738"/>
      <c r="M28" s="736">
        <v>0</v>
      </c>
      <c r="N28" s="739" t="s">
        <v>494</v>
      </c>
      <c r="O28" s="739" t="s">
        <v>494</v>
      </c>
      <c r="P28" s="739" t="s">
        <v>494</v>
      </c>
      <c r="Q28" s="740"/>
      <c r="R28" s="740"/>
      <c r="S28" s="740"/>
      <c r="T28" s="249"/>
      <c r="U28" s="97"/>
      <c r="V28" s="166"/>
      <c r="W28" s="520"/>
      <c r="X28" s="520"/>
      <c r="Y28" s="166"/>
      <c r="Z28" s="249"/>
      <c r="AA28" s="249"/>
      <c r="AB28" s="608"/>
      <c r="AC28" s="608"/>
      <c r="AD28" s="608"/>
      <c r="AE28" s="608"/>
      <c r="AF28" s="608"/>
      <c r="AG28" s="608"/>
      <c r="AH28" s="608"/>
      <c r="AI28" s="608"/>
      <c r="AJ28" s="608"/>
      <c r="AK28" s="608"/>
      <c r="AL28" s="608"/>
      <c r="AM28" s="608"/>
      <c r="AN28" s="608"/>
      <c r="AO28" s="608"/>
      <c r="AP28" s="608"/>
      <c r="AQ28" s="608"/>
      <c r="AR28" s="608"/>
      <c r="AS28" s="608"/>
      <c r="AT28" s="608"/>
      <c r="AU28" s="608"/>
      <c r="AV28" s="608"/>
      <c r="AW28" s="608"/>
      <c r="AX28" s="608"/>
      <c r="AY28" s="608"/>
      <c r="AZ28" s="608"/>
      <c r="BA28" s="608"/>
      <c r="BB28" s="608"/>
      <c r="BC28" s="608"/>
      <c r="BD28" s="608"/>
      <c r="BE28" s="608"/>
      <c r="BF28" s="608"/>
      <c r="BG28" s="608"/>
      <c r="BH28" s="608"/>
      <c r="BI28" s="608"/>
      <c r="BJ28" s="608"/>
      <c r="BK28" s="608"/>
      <c r="BL28" s="608"/>
      <c r="BM28" s="608"/>
      <c r="BN28" s="608"/>
      <c r="BO28" s="608"/>
      <c r="BP28" s="608"/>
      <c r="BQ28" s="608"/>
      <c r="BR28" s="608"/>
      <c r="BS28" s="608"/>
      <c r="BT28" s="608"/>
      <c r="BU28" s="608"/>
      <c r="BV28" s="608"/>
      <c r="BW28" s="608"/>
      <c r="BX28" s="82"/>
      <c r="BY28" s="82"/>
      <c r="BZ28" s="602"/>
      <c r="CA28" s="317"/>
      <c r="CB28" s="459"/>
      <c r="CC28" s="459"/>
      <c r="CD28" s="249"/>
      <c r="CE28" s="463"/>
      <c r="CF28" s="458"/>
      <c r="CG28" s="461"/>
    </row>
    <row r="29" spans="1:355" ht="219.75" hidden="1" customHeight="1" x14ac:dyDescent="0.15">
      <c r="B29" s="597" t="s">
        <v>242</v>
      </c>
      <c r="C29" s="739"/>
      <c r="D29" s="739"/>
      <c r="E29" s="739"/>
      <c r="F29" s="739"/>
      <c r="G29" s="739"/>
      <c r="H29" s="739"/>
      <c r="I29" s="739"/>
      <c r="J29" s="739"/>
      <c r="K29" s="739"/>
      <c r="L29" s="739"/>
      <c r="M29" s="735">
        <v>0</v>
      </c>
      <c r="N29" s="739" t="s">
        <v>494</v>
      </c>
      <c r="O29" s="739" t="s">
        <v>494</v>
      </c>
      <c r="P29" s="739" t="s">
        <v>494</v>
      </c>
      <c r="Q29" s="740"/>
      <c r="R29" s="740"/>
      <c r="S29" s="740"/>
      <c r="T29" s="249"/>
      <c r="U29" s="97"/>
      <c r="V29" s="166"/>
      <c r="W29" s="520"/>
      <c r="X29" s="520"/>
      <c r="Y29" s="166"/>
      <c r="Z29" s="249"/>
      <c r="AA29" s="249"/>
      <c r="AB29" s="640"/>
      <c r="AC29" s="640"/>
      <c r="AD29" s="640"/>
      <c r="AE29" s="640"/>
      <c r="AF29" s="640"/>
      <c r="AG29" s="640"/>
      <c r="AH29" s="640"/>
      <c r="AI29" s="640"/>
      <c r="AJ29" s="640"/>
      <c r="AK29" s="640"/>
      <c r="AL29" s="640"/>
      <c r="AM29" s="640"/>
      <c r="AN29" s="640"/>
      <c r="AO29" s="640"/>
      <c r="AP29" s="640"/>
      <c r="AQ29" s="640"/>
      <c r="AR29" s="640"/>
      <c r="AS29" s="640"/>
      <c r="AT29" s="640"/>
      <c r="AU29" s="640"/>
      <c r="AV29" s="640"/>
      <c r="AW29" s="640"/>
      <c r="AX29" s="640"/>
      <c r="AY29" s="640"/>
      <c r="AZ29" s="640"/>
      <c r="BA29" s="640"/>
      <c r="BB29" s="640"/>
      <c r="BC29" s="640"/>
      <c r="BD29" s="640"/>
      <c r="BE29" s="640"/>
      <c r="BF29" s="640"/>
      <c r="BG29" s="640"/>
      <c r="BH29" s="640"/>
      <c r="BI29" s="640"/>
      <c r="BJ29" s="640"/>
      <c r="BK29" s="640"/>
      <c r="BL29" s="640"/>
      <c r="BM29" s="640"/>
      <c r="BN29" s="640"/>
      <c r="BO29" s="640"/>
      <c r="BP29" s="640"/>
      <c r="BQ29" s="640"/>
      <c r="BR29" s="640"/>
      <c r="BS29" s="640"/>
      <c r="BT29" s="640"/>
      <c r="BU29" s="640"/>
      <c r="BV29" s="640"/>
      <c r="BW29" s="640"/>
      <c r="BX29" s="82"/>
      <c r="BY29" s="82"/>
      <c r="BZ29" s="641"/>
      <c r="CA29" s="317"/>
      <c r="CB29" s="459"/>
      <c r="CC29" s="459"/>
      <c r="CD29" s="249"/>
      <c r="CE29" s="463"/>
      <c r="CF29" s="458"/>
      <c r="CG29" s="461"/>
    </row>
    <row r="30" spans="1:355" ht="29.25" customHeight="1" x14ac:dyDescent="0.2">
      <c r="B30"/>
      <c r="C30"/>
      <c r="D30"/>
      <c r="E30"/>
      <c r="F30"/>
      <c r="G30"/>
      <c r="H30"/>
      <c r="I30" s="1969" t="s">
        <v>63</v>
      </c>
      <c r="J30" s="1292"/>
      <c r="K30" s="1292"/>
      <c r="L30" s="1292"/>
      <c r="M30" s="949">
        <f>SUM(M13:M29)/13</f>
        <v>1.2692307692307692</v>
      </c>
      <c r="N30"/>
      <c r="O30"/>
      <c r="P30" s="1465" t="s">
        <v>125</v>
      </c>
      <c r="Q30" s="1466"/>
      <c r="R30" s="1466"/>
      <c r="S30" s="1466"/>
      <c r="T30" s="948">
        <v>5</v>
      </c>
      <c r="U30" s="751"/>
      <c r="V30" s="34"/>
      <c r="W30" s="196"/>
      <c r="X30" s="196"/>
      <c r="Y30" s="196"/>
    </row>
    <row r="31" spans="1:355" ht="24" customHeight="1" x14ac:dyDescent="0.15">
      <c r="B31" s="42"/>
      <c r="C31" s="42"/>
      <c r="D31" s="42"/>
      <c r="E31" s="42"/>
      <c r="F31" s="42"/>
      <c r="G31" s="42"/>
      <c r="H31" s="42"/>
      <c r="I31" s="42"/>
      <c r="J31" s="42"/>
      <c r="K31" s="42"/>
      <c r="L31" s="42"/>
      <c r="M31" s="42"/>
      <c r="N31" s="42"/>
      <c r="O31" s="42"/>
      <c r="P31" s="42"/>
      <c r="U31" s="751"/>
    </row>
    <row r="32" spans="1:355" ht="23.25" customHeight="1" x14ac:dyDescent="0.15">
      <c r="B32" s="42"/>
      <c r="C32" s="1655"/>
      <c r="D32" s="1656"/>
      <c r="E32" s="1656"/>
      <c r="F32" s="1656"/>
      <c r="G32" s="1656"/>
      <c r="H32" s="1657"/>
      <c r="I32" s="42"/>
      <c r="J32" s="42"/>
      <c r="K32" s="42"/>
      <c r="L32" s="42"/>
      <c r="M32" s="42"/>
      <c r="N32" s="1427" t="s">
        <v>83</v>
      </c>
      <c r="O32" s="1428"/>
      <c r="P32" s="1429"/>
      <c r="Q32" s="36"/>
    </row>
    <row r="33" spans="2:17" ht="24.75" customHeight="1" x14ac:dyDescent="0.15">
      <c r="B33" s="41" t="s">
        <v>78</v>
      </c>
      <c r="C33" s="347"/>
      <c r="D33" s="2023" t="s">
        <v>79</v>
      </c>
      <c r="E33" s="2023"/>
      <c r="F33" s="2023"/>
      <c r="G33" s="2023"/>
      <c r="H33" s="2023"/>
      <c r="I33" s="2023"/>
      <c r="J33" s="42"/>
      <c r="K33" s="42"/>
      <c r="L33" s="42"/>
      <c r="M33" s="42"/>
      <c r="N33" s="38" t="s">
        <v>1</v>
      </c>
      <c r="O33" s="154"/>
      <c r="P33" s="154">
        <f>COUNTIF(P30:P30,#REF!)</f>
        <v>0</v>
      </c>
      <c r="Q33" s="36"/>
    </row>
    <row r="34" spans="2:17" ht="23.25" customHeight="1" x14ac:dyDescent="0.2">
      <c r="B34" s="39" t="s">
        <v>82</v>
      </c>
      <c r="C34" s="382" t="s">
        <v>81</v>
      </c>
      <c r="D34" s="2024"/>
      <c r="E34" s="2024"/>
      <c r="F34" s="2024"/>
      <c r="G34" s="2024"/>
      <c r="H34" s="2024"/>
      <c r="I34" s="2024"/>
      <c r="N34" s="38" t="s">
        <v>2</v>
      </c>
      <c r="O34" s="154">
        <v>2</v>
      </c>
      <c r="P34" s="154">
        <f>COUNTIF(P30:P30,N34)</f>
        <v>0</v>
      </c>
      <c r="Q34" s="36"/>
    </row>
    <row r="35" spans="2:17" ht="27" customHeight="1" x14ac:dyDescent="0.2">
      <c r="B35" s="39" t="s">
        <v>80</v>
      </c>
      <c r="C35" s="382"/>
      <c r="D35" s="2024"/>
      <c r="E35" s="2024"/>
      <c r="F35" s="2024"/>
      <c r="G35" s="2024"/>
      <c r="H35" s="2024"/>
      <c r="I35" s="2024"/>
      <c r="N35" s="38" t="s">
        <v>84</v>
      </c>
      <c r="O35" s="154"/>
      <c r="P35" s="154">
        <f>COUNTIF(P30:P30,N35)</f>
        <v>0</v>
      </c>
      <c r="Q35" s="36"/>
    </row>
    <row r="36" spans="2:17" ht="23.25" customHeight="1" x14ac:dyDescent="0.15">
      <c r="B36" s="39" t="s">
        <v>122</v>
      </c>
      <c r="C36" s="346"/>
      <c r="D36" s="2025"/>
      <c r="E36" s="2025"/>
      <c r="F36" s="2025"/>
      <c r="G36" s="2025"/>
      <c r="H36" s="2025"/>
      <c r="I36" s="2025"/>
      <c r="N36" s="38" t="s">
        <v>85</v>
      </c>
      <c r="O36" s="154">
        <v>3</v>
      </c>
      <c r="P36" s="154">
        <f>COUNTIF(P30:P30,N36)</f>
        <v>0</v>
      </c>
      <c r="Q36" s="36"/>
    </row>
    <row r="37" spans="2:17" ht="37.5" customHeight="1" x14ac:dyDescent="0.15">
      <c r="N37" s="1424" t="s">
        <v>86</v>
      </c>
      <c r="O37" s="1425"/>
      <c r="P37" s="1426"/>
      <c r="Q37" s="36"/>
    </row>
    <row r="38" spans="2:17" ht="18.75" customHeight="1" x14ac:dyDescent="0.15">
      <c r="N38" s="38" t="s">
        <v>1</v>
      </c>
      <c r="O38" s="40"/>
      <c r="P38" s="40" t="e">
        <f>+P34/#REF!</f>
        <v>#REF!</v>
      </c>
      <c r="Q38" s="36"/>
    </row>
    <row r="39" spans="2:17" ht="42.75" customHeight="1" x14ac:dyDescent="0.15">
      <c r="N39" s="38" t="s">
        <v>2</v>
      </c>
      <c r="O39" s="40">
        <v>0.4</v>
      </c>
      <c r="P39" s="40" t="e">
        <f>+P35/#REF!</f>
        <v>#REF!</v>
      </c>
      <c r="Q39" s="36"/>
    </row>
    <row r="40" spans="2:17" ht="12.75" x14ac:dyDescent="0.15">
      <c r="N40" s="38" t="s">
        <v>84</v>
      </c>
      <c r="O40" s="40" t="e">
        <f>+O36/#REF!</f>
        <v>#REF!</v>
      </c>
      <c r="P40" s="40" t="e">
        <f>+P36/#REF!</f>
        <v>#REF!</v>
      </c>
      <c r="Q40" s="36"/>
    </row>
    <row r="41" spans="2:17" ht="12.75" x14ac:dyDescent="0.15">
      <c r="N41" s="38" t="s">
        <v>85</v>
      </c>
      <c r="O41" s="40">
        <v>0.6</v>
      </c>
      <c r="P41" s="40" t="e">
        <f>+#REF!/#REF!</f>
        <v>#REF!</v>
      </c>
    </row>
    <row r="42" spans="2:17" x14ac:dyDescent="0.15">
      <c r="O42" s="42"/>
    </row>
    <row r="43" spans="2:17" x14ac:dyDescent="0.15">
      <c r="O43" s="42"/>
    </row>
    <row r="44" spans="2:17" x14ac:dyDescent="0.15">
      <c r="O44" s="42"/>
    </row>
    <row r="45" spans="2:17" x14ac:dyDescent="0.15">
      <c r="O45" s="42"/>
    </row>
  </sheetData>
  <mergeCells count="75">
    <mergeCell ref="Q20:Q25"/>
    <mergeCell ref="R20:R25"/>
    <mergeCell ref="S20:S25"/>
    <mergeCell ref="T20:T25"/>
    <mergeCell ref="L20:L25"/>
    <mergeCell ref="M20:M25"/>
    <mergeCell ref="N20:N25"/>
    <mergeCell ref="O20:O25"/>
    <mergeCell ref="P20:P25"/>
    <mergeCell ref="G20:G25"/>
    <mergeCell ref="H20:H25"/>
    <mergeCell ref="I20:I25"/>
    <mergeCell ref="J20:J25"/>
    <mergeCell ref="K20:K25"/>
    <mergeCell ref="B20:B25"/>
    <mergeCell ref="C20:C25"/>
    <mergeCell ref="D20:D25"/>
    <mergeCell ref="E20:E25"/>
    <mergeCell ref="F20:F25"/>
    <mergeCell ref="B1:B4"/>
    <mergeCell ref="B8:P8"/>
    <mergeCell ref="C1:O1"/>
    <mergeCell ref="C2:O3"/>
    <mergeCell ref="C4:O4"/>
    <mergeCell ref="O5:P5"/>
    <mergeCell ref="P1:R1"/>
    <mergeCell ref="P2:R3"/>
    <mergeCell ref="P4:R4"/>
    <mergeCell ref="CF10:CI10"/>
    <mergeCell ref="CF11:CI11"/>
    <mergeCell ref="B11:B12"/>
    <mergeCell ref="C11:E11"/>
    <mergeCell ref="F11:G11"/>
    <mergeCell ref="H11:L11"/>
    <mergeCell ref="M11:M12"/>
    <mergeCell ref="P11:P12"/>
    <mergeCell ref="Q11:Q12"/>
    <mergeCell ref="R11:R12"/>
    <mergeCell ref="S11:S12"/>
    <mergeCell ref="T11:T12"/>
    <mergeCell ref="U11:U12"/>
    <mergeCell ref="V11:V12"/>
    <mergeCell ref="AF10:AI11"/>
    <mergeCell ref="AJ10:AM11"/>
    <mergeCell ref="W10:Y10"/>
    <mergeCell ref="B10:P10"/>
    <mergeCell ref="Q10:T10"/>
    <mergeCell ref="W11:W12"/>
    <mergeCell ref="X11:X12"/>
    <mergeCell ref="Y11:Y12"/>
    <mergeCell ref="Z10:Z12"/>
    <mergeCell ref="AA10:AA12"/>
    <mergeCell ref="AB10:AE11"/>
    <mergeCell ref="BX10:CA10"/>
    <mergeCell ref="CB10:CE10"/>
    <mergeCell ref="BX11:CA11"/>
    <mergeCell ref="CB11:CE11"/>
    <mergeCell ref="BL10:BO11"/>
    <mergeCell ref="BP10:BS11"/>
    <mergeCell ref="BT10:BW11"/>
    <mergeCell ref="AN10:AQ11"/>
    <mergeCell ref="AR10:AU11"/>
    <mergeCell ref="AV10:AY11"/>
    <mergeCell ref="AZ10:BC11"/>
    <mergeCell ref="BD10:BG11"/>
    <mergeCell ref="BH10:BK11"/>
    <mergeCell ref="P30:S30"/>
    <mergeCell ref="N37:P37"/>
    <mergeCell ref="C32:H32"/>
    <mergeCell ref="N32:P32"/>
    <mergeCell ref="D33:I33"/>
    <mergeCell ref="D34:I34"/>
    <mergeCell ref="D35:I35"/>
    <mergeCell ref="D36:I36"/>
    <mergeCell ref="I30:L30"/>
  </mergeCells>
  <dataValidations count="1">
    <dataValidation type="whole" operator="greaterThan" allowBlank="1" showInputMessage="1" showErrorMessage="1" sqref="D32:G32 D33:D35">
      <formula1>2</formula1>
    </dataValidation>
  </dataValidations>
  <printOptions horizontalCentered="1"/>
  <pageMargins left="0.70866141732283472" right="0.51181102362204722" top="0.59055118110236227" bottom="0.55118110236220474" header="0" footer="0"/>
  <pageSetup paperSize="5" scale="91" orientation="landscape" r:id="rId1"/>
  <drawing r:id="rId2"/>
  <legacyDrawing r:id="rId3"/>
  <oleObjects>
    <mc:AlternateContent xmlns:mc="http://schemas.openxmlformats.org/markup-compatibility/2006">
      <mc:Choice Requires="x14">
        <oleObject progId="Visio.Drawing.11" shapeId="25602" r:id="rId4">
          <objectPr defaultSize="0" autoPict="0" r:id="rId5">
            <anchor moveWithCells="1" sizeWithCells="1">
              <from>
                <xdr:col>1</xdr:col>
                <xdr:colOff>190500</xdr:colOff>
                <xdr:row>1</xdr:row>
                <xdr:rowOff>19050</xdr:rowOff>
              </from>
              <to>
                <xdr:col>2</xdr:col>
                <xdr:colOff>0</xdr:colOff>
                <xdr:row>3</xdr:row>
                <xdr:rowOff>133350</xdr:rowOff>
              </to>
            </anchor>
          </objectPr>
        </oleObject>
      </mc:Choice>
      <mc:Fallback>
        <oleObject progId="Visio.Drawing.11" shapeId="25602" r:id="rId4"/>
      </mc:Fallback>
    </mc:AlternateContent>
    <mc:AlternateContent xmlns:mc="http://schemas.openxmlformats.org/markup-compatibility/2006">
      <mc:Choice Requires="x14">
        <oleObject progId="Visio.Drawing.11" shapeId="25603" r:id="rId6">
          <objectPr defaultSize="0" autoPict="0" r:id="rId5">
            <anchor moveWithCells="1" sizeWithCells="1">
              <from>
                <xdr:col>0</xdr:col>
                <xdr:colOff>238125</xdr:colOff>
                <xdr:row>0</xdr:row>
                <xdr:rowOff>95250</xdr:rowOff>
              </from>
              <to>
                <xdr:col>1</xdr:col>
                <xdr:colOff>857250</xdr:colOff>
                <xdr:row>1</xdr:row>
                <xdr:rowOff>85725</xdr:rowOff>
              </to>
            </anchor>
          </objectPr>
        </oleObject>
      </mc:Choice>
      <mc:Fallback>
        <oleObject progId="Visio.Drawing.11" shapeId="25603" r:id="rId6"/>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CI42"/>
  <sheetViews>
    <sheetView view="pageBreakPreview" topLeftCell="A13" zoomScale="33" zoomScaleNormal="75" zoomScaleSheetLayoutView="33" workbookViewId="0">
      <selection activeCell="U27" sqref="U27"/>
    </sheetView>
  </sheetViews>
  <sheetFormatPr baseColWidth="10" defaultColWidth="11.42578125" defaultRowHeight="10.5" x14ac:dyDescent="0.15"/>
  <cols>
    <col min="1" max="1" width="11.5703125" style="3" customWidth="1"/>
    <col min="2" max="2" width="100.42578125" style="3" customWidth="1"/>
    <col min="3" max="3" width="4.85546875" style="3" customWidth="1"/>
    <col min="4" max="4" width="4.28515625" style="3" customWidth="1"/>
    <col min="5" max="5" width="3.5703125" style="3" customWidth="1"/>
    <col min="6" max="6" width="3.7109375" style="3" customWidth="1"/>
    <col min="7" max="7" width="4.28515625" style="3" customWidth="1"/>
    <col min="8" max="8" width="3.28515625" style="3" customWidth="1"/>
    <col min="9" max="9" width="3.85546875" style="3" customWidth="1"/>
    <col min="10" max="10" width="4.7109375" style="3" customWidth="1"/>
    <col min="11" max="11" width="3.5703125" style="3" customWidth="1"/>
    <col min="12" max="12" width="4.140625" style="3" customWidth="1"/>
    <col min="13" max="13" width="6.140625" style="3" customWidth="1"/>
    <col min="14" max="14" width="21.85546875" style="3" customWidth="1"/>
    <col min="15" max="15" width="33.140625" style="3" customWidth="1"/>
    <col min="16" max="16" width="30.42578125" style="3" customWidth="1"/>
    <col min="17" max="17" width="7.28515625" style="3" customWidth="1"/>
    <col min="18" max="18" width="6.85546875" style="3" customWidth="1"/>
    <col min="19" max="19" width="5.28515625" style="3" customWidth="1"/>
    <col min="20" max="20" width="10" style="3" customWidth="1"/>
    <col min="21" max="21" width="30.85546875" style="3" customWidth="1"/>
    <col min="22" max="22" width="13.140625" style="3" customWidth="1"/>
    <col min="23" max="23" width="16.5703125" style="3" customWidth="1"/>
    <col min="24" max="24" width="17.7109375" style="3" customWidth="1"/>
    <col min="25" max="25" width="16.85546875" style="3" customWidth="1"/>
    <col min="26" max="26" width="15.7109375" style="3" customWidth="1"/>
    <col min="27" max="27" width="14.42578125" style="3" customWidth="1"/>
    <col min="28" max="28" width="4.140625" style="3" customWidth="1"/>
    <col min="29" max="29" width="4.42578125" style="3" customWidth="1"/>
    <col min="30" max="30" width="4.5703125" style="3" customWidth="1"/>
    <col min="31" max="31" width="4.85546875" style="3" customWidth="1"/>
    <col min="32" max="32" width="4.140625" style="3" customWidth="1"/>
    <col min="33" max="33" width="4.42578125" style="3" customWidth="1"/>
    <col min="34" max="34" width="4.5703125" style="3" customWidth="1"/>
    <col min="35" max="35" width="4.85546875" style="3" customWidth="1"/>
    <col min="36" max="36" width="4.140625" style="3" customWidth="1"/>
    <col min="37" max="37" width="4.42578125" style="3" customWidth="1"/>
    <col min="38" max="38" width="4.5703125" style="3" customWidth="1"/>
    <col min="39" max="39" width="4.85546875" style="3" customWidth="1"/>
    <col min="40" max="40" width="4.140625" style="3" customWidth="1"/>
    <col min="41" max="41" width="4.42578125" style="3" customWidth="1"/>
    <col min="42" max="42" width="4.5703125" style="3" customWidth="1"/>
    <col min="43" max="43" width="4.85546875" style="3" customWidth="1"/>
    <col min="44" max="44" width="4.140625" style="3" customWidth="1"/>
    <col min="45" max="45" width="4.42578125" style="3" customWidth="1"/>
    <col min="46" max="46" width="4.5703125" style="3" customWidth="1"/>
    <col min="47" max="47" width="4.85546875" style="3" customWidth="1"/>
    <col min="48" max="48" width="4.140625" style="3" customWidth="1"/>
    <col min="49" max="49" width="4.42578125" style="3" customWidth="1"/>
    <col min="50" max="50" width="4.5703125" style="3" customWidth="1"/>
    <col min="51" max="51" width="4.85546875" style="3" customWidth="1"/>
    <col min="52" max="52" width="4.140625" style="3" customWidth="1"/>
    <col min="53" max="53" width="4.42578125" style="3" customWidth="1"/>
    <col min="54" max="54" width="4.5703125" style="3" customWidth="1"/>
    <col min="55" max="55" width="4.85546875" style="3" customWidth="1"/>
    <col min="56" max="56" width="4.140625" style="3" customWidth="1"/>
    <col min="57" max="57" width="4.42578125" style="3" customWidth="1"/>
    <col min="58" max="58" width="4.5703125" style="3" customWidth="1"/>
    <col min="59" max="59" width="4.85546875" style="3" customWidth="1"/>
    <col min="60" max="60" width="4.140625" style="3" customWidth="1"/>
    <col min="61" max="61" width="4.42578125" style="3" customWidth="1"/>
    <col min="62" max="62" width="4.5703125" style="3" customWidth="1"/>
    <col min="63" max="63" width="4.85546875" style="3" customWidth="1"/>
    <col min="64" max="64" width="4.140625" style="3" customWidth="1"/>
    <col min="65" max="65" width="4.42578125" style="3" customWidth="1"/>
    <col min="66" max="66" width="4.5703125" style="3" customWidth="1"/>
    <col min="67" max="67" width="4.85546875" style="3" customWidth="1"/>
    <col min="68" max="68" width="4.140625" style="3" customWidth="1"/>
    <col min="69" max="69" width="4.42578125" style="3" customWidth="1"/>
    <col min="70" max="70" width="4.5703125" style="3" customWidth="1"/>
    <col min="71" max="71" width="4.85546875" style="3" customWidth="1"/>
    <col min="72" max="72" width="4.140625" style="3" customWidth="1"/>
    <col min="73" max="73" width="4.42578125" style="3" customWidth="1"/>
    <col min="74" max="74" width="4.5703125" style="3" customWidth="1"/>
    <col min="75" max="75" width="4.85546875" style="3" customWidth="1"/>
    <col min="76" max="76" width="13.28515625" style="3" customWidth="1"/>
    <col min="77" max="77" width="12.5703125" style="3" customWidth="1"/>
    <col min="78" max="78" width="16.140625" style="3" customWidth="1"/>
    <col min="79" max="79" width="15.5703125" style="3" customWidth="1"/>
    <col min="80" max="80" width="13.140625" style="3" customWidth="1"/>
    <col min="81" max="82" width="11.42578125" style="3"/>
    <col min="83" max="83" width="14.28515625" style="3" customWidth="1"/>
    <col min="84" max="84" width="11.42578125" style="3"/>
    <col min="85" max="85" width="20" style="3" customWidth="1"/>
    <col min="86" max="86" width="11.42578125" style="3"/>
    <col min="87" max="87" width="19.28515625" style="3" customWidth="1"/>
    <col min="88" max="16384" width="11.42578125" style="3"/>
  </cols>
  <sheetData>
    <row r="2" spans="2:87" ht="15.75" x14ac:dyDescent="0.2">
      <c r="B2" s="2054"/>
      <c r="C2" s="1543" t="s">
        <v>14</v>
      </c>
      <c r="D2" s="1544"/>
      <c r="E2" s="1544"/>
      <c r="F2" s="1544"/>
      <c r="G2" s="1544"/>
      <c r="H2" s="1544"/>
      <c r="I2" s="1544"/>
      <c r="J2" s="1544"/>
      <c r="K2" s="1544"/>
      <c r="L2" s="1544"/>
      <c r="M2" s="1544"/>
      <c r="N2" s="1544"/>
      <c r="O2" s="1545"/>
      <c r="P2" s="333" t="s">
        <v>1283</v>
      </c>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row>
    <row r="3" spans="2:87" ht="15.75" customHeight="1" x14ac:dyDescent="0.2">
      <c r="B3" s="2054"/>
      <c r="C3" s="2013" t="s">
        <v>15</v>
      </c>
      <c r="D3" s="2014"/>
      <c r="E3" s="2014"/>
      <c r="F3" s="2014"/>
      <c r="G3" s="2014"/>
      <c r="H3" s="2014"/>
      <c r="I3" s="2014"/>
      <c r="J3" s="2014"/>
      <c r="K3" s="2014"/>
      <c r="L3" s="2014"/>
      <c r="M3" s="2014"/>
      <c r="N3" s="2014"/>
      <c r="O3" s="2015"/>
      <c r="P3" s="333" t="s">
        <v>1286</v>
      </c>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row>
    <row r="4" spans="2:87" ht="16.5" x14ac:dyDescent="0.2">
      <c r="B4" s="2054"/>
      <c r="C4" s="2056" t="s">
        <v>1282</v>
      </c>
      <c r="D4" s="2057"/>
      <c r="E4" s="2057"/>
      <c r="F4" s="2057"/>
      <c r="G4" s="2057"/>
      <c r="H4" s="2057"/>
      <c r="I4" s="2057"/>
      <c r="J4" s="2057"/>
      <c r="K4" s="2057"/>
      <c r="L4" s="2057"/>
      <c r="M4" s="2057"/>
      <c r="N4" s="2057"/>
      <c r="O4" s="2058"/>
      <c r="P4" s="369" t="s">
        <v>1281</v>
      </c>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row>
    <row r="5" spans="2:87" ht="16.5" x14ac:dyDescent="0.2">
      <c r="B5" s="370"/>
      <c r="C5" s="371"/>
      <c r="D5" s="371"/>
      <c r="E5" s="371"/>
      <c r="F5" s="371"/>
      <c r="G5" s="371"/>
      <c r="H5" s="371"/>
      <c r="I5" s="371"/>
      <c r="J5" s="371"/>
      <c r="K5" s="371"/>
      <c r="L5" s="371"/>
      <c r="M5" s="371"/>
      <c r="N5" s="372"/>
      <c r="O5" s="372"/>
      <c r="P5" s="373"/>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row>
    <row r="6" spans="2:87" ht="12.75" x14ac:dyDescent="0.2">
      <c r="B6" s="2052" t="s">
        <v>256</v>
      </c>
      <c r="C6" s="2055"/>
      <c r="D6" s="2055"/>
      <c r="E6" s="2055"/>
      <c r="F6" s="2055"/>
      <c r="G6" s="2055"/>
      <c r="H6" s="2055"/>
      <c r="I6" s="2055"/>
      <c r="J6" s="2055"/>
      <c r="K6" s="2055"/>
      <c r="L6" s="2055"/>
      <c r="M6" s="2055"/>
      <c r="N6" s="2055"/>
      <c r="O6" s="2055"/>
      <c r="P6" s="2053"/>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row>
    <row r="7" spans="2:87" ht="12.75" x14ac:dyDescent="0.2">
      <c r="B7" s="2052" t="s">
        <v>296</v>
      </c>
      <c r="C7" s="2052"/>
      <c r="D7" s="2052"/>
      <c r="E7" s="2052"/>
      <c r="F7" s="2052"/>
      <c r="G7" s="2052"/>
      <c r="H7" s="2052"/>
      <c r="I7" s="2052"/>
      <c r="J7" s="2052"/>
      <c r="K7" s="2052"/>
      <c r="L7" s="2052"/>
      <c r="M7" s="2052"/>
      <c r="N7" s="2052"/>
      <c r="O7" s="2052"/>
      <c r="P7" s="2053"/>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row>
    <row r="8" spans="2:87" ht="12.75" x14ac:dyDescent="0.2">
      <c r="B8" s="2052" t="s">
        <v>297</v>
      </c>
      <c r="C8" s="2052"/>
      <c r="D8" s="2052"/>
      <c r="E8" s="2052"/>
      <c r="F8" s="2052"/>
      <c r="G8" s="2052"/>
      <c r="H8" s="2052"/>
      <c r="I8" s="2052"/>
      <c r="J8" s="2052"/>
      <c r="K8" s="2052"/>
      <c r="L8" s="2052"/>
      <c r="M8" s="2052"/>
      <c r="N8" s="2052"/>
      <c r="O8" s="2052"/>
      <c r="P8" s="2053"/>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row>
    <row r="9" spans="2:87" ht="12.75" x14ac:dyDescent="0.2">
      <c r="B9" s="374"/>
      <c r="C9" s="374"/>
      <c r="D9" s="374"/>
      <c r="E9" s="374"/>
      <c r="F9" s="374"/>
      <c r="G9" s="374"/>
      <c r="H9" s="374"/>
      <c r="I9" s="374"/>
      <c r="J9" s="374"/>
      <c r="K9" s="374"/>
      <c r="L9" s="374"/>
      <c r="M9" s="374"/>
      <c r="N9" s="374"/>
      <c r="O9" s="374"/>
      <c r="P9" s="375"/>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row>
    <row r="10" spans="2:87" ht="29.25" customHeight="1" x14ac:dyDescent="0.2">
      <c r="B10" s="2021" t="s">
        <v>0</v>
      </c>
      <c r="C10" s="2021"/>
      <c r="D10" s="2021"/>
      <c r="E10" s="2021"/>
      <c r="F10" s="2021"/>
      <c r="G10" s="2021"/>
      <c r="H10" s="2021"/>
      <c r="I10" s="2021"/>
      <c r="J10" s="2021"/>
      <c r="K10" s="2021"/>
      <c r="L10" s="2021"/>
      <c r="M10" s="2021"/>
      <c r="N10" s="2021"/>
      <c r="O10" s="2021"/>
      <c r="P10" s="2021"/>
      <c r="Q10" s="268"/>
      <c r="R10" s="376"/>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row>
    <row r="11" spans="2:87" ht="17.25" customHeight="1" x14ac:dyDescent="0.15">
      <c r="B11" s="2021"/>
      <c r="C11" s="2021"/>
      <c r="D11" s="2021"/>
      <c r="E11" s="2021"/>
      <c r="F11" s="2021"/>
      <c r="G11" s="2021"/>
      <c r="H11" s="2021"/>
      <c r="I11" s="2021"/>
      <c r="J11" s="2021"/>
      <c r="K11" s="2021"/>
      <c r="L11" s="2021"/>
      <c r="M11" s="2021"/>
      <c r="N11" s="2021"/>
      <c r="O11" s="2021"/>
      <c r="P11" s="2021"/>
      <c r="Q11" s="1304"/>
      <c r="R11" s="1304"/>
      <c r="S11" s="1304"/>
      <c r="T11" s="1304"/>
      <c r="U11" s="236"/>
      <c r="V11" s="236"/>
      <c r="W11" s="553"/>
      <c r="X11" s="562"/>
      <c r="Y11" s="560"/>
      <c r="Z11" s="561"/>
      <c r="AA11" s="561"/>
      <c r="AB11" s="561"/>
      <c r="AC11" s="561"/>
      <c r="AD11" s="561"/>
      <c r="AE11" s="561"/>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561"/>
      <c r="BW11" s="561"/>
      <c r="BX11" s="1304" t="s">
        <v>37</v>
      </c>
      <c r="BY11" s="1304"/>
      <c r="BZ11" s="1304"/>
      <c r="CA11" s="1304"/>
      <c r="CB11" s="1304" t="s">
        <v>39</v>
      </c>
      <c r="CC11" s="1304"/>
      <c r="CD11" s="1304"/>
      <c r="CE11" s="1304"/>
      <c r="CF11" s="1304" t="s">
        <v>175</v>
      </c>
      <c r="CG11" s="1304"/>
      <c r="CH11" s="1304"/>
      <c r="CI11" s="1304"/>
    </row>
    <row r="12" spans="2:87" s="256" customFormat="1" ht="36" customHeight="1" x14ac:dyDescent="0.2">
      <c r="B12" s="1345" t="s">
        <v>3</v>
      </c>
      <c r="C12" s="1345" t="s">
        <v>29</v>
      </c>
      <c r="D12" s="1345"/>
      <c r="E12" s="1345"/>
      <c r="F12" s="1345" t="s">
        <v>30</v>
      </c>
      <c r="G12" s="1345"/>
      <c r="H12" s="1345" t="s">
        <v>31</v>
      </c>
      <c r="I12" s="1345"/>
      <c r="J12" s="1345"/>
      <c r="K12" s="1345"/>
      <c r="L12" s="1345"/>
      <c r="M12" s="1345" t="s">
        <v>63</v>
      </c>
      <c r="N12" s="1345" t="s">
        <v>13</v>
      </c>
      <c r="O12" s="1345" t="s">
        <v>12</v>
      </c>
      <c r="P12" s="1345" t="s">
        <v>4</v>
      </c>
      <c r="Q12" s="2062" t="s">
        <v>32</v>
      </c>
      <c r="R12" s="2062"/>
      <c r="S12" s="2062"/>
      <c r="T12" s="2062"/>
      <c r="U12" s="378"/>
      <c r="V12" s="378"/>
      <c r="W12" s="1384" t="s">
        <v>147</v>
      </c>
      <c r="X12" s="1384"/>
      <c r="Y12" s="1384"/>
      <c r="Z12" s="2059" t="s">
        <v>33</v>
      </c>
      <c r="AA12" s="2059" t="s">
        <v>36</v>
      </c>
      <c r="AB12" s="1477" t="s">
        <v>187</v>
      </c>
      <c r="AC12" s="1477"/>
      <c r="AD12" s="1477"/>
      <c r="AE12" s="1477"/>
      <c r="AF12" s="1486" t="s">
        <v>188</v>
      </c>
      <c r="AG12" s="1486"/>
      <c r="AH12" s="1486"/>
      <c r="AI12" s="1486"/>
      <c r="AJ12" s="1482" t="s">
        <v>108</v>
      </c>
      <c r="AK12" s="1482"/>
      <c r="AL12" s="1482"/>
      <c r="AM12" s="1482"/>
      <c r="AN12" s="1483" t="s">
        <v>189</v>
      </c>
      <c r="AO12" s="1483"/>
      <c r="AP12" s="1483"/>
      <c r="AQ12" s="1483"/>
      <c r="AR12" s="1478" t="s">
        <v>190</v>
      </c>
      <c r="AS12" s="1478"/>
      <c r="AT12" s="1478"/>
      <c r="AU12" s="1478"/>
      <c r="AV12" s="1479" t="s">
        <v>109</v>
      </c>
      <c r="AW12" s="1479"/>
      <c r="AX12" s="1479"/>
      <c r="AY12" s="1479"/>
      <c r="AZ12" s="1480" t="s">
        <v>182</v>
      </c>
      <c r="BA12" s="1480"/>
      <c r="BB12" s="1480"/>
      <c r="BC12" s="1480"/>
      <c r="BD12" s="1481" t="s">
        <v>186</v>
      </c>
      <c r="BE12" s="1481"/>
      <c r="BF12" s="1481"/>
      <c r="BG12" s="1481"/>
      <c r="BH12" s="1474" t="s">
        <v>183</v>
      </c>
      <c r="BI12" s="1474"/>
      <c r="BJ12" s="1474"/>
      <c r="BK12" s="1474"/>
      <c r="BL12" s="1475" t="s">
        <v>184</v>
      </c>
      <c r="BM12" s="1475"/>
      <c r="BN12" s="1475"/>
      <c r="BO12" s="1475"/>
      <c r="BP12" s="1476" t="s">
        <v>185</v>
      </c>
      <c r="BQ12" s="1476"/>
      <c r="BR12" s="1476"/>
      <c r="BS12" s="1476"/>
      <c r="BT12" s="1505" t="s">
        <v>110</v>
      </c>
      <c r="BU12" s="1505"/>
      <c r="BV12" s="1505"/>
      <c r="BW12" s="1505"/>
      <c r="BX12" s="1305" t="s">
        <v>1274</v>
      </c>
      <c r="BY12" s="1306"/>
      <c r="BZ12" s="1306"/>
      <c r="CA12" s="1307"/>
      <c r="CB12" s="1305" t="s">
        <v>1275</v>
      </c>
      <c r="CC12" s="1306"/>
      <c r="CD12" s="1306"/>
      <c r="CE12" s="1307"/>
      <c r="CF12" s="1304" t="s">
        <v>1276</v>
      </c>
      <c r="CG12" s="1304"/>
      <c r="CH12" s="1304"/>
      <c r="CI12" s="1304"/>
    </row>
    <row r="13" spans="2:87" s="256" customFormat="1" ht="46.5" customHeight="1" x14ac:dyDescent="0.2">
      <c r="B13" s="1345"/>
      <c r="C13" s="255" t="s">
        <v>54</v>
      </c>
      <c r="D13" s="255" t="s">
        <v>55</v>
      </c>
      <c r="E13" s="255" t="s">
        <v>56</v>
      </c>
      <c r="F13" s="255" t="s">
        <v>57</v>
      </c>
      <c r="G13" s="255" t="s">
        <v>58</v>
      </c>
      <c r="H13" s="255" t="s">
        <v>59</v>
      </c>
      <c r="I13" s="255" t="s">
        <v>60</v>
      </c>
      <c r="J13" s="255" t="s">
        <v>61</v>
      </c>
      <c r="K13" s="255" t="s">
        <v>62</v>
      </c>
      <c r="L13" s="255" t="s">
        <v>60</v>
      </c>
      <c r="M13" s="1345"/>
      <c r="N13" s="1345"/>
      <c r="O13" s="1345"/>
      <c r="P13" s="1345"/>
      <c r="Q13" s="379" t="s">
        <v>23</v>
      </c>
      <c r="R13" s="379" t="s">
        <v>24</v>
      </c>
      <c r="S13" s="379" t="s">
        <v>25</v>
      </c>
      <c r="T13" s="379" t="s">
        <v>28</v>
      </c>
      <c r="U13" s="377" t="s">
        <v>51</v>
      </c>
      <c r="V13" s="377" t="s">
        <v>73</v>
      </c>
      <c r="W13" s="552" t="s">
        <v>147</v>
      </c>
      <c r="X13" s="552" t="s">
        <v>148</v>
      </c>
      <c r="Y13" s="552" t="s">
        <v>149</v>
      </c>
      <c r="Z13" s="2059"/>
      <c r="AA13" s="2059"/>
      <c r="AB13" s="559">
        <v>1</v>
      </c>
      <c r="AC13" s="559">
        <v>2</v>
      </c>
      <c r="AD13" s="559">
        <v>3</v>
      </c>
      <c r="AE13" s="559">
        <v>4</v>
      </c>
      <c r="AF13" s="559">
        <v>1</v>
      </c>
      <c r="AG13" s="559">
        <v>2</v>
      </c>
      <c r="AH13" s="559">
        <v>3</v>
      </c>
      <c r="AI13" s="559">
        <v>4</v>
      </c>
      <c r="AJ13" s="559">
        <v>1</v>
      </c>
      <c r="AK13" s="559">
        <v>2</v>
      </c>
      <c r="AL13" s="559">
        <v>3</v>
      </c>
      <c r="AM13" s="559">
        <v>4</v>
      </c>
      <c r="AN13" s="559">
        <v>1</v>
      </c>
      <c r="AO13" s="559">
        <v>2</v>
      </c>
      <c r="AP13" s="559">
        <v>3</v>
      </c>
      <c r="AQ13" s="559">
        <v>4</v>
      </c>
      <c r="AR13" s="559">
        <v>1</v>
      </c>
      <c r="AS13" s="559">
        <v>2</v>
      </c>
      <c r="AT13" s="559">
        <v>3</v>
      </c>
      <c r="AU13" s="559">
        <v>4</v>
      </c>
      <c r="AV13" s="559">
        <v>1</v>
      </c>
      <c r="AW13" s="559">
        <v>2</v>
      </c>
      <c r="AX13" s="559">
        <v>3</v>
      </c>
      <c r="AY13" s="559">
        <v>4</v>
      </c>
      <c r="AZ13" s="559">
        <v>1</v>
      </c>
      <c r="BA13" s="559">
        <v>2</v>
      </c>
      <c r="BB13" s="559">
        <v>3</v>
      </c>
      <c r="BC13" s="559">
        <v>4</v>
      </c>
      <c r="BD13" s="559">
        <v>1</v>
      </c>
      <c r="BE13" s="559">
        <v>2</v>
      </c>
      <c r="BF13" s="559">
        <v>3</v>
      </c>
      <c r="BG13" s="559">
        <v>4</v>
      </c>
      <c r="BH13" s="559">
        <v>1</v>
      </c>
      <c r="BI13" s="559">
        <v>2</v>
      </c>
      <c r="BJ13" s="559">
        <v>3</v>
      </c>
      <c r="BK13" s="559">
        <v>4</v>
      </c>
      <c r="BL13" s="559">
        <v>1</v>
      </c>
      <c r="BM13" s="559">
        <v>2</v>
      </c>
      <c r="BN13" s="559">
        <v>3</v>
      </c>
      <c r="BO13" s="559">
        <v>4</v>
      </c>
      <c r="BP13" s="559">
        <v>1</v>
      </c>
      <c r="BQ13" s="559">
        <v>2</v>
      </c>
      <c r="BR13" s="559">
        <v>3</v>
      </c>
      <c r="BS13" s="559">
        <v>4</v>
      </c>
      <c r="BT13" s="559">
        <v>1</v>
      </c>
      <c r="BU13" s="559">
        <v>2</v>
      </c>
      <c r="BV13" s="559">
        <v>3</v>
      </c>
      <c r="BW13" s="559">
        <v>4</v>
      </c>
      <c r="BX13" s="1074" t="s">
        <v>41</v>
      </c>
      <c r="BY13" s="1074" t="s">
        <v>42</v>
      </c>
      <c r="BZ13" s="377" t="s">
        <v>40</v>
      </c>
      <c r="CA13" s="367" t="s">
        <v>38</v>
      </c>
      <c r="CB13" s="1074" t="s">
        <v>41</v>
      </c>
      <c r="CC13" s="1076" t="s">
        <v>42</v>
      </c>
      <c r="CD13" s="377" t="s">
        <v>40</v>
      </c>
      <c r="CE13" s="377" t="s">
        <v>38</v>
      </c>
      <c r="CF13" s="1074" t="s">
        <v>41</v>
      </c>
      <c r="CG13" s="1076" t="s">
        <v>42</v>
      </c>
      <c r="CH13" s="377" t="s">
        <v>40</v>
      </c>
      <c r="CI13" s="377" t="s">
        <v>38</v>
      </c>
    </row>
    <row r="14" spans="2:87" s="256" customFormat="1" ht="240" hidden="1" customHeight="1" x14ac:dyDescent="0.2">
      <c r="B14" s="607" t="s">
        <v>243</v>
      </c>
      <c r="C14" s="21">
        <v>3</v>
      </c>
      <c r="D14" s="21">
        <v>3</v>
      </c>
      <c r="E14" s="21">
        <v>3</v>
      </c>
      <c r="F14" s="21">
        <v>3</v>
      </c>
      <c r="G14" s="21">
        <v>3</v>
      </c>
      <c r="H14" s="21">
        <v>3</v>
      </c>
      <c r="I14" s="21">
        <v>3</v>
      </c>
      <c r="J14" s="21">
        <v>3</v>
      </c>
      <c r="K14" s="21">
        <v>2</v>
      </c>
      <c r="L14" s="21">
        <v>1</v>
      </c>
      <c r="M14" s="21">
        <f>SUM(C14:L14)/10</f>
        <v>2.7</v>
      </c>
      <c r="N14" s="21" t="s">
        <v>1073</v>
      </c>
      <c r="O14" s="21" t="s">
        <v>1074</v>
      </c>
      <c r="P14" s="21" t="s">
        <v>1075</v>
      </c>
      <c r="Q14" s="860">
        <v>5</v>
      </c>
      <c r="R14" s="860">
        <v>3</v>
      </c>
      <c r="S14" s="860">
        <v>3</v>
      </c>
      <c r="T14" s="642">
        <f>Q14*R14*S14</f>
        <v>45</v>
      </c>
      <c r="U14" s="115"/>
      <c r="V14" s="83"/>
      <c r="W14" s="83"/>
      <c r="X14" s="83"/>
      <c r="Y14" s="83"/>
      <c r="Z14" s="21"/>
      <c r="AA14" s="639"/>
      <c r="AB14" s="639"/>
      <c r="AC14" s="639"/>
      <c r="AD14" s="639"/>
      <c r="AE14" s="639"/>
      <c r="AF14" s="639"/>
      <c r="AG14" s="639"/>
      <c r="AH14" s="639"/>
      <c r="AI14" s="639"/>
      <c r="AJ14" s="639"/>
      <c r="AK14" s="639"/>
      <c r="AL14" s="639"/>
      <c r="AM14" s="639"/>
      <c r="AN14" s="639"/>
      <c r="AO14" s="639"/>
      <c r="AP14" s="639"/>
      <c r="AQ14" s="639"/>
      <c r="AR14" s="639"/>
      <c r="AS14" s="639"/>
      <c r="AT14" s="639"/>
      <c r="AU14" s="639"/>
      <c r="AV14" s="639"/>
      <c r="AW14" s="639"/>
      <c r="AX14" s="639"/>
      <c r="AY14" s="639"/>
      <c r="AZ14" s="639"/>
      <c r="BA14" s="639"/>
      <c r="BB14" s="639"/>
      <c r="BC14" s="639"/>
      <c r="BD14" s="639"/>
      <c r="BE14" s="639"/>
      <c r="BF14" s="639"/>
      <c r="BG14" s="639"/>
      <c r="BH14" s="639"/>
      <c r="BI14" s="639"/>
      <c r="BJ14" s="639"/>
      <c r="BK14" s="639"/>
      <c r="BL14" s="639"/>
      <c r="BM14" s="639"/>
      <c r="BN14" s="639"/>
      <c r="BO14" s="639"/>
      <c r="BP14" s="639"/>
      <c r="BQ14" s="639"/>
      <c r="BR14" s="639"/>
      <c r="BS14" s="639"/>
      <c r="BT14" s="639"/>
      <c r="BU14" s="639"/>
      <c r="BV14" s="639"/>
      <c r="BW14" s="639"/>
      <c r="BX14" s="409"/>
      <c r="BY14" s="409"/>
      <c r="BZ14" s="21"/>
      <c r="CA14" s="640"/>
      <c r="CB14" s="640"/>
      <c r="CC14" s="640"/>
      <c r="CD14" s="640"/>
      <c r="CE14" s="640"/>
      <c r="CF14" s="640"/>
      <c r="CG14" s="638"/>
    </row>
    <row r="15" spans="2:87" ht="300" hidden="1" customHeight="1" x14ac:dyDescent="0.2">
      <c r="B15" s="198" t="s">
        <v>244</v>
      </c>
      <c r="C15" s="21">
        <v>3</v>
      </c>
      <c r="D15" s="21">
        <v>3</v>
      </c>
      <c r="E15" s="21">
        <v>3</v>
      </c>
      <c r="F15" s="21">
        <v>3</v>
      </c>
      <c r="G15" s="21">
        <v>3</v>
      </c>
      <c r="H15" s="21">
        <v>3</v>
      </c>
      <c r="I15" s="21">
        <v>3</v>
      </c>
      <c r="J15" s="21">
        <v>3</v>
      </c>
      <c r="K15" s="21">
        <v>2</v>
      </c>
      <c r="L15" s="21">
        <v>1</v>
      </c>
      <c r="M15" s="21">
        <f>SUM(C15:L15)/10</f>
        <v>2.7</v>
      </c>
      <c r="N15" s="21" t="s">
        <v>1076</v>
      </c>
      <c r="O15" s="21" t="s">
        <v>1077</v>
      </c>
      <c r="P15" s="198"/>
      <c r="Q15" s="860">
        <v>4</v>
      </c>
      <c r="R15" s="860">
        <v>3</v>
      </c>
      <c r="S15" s="860">
        <v>3</v>
      </c>
      <c r="T15" s="904">
        <f>Q15*R15*S15</f>
        <v>36</v>
      </c>
      <c r="U15" s="588"/>
      <c r="V15" s="83"/>
      <c r="W15" s="83"/>
      <c r="X15" s="83"/>
      <c r="Y15" s="83"/>
      <c r="Z15" s="21"/>
      <c r="AA15" s="639"/>
      <c r="AB15" s="639"/>
      <c r="AC15" s="639"/>
      <c r="AD15" s="639"/>
      <c r="AE15" s="639"/>
      <c r="AF15" s="639"/>
      <c r="AG15" s="639"/>
      <c r="AH15" s="639"/>
      <c r="AI15" s="639"/>
      <c r="AJ15" s="639"/>
      <c r="AK15" s="639"/>
      <c r="AL15" s="639"/>
      <c r="AM15" s="639"/>
      <c r="AN15" s="639"/>
      <c r="AO15" s="639"/>
      <c r="AP15" s="639"/>
      <c r="AQ15" s="639"/>
      <c r="AR15" s="639"/>
      <c r="AS15" s="639"/>
      <c r="AT15" s="639"/>
      <c r="AU15" s="639"/>
      <c r="AV15" s="639"/>
      <c r="AW15" s="639"/>
      <c r="AX15" s="639"/>
      <c r="AY15" s="639"/>
      <c r="AZ15" s="639"/>
      <c r="BA15" s="639"/>
      <c r="BB15" s="639"/>
      <c r="BC15" s="639"/>
      <c r="BD15" s="639"/>
      <c r="BE15" s="639"/>
      <c r="BF15" s="639"/>
      <c r="BG15" s="639"/>
      <c r="BH15" s="639"/>
      <c r="BI15" s="639"/>
      <c r="BJ15" s="639"/>
      <c r="BK15" s="639"/>
      <c r="BL15" s="639"/>
      <c r="BM15" s="639"/>
      <c r="BN15" s="639"/>
      <c r="BO15" s="639"/>
      <c r="BP15" s="639"/>
      <c r="BQ15" s="639"/>
      <c r="BR15" s="639"/>
      <c r="BS15" s="639"/>
      <c r="BT15" s="639"/>
      <c r="BU15" s="639"/>
      <c r="BV15" s="639"/>
      <c r="BW15" s="639"/>
      <c r="BX15" s="645"/>
      <c r="BY15" s="645"/>
      <c r="BZ15" s="590"/>
      <c r="CA15" s="265"/>
      <c r="CB15" s="265"/>
      <c r="CC15" s="265"/>
      <c r="CD15" s="265"/>
      <c r="CE15" s="99"/>
      <c r="CF15" s="265"/>
      <c r="CG15" s="1105"/>
    </row>
    <row r="16" spans="2:87" ht="87.75" customHeight="1" x14ac:dyDescent="0.2">
      <c r="B16" s="1626" t="s">
        <v>245</v>
      </c>
      <c r="C16" s="2049">
        <v>2</v>
      </c>
      <c r="D16" s="1534">
        <v>2</v>
      </c>
      <c r="E16" s="1534">
        <v>2</v>
      </c>
      <c r="F16" s="1534">
        <v>2</v>
      </c>
      <c r="G16" s="1534">
        <v>2</v>
      </c>
      <c r="H16" s="1534">
        <v>2</v>
      </c>
      <c r="I16" s="1534">
        <v>1</v>
      </c>
      <c r="J16" s="1534">
        <v>1</v>
      </c>
      <c r="K16" s="1534">
        <v>1</v>
      </c>
      <c r="L16" s="1534">
        <v>1</v>
      </c>
      <c r="M16" s="2049">
        <f>SUM(D16:L16)/10</f>
        <v>1.4</v>
      </c>
      <c r="N16" s="2046" t="s">
        <v>1078</v>
      </c>
      <c r="O16" s="1408" t="s">
        <v>1309</v>
      </c>
      <c r="P16" s="1534" t="s">
        <v>1079</v>
      </c>
      <c r="Q16" s="1557">
        <v>5</v>
      </c>
      <c r="R16" s="1557">
        <v>5</v>
      </c>
      <c r="S16" s="1557">
        <v>4</v>
      </c>
      <c r="T16" s="1712">
        <f>Q16*R16*S16</f>
        <v>100</v>
      </c>
      <c r="U16" s="1162" t="s">
        <v>1464</v>
      </c>
      <c r="V16" s="83" t="s">
        <v>1278</v>
      </c>
      <c r="W16" s="83" t="s">
        <v>1070</v>
      </c>
      <c r="X16" s="83" t="s">
        <v>1273</v>
      </c>
      <c r="Y16" s="1109">
        <v>0.8</v>
      </c>
      <c r="Z16" s="1110" t="s">
        <v>1279</v>
      </c>
      <c r="AA16" s="21" t="s">
        <v>1080</v>
      </c>
      <c r="AB16" s="1081"/>
      <c r="AC16" s="1081"/>
      <c r="AD16" s="1081"/>
      <c r="AE16" s="1081"/>
      <c r="AF16" s="1081"/>
      <c r="AG16" s="1081"/>
      <c r="AH16" s="1081"/>
      <c r="AI16" s="1081"/>
      <c r="AJ16" s="1081"/>
      <c r="AK16" s="1081"/>
      <c r="AL16" s="1081"/>
      <c r="AM16" s="1081"/>
      <c r="AN16" s="1081"/>
      <c r="AO16" s="1081"/>
      <c r="AP16" s="1081"/>
      <c r="AQ16" s="1081"/>
      <c r="AR16" s="1081"/>
      <c r="AS16" s="1081"/>
      <c r="AT16" s="1081"/>
      <c r="AU16" s="1032"/>
      <c r="AV16" s="1081"/>
      <c r="AW16" s="1081"/>
      <c r="AX16" s="1081"/>
      <c r="AY16" s="1081"/>
      <c r="AZ16" s="1081"/>
      <c r="BA16" s="1081"/>
      <c r="BB16" s="1081"/>
      <c r="BC16" s="1081"/>
      <c r="BD16" s="1081"/>
      <c r="BE16" s="1081"/>
      <c r="BF16" s="1081"/>
      <c r="BG16" s="1032"/>
      <c r="BH16" s="1081"/>
      <c r="BI16" s="1081"/>
      <c r="BJ16" s="1081"/>
      <c r="BK16" s="1081"/>
      <c r="BL16" s="1081"/>
      <c r="BM16" s="1081"/>
      <c r="BN16" s="1081"/>
      <c r="BO16" s="1081"/>
      <c r="BP16" s="1081"/>
      <c r="BQ16" s="1081"/>
      <c r="BR16" s="1081"/>
      <c r="BS16" s="1032"/>
      <c r="BT16" s="1081"/>
      <c r="BU16" s="1081"/>
      <c r="BV16" s="1081"/>
      <c r="BW16" s="1081"/>
      <c r="BX16" s="1190" t="s">
        <v>1343</v>
      </c>
      <c r="BY16" s="645" t="s">
        <v>1340</v>
      </c>
      <c r="BZ16" s="1191">
        <v>0</v>
      </c>
      <c r="CA16" s="265"/>
      <c r="CB16" s="265"/>
      <c r="CC16" s="265"/>
      <c r="CD16" s="265"/>
      <c r="CE16" s="99"/>
      <c r="CF16" s="1086"/>
      <c r="CG16" s="198"/>
      <c r="CH16" s="17"/>
      <c r="CI16" s="17"/>
    </row>
    <row r="17" spans="2:87" ht="175.5" customHeight="1" x14ac:dyDescent="0.2">
      <c r="B17" s="2043"/>
      <c r="C17" s="2050"/>
      <c r="D17" s="1537"/>
      <c r="E17" s="1537"/>
      <c r="F17" s="1537"/>
      <c r="G17" s="1537"/>
      <c r="H17" s="1537"/>
      <c r="I17" s="1537"/>
      <c r="J17" s="1537"/>
      <c r="K17" s="1537"/>
      <c r="L17" s="1537"/>
      <c r="M17" s="2050"/>
      <c r="N17" s="2047"/>
      <c r="O17" s="1642"/>
      <c r="P17" s="1537"/>
      <c r="Q17" s="1558"/>
      <c r="R17" s="1558"/>
      <c r="S17" s="1558"/>
      <c r="T17" s="1713"/>
      <c r="U17" s="1163" t="s">
        <v>1465</v>
      </c>
      <c r="V17" s="213" t="s">
        <v>1278</v>
      </c>
      <c r="W17" s="1883" t="s">
        <v>1393</v>
      </c>
      <c r="X17" s="83" t="s">
        <v>1392</v>
      </c>
      <c r="Y17" s="1111">
        <v>0.8</v>
      </c>
      <c r="Z17" s="1110" t="s">
        <v>1279</v>
      </c>
      <c r="AA17" s="21" t="s">
        <v>1080</v>
      </c>
      <c r="AB17" s="1059"/>
      <c r="AC17" s="1059"/>
      <c r="AD17" s="1059"/>
      <c r="AE17" s="1059"/>
      <c r="AF17" s="1059"/>
      <c r="AG17" s="1059"/>
      <c r="AH17" s="1059"/>
      <c r="AI17" s="1059"/>
      <c r="AJ17" s="1059"/>
      <c r="AK17" s="1059"/>
      <c r="AL17" s="1059"/>
      <c r="AM17" s="1059"/>
      <c r="AN17" s="1059"/>
      <c r="AO17" s="1059"/>
      <c r="AP17" s="1059"/>
      <c r="AQ17" s="1059"/>
      <c r="AR17" s="1059"/>
      <c r="AS17" s="1059"/>
      <c r="AT17" s="1059"/>
      <c r="AU17" s="1032"/>
      <c r="AV17" s="1059"/>
      <c r="AW17" s="1059"/>
      <c r="AX17" s="1059"/>
      <c r="AY17" s="1057"/>
      <c r="AZ17" s="1059"/>
      <c r="BA17" s="1059"/>
      <c r="BB17" s="1059"/>
      <c r="BC17" s="1059"/>
      <c r="BD17" s="1059"/>
      <c r="BE17" s="1059"/>
      <c r="BF17" s="1059"/>
      <c r="BG17" s="1032"/>
      <c r="BH17" s="1059"/>
      <c r="BI17" s="1059"/>
      <c r="BJ17" s="1059"/>
      <c r="BK17" s="1059"/>
      <c r="BL17" s="1059"/>
      <c r="BM17" s="1059"/>
      <c r="BN17" s="1059"/>
      <c r="BO17" s="1059"/>
      <c r="BP17" s="1059"/>
      <c r="BQ17" s="1059"/>
      <c r="BR17" s="1059"/>
      <c r="BS17" s="1032"/>
      <c r="BT17" s="1059"/>
      <c r="BU17" s="1059"/>
      <c r="BV17" s="1059"/>
      <c r="BW17" s="1059"/>
      <c r="BX17" s="1190" t="s">
        <v>1343</v>
      </c>
      <c r="BY17" s="409" t="s">
        <v>1341</v>
      </c>
      <c r="BZ17" s="1184">
        <v>0.1</v>
      </c>
      <c r="CA17" s="21" t="s">
        <v>1466</v>
      </c>
      <c r="CB17" s="1082"/>
      <c r="CC17" s="1082"/>
      <c r="CD17" s="1082"/>
      <c r="CE17" s="506"/>
      <c r="CF17" s="1082"/>
      <c r="CG17" s="198"/>
      <c r="CH17" s="17"/>
      <c r="CI17" s="17"/>
    </row>
    <row r="18" spans="2:87" ht="409.6" hidden="1" customHeight="1" x14ac:dyDescent="0.2">
      <c r="B18" s="2043"/>
      <c r="C18" s="2050"/>
      <c r="D18" s="1537"/>
      <c r="E18" s="1537"/>
      <c r="F18" s="1537"/>
      <c r="G18" s="1537"/>
      <c r="H18" s="1537"/>
      <c r="I18" s="1537"/>
      <c r="J18" s="1537"/>
      <c r="K18" s="1537"/>
      <c r="L18" s="1537"/>
      <c r="M18" s="2050"/>
      <c r="N18" s="2047"/>
      <c r="O18" s="1642"/>
      <c r="P18" s="1537"/>
      <c r="Q18" s="1558"/>
      <c r="R18" s="1558"/>
      <c r="S18" s="1558"/>
      <c r="T18" s="1713"/>
      <c r="U18" s="1164"/>
      <c r="V18" s="1108"/>
      <c r="W18" s="1883"/>
      <c r="X18" s="83"/>
      <c r="Y18" s="1111"/>
      <c r="Z18" s="17"/>
      <c r="AA18" s="21"/>
      <c r="AB18" s="1060"/>
      <c r="AC18" s="1060"/>
      <c r="AD18" s="1060"/>
      <c r="AE18" s="1060"/>
      <c r="AF18" s="1060"/>
      <c r="AG18" s="1060"/>
      <c r="AH18" s="1060"/>
      <c r="AI18" s="1060"/>
      <c r="AJ18" s="1060"/>
      <c r="AK18" s="1060"/>
      <c r="AL18" s="1060"/>
      <c r="AM18" s="1060"/>
      <c r="AN18" s="1060"/>
      <c r="AO18" s="1060"/>
      <c r="AP18" s="1060"/>
      <c r="AQ18" s="1060"/>
      <c r="AR18" s="1060"/>
      <c r="AS18" s="1060"/>
      <c r="AT18" s="1060"/>
      <c r="AU18" s="1060"/>
      <c r="AV18" s="1060"/>
      <c r="AW18" s="1060"/>
      <c r="AX18" s="1060"/>
      <c r="AY18" s="1060"/>
      <c r="AZ18" s="1060"/>
      <c r="BA18" s="1060"/>
      <c r="BB18" s="1060"/>
      <c r="BC18" s="1060"/>
      <c r="BD18" s="1060"/>
      <c r="BE18" s="1060"/>
      <c r="BF18" s="1060"/>
      <c r="BG18" s="1038"/>
      <c r="BH18" s="1060"/>
      <c r="BI18" s="1060"/>
      <c r="BJ18" s="1060"/>
      <c r="BK18" s="1060"/>
      <c r="BL18" s="1060"/>
      <c r="BM18" s="1060"/>
      <c r="BN18" s="1060"/>
      <c r="BO18" s="1060"/>
      <c r="BP18" s="1060"/>
      <c r="BQ18" s="1060"/>
      <c r="BR18" s="1060"/>
      <c r="BS18" s="1038"/>
      <c r="BT18" s="1060"/>
      <c r="BU18" s="1060"/>
      <c r="BV18" s="1060"/>
      <c r="BW18" s="1060"/>
      <c r="BX18" s="409"/>
      <c r="BY18" s="409"/>
      <c r="BZ18" s="198"/>
      <c r="CA18" s="1082"/>
      <c r="CB18" s="1082"/>
      <c r="CC18" s="1082"/>
      <c r="CD18" s="1082"/>
      <c r="CE18" s="506"/>
      <c r="CF18" s="1082"/>
      <c r="CG18" s="198"/>
      <c r="CH18" s="17"/>
      <c r="CI18" s="17"/>
    </row>
    <row r="19" spans="2:87" ht="409.6" hidden="1" customHeight="1" x14ac:dyDescent="0.2">
      <c r="B19" s="2043"/>
      <c r="C19" s="2050"/>
      <c r="D19" s="1537"/>
      <c r="E19" s="1537"/>
      <c r="F19" s="1537"/>
      <c r="G19" s="1537"/>
      <c r="H19" s="1537"/>
      <c r="I19" s="1537"/>
      <c r="J19" s="1537"/>
      <c r="K19" s="1537"/>
      <c r="L19" s="1537"/>
      <c r="M19" s="2050"/>
      <c r="N19" s="2047"/>
      <c r="O19" s="1642"/>
      <c r="P19" s="1537"/>
      <c r="Q19" s="1558"/>
      <c r="R19" s="1558"/>
      <c r="S19" s="1558"/>
      <c r="T19" s="1713"/>
      <c r="U19" s="1164"/>
      <c r="V19" s="1108"/>
      <c r="W19" s="1883"/>
      <c r="X19" s="83"/>
      <c r="Y19" s="1111"/>
      <c r="Z19" s="17"/>
      <c r="AA19" s="21"/>
      <c r="AB19" s="1060"/>
      <c r="AC19" s="1060"/>
      <c r="AD19" s="1060"/>
      <c r="AE19" s="1060"/>
      <c r="AF19" s="1060"/>
      <c r="AG19" s="1060"/>
      <c r="AH19" s="1060"/>
      <c r="AI19" s="1060"/>
      <c r="AJ19" s="1060"/>
      <c r="AK19" s="1060"/>
      <c r="AL19" s="1060"/>
      <c r="AM19" s="1060"/>
      <c r="AN19" s="1060"/>
      <c r="AO19" s="1060"/>
      <c r="AP19" s="1060"/>
      <c r="AQ19" s="1060"/>
      <c r="AR19" s="1060"/>
      <c r="AS19" s="1060"/>
      <c r="AT19" s="1060"/>
      <c r="AU19" s="1060"/>
      <c r="AV19" s="1060"/>
      <c r="AW19" s="1060"/>
      <c r="AX19" s="1060"/>
      <c r="AY19" s="1060"/>
      <c r="AZ19" s="1060"/>
      <c r="BA19" s="1060"/>
      <c r="BB19" s="1060"/>
      <c r="BC19" s="1060"/>
      <c r="BD19" s="1060"/>
      <c r="BE19" s="1060"/>
      <c r="BF19" s="1060"/>
      <c r="BG19" s="1038"/>
      <c r="BH19" s="1060"/>
      <c r="BI19" s="1060"/>
      <c r="BJ19" s="1060"/>
      <c r="BK19" s="1060"/>
      <c r="BL19" s="1060"/>
      <c r="BM19" s="1060"/>
      <c r="BN19" s="1060"/>
      <c r="BO19" s="1060"/>
      <c r="BP19" s="1060"/>
      <c r="BQ19" s="1060"/>
      <c r="BR19" s="1060"/>
      <c r="BS19" s="1038"/>
      <c r="BT19" s="1060"/>
      <c r="BU19" s="1060"/>
      <c r="BV19" s="1060"/>
      <c r="BW19" s="1060"/>
      <c r="BX19" s="409"/>
      <c r="BY19" s="409">
        <v>43800</v>
      </c>
      <c r="BZ19" s="198" t="s">
        <v>87</v>
      </c>
      <c r="CA19" s="1082"/>
      <c r="CB19" s="1082"/>
      <c r="CC19" s="1082"/>
      <c r="CD19" s="1082"/>
      <c r="CE19" s="506"/>
      <c r="CF19" s="1082"/>
      <c r="CG19" s="198"/>
      <c r="CH19" s="17"/>
      <c r="CI19" s="17"/>
    </row>
    <row r="20" spans="2:87" ht="160.5" hidden="1" customHeight="1" x14ac:dyDescent="0.2">
      <c r="B20" s="2043"/>
      <c r="C20" s="2050"/>
      <c r="D20" s="1537"/>
      <c r="E20" s="1537"/>
      <c r="F20" s="1537"/>
      <c r="G20" s="1537"/>
      <c r="H20" s="1537"/>
      <c r="I20" s="1537"/>
      <c r="J20" s="1537"/>
      <c r="K20" s="1537"/>
      <c r="L20" s="1537"/>
      <c r="M20" s="2050"/>
      <c r="N20" s="2047"/>
      <c r="O20" s="1642"/>
      <c r="P20" s="1537"/>
      <c r="Q20" s="1558"/>
      <c r="R20" s="1558"/>
      <c r="S20" s="1558"/>
      <c r="T20" s="1713"/>
      <c r="U20" s="1164"/>
      <c r="V20" s="1108"/>
      <c r="W20" s="1883"/>
      <c r="X20" s="83"/>
      <c r="Y20" s="1111"/>
      <c r="Z20" s="17"/>
      <c r="AA20" s="21"/>
      <c r="AB20" s="1060"/>
      <c r="AC20" s="1060"/>
      <c r="AD20" s="1060"/>
      <c r="AE20" s="1060"/>
      <c r="AF20" s="1060"/>
      <c r="AG20" s="1060"/>
      <c r="AH20" s="1060"/>
      <c r="AI20" s="1060"/>
      <c r="AJ20" s="1060"/>
      <c r="AK20" s="1060"/>
      <c r="AL20" s="1060"/>
      <c r="AM20" s="1060"/>
      <c r="AN20" s="1060"/>
      <c r="AO20" s="1060"/>
      <c r="AP20" s="1060"/>
      <c r="AQ20" s="1060"/>
      <c r="AR20" s="1060"/>
      <c r="AS20" s="1060"/>
      <c r="AT20" s="1060"/>
      <c r="AU20" s="1060"/>
      <c r="AV20" s="1060"/>
      <c r="AW20" s="1060"/>
      <c r="AX20" s="1060"/>
      <c r="AY20" s="1060"/>
      <c r="AZ20" s="1060"/>
      <c r="BA20" s="1060"/>
      <c r="BB20" s="1060"/>
      <c r="BC20" s="1060"/>
      <c r="BD20" s="1060"/>
      <c r="BE20" s="1060"/>
      <c r="BF20" s="1060"/>
      <c r="BG20" s="1038"/>
      <c r="BH20" s="1060"/>
      <c r="BI20" s="1060"/>
      <c r="BJ20" s="1060"/>
      <c r="BK20" s="1060"/>
      <c r="BL20" s="1060"/>
      <c r="BM20" s="1060"/>
      <c r="BN20" s="1060"/>
      <c r="BO20" s="1060"/>
      <c r="BP20" s="1060"/>
      <c r="BQ20" s="1060"/>
      <c r="BR20" s="1060"/>
      <c r="BS20" s="1038"/>
      <c r="BT20" s="1060"/>
      <c r="BU20" s="1060"/>
      <c r="BV20" s="1060"/>
      <c r="BW20" s="1060"/>
      <c r="BX20" s="409"/>
      <c r="BY20" s="409"/>
      <c r="BZ20" s="198"/>
      <c r="CA20" s="1082"/>
      <c r="CB20" s="1082"/>
      <c r="CC20" s="1082"/>
      <c r="CD20" s="1082"/>
      <c r="CE20" s="21"/>
      <c r="CF20" s="1082"/>
      <c r="CG20" s="198"/>
      <c r="CH20" s="17"/>
      <c r="CI20" s="17"/>
    </row>
    <row r="21" spans="2:87" ht="217.5" hidden="1" customHeight="1" x14ac:dyDescent="0.2">
      <c r="B21" s="2043"/>
      <c r="C21" s="2050"/>
      <c r="D21" s="1537"/>
      <c r="E21" s="1537"/>
      <c r="F21" s="1537"/>
      <c r="G21" s="1537"/>
      <c r="H21" s="1537"/>
      <c r="I21" s="1537"/>
      <c r="J21" s="1537"/>
      <c r="K21" s="1537"/>
      <c r="L21" s="1537"/>
      <c r="M21" s="2050"/>
      <c r="N21" s="2047"/>
      <c r="O21" s="1642"/>
      <c r="P21" s="1537"/>
      <c r="Q21" s="1558"/>
      <c r="R21" s="1558"/>
      <c r="S21" s="1558"/>
      <c r="T21" s="1713"/>
      <c r="U21" s="1164"/>
      <c r="V21" s="1108"/>
      <c r="W21" s="1883"/>
      <c r="X21" s="83"/>
      <c r="Y21" s="1111"/>
      <c r="Z21" s="17"/>
      <c r="AA21" s="2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1112"/>
      <c r="BH21" s="331"/>
      <c r="BI21" s="331"/>
      <c r="BJ21" s="331"/>
      <c r="BK21" s="331"/>
      <c r="BL21" s="331"/>
      <c r="BM21" s="331"/>
      <c r="BN21" s="331"/>
      <c r="BO21" s="331"/>
      <c r="BP21" s="331"/>
      <c r="BQ21" s="331"/>
      <c r="BR21" s="331"/>
      <c r="BS21" s="1112"/>
      <c r="BT21" s="331"/>
      <c r="BU21" s="331"/>
      <c r="BV21" s="331"/>
      <c r="BW21" s="331"/>
      <c r="BX21" s="409"/>
      <c r="BY21" s="409"/>
      <c r="BZ21" s="361"/>
      <c r="CA21" s="331"/>
      <c r="CB21" s="331"/>
      <c r="CC21" s="331"/>
      <c r="CD21" s="331"/>
      <c r="CE21" s="380"/>
      <c r="CF21" s="331"/>
      <c r="CG21" s="361"/>
      <c r="CH21" s="17"/>
      <c r="CI21" s="17"/>
    </row>
    <row r="22" spans="2:87" ht="39.75" hidden="1" customHeight="1" x14ac:dyDescent="0.2">
      <c r="B22" s="2043"/>
      <c r="C22" s="2050"/>
      <c r="D22" s="1537"/>
      <c r="E22" s="1537"/>
      <c r="F22" s="1537"/>
      <c r="G22" s="1537"/>
      <c r="H22" s="1537"/>
      <c r="I22" s="1537"/>
      <c r="J22" s="1537"/>
      <c r="K22" s="1537"/>
      <c r="L22" s="1537"/>
      <c r="M22" s="2050"/>
      <c r="N22" s="2047"/>
      <c r="O22" s="1642"/>
      <c r="P22" s="1537"/>
      <c r="Q22" s="1558"/>
      <c r="R22" s="1558"/>
      <c r="S22" s="1558"/>
      <c r="T22" s="1713"/>
      <c r="U22" s="1164"/>
      <c r="V22" s="1108"/>
      <c r="W22" s="1883"/>
      <c r="X22" s="83"/>
      <c r="Y22" s="1111"/>
      <c r="Z22" s="17"/>
      <c r="AA22" s="21"/>
      <c r="AB22" s="1060"/>
      <c r="AC22" s="1060"/>
      <c r="AD22" s="1060"/>
      <c r="AE22" s="1060"/>
      <c r="AF22" s="1060"/>
      <c r="AG22" s="1060"/>
      <c r="AH22" s="1060"/>
      <c r="AI22" s="1060"/>
      <c r="AJ22" s="1060"/>
      <c r="AK22" s="1060"/>
      <c r="AL22" s="1060"/>
      <c r="AM22" s="1060"/>
      <c r="AN22" s="1060"/>
      <c r="AO22" s="1060"/>
      <c r="AP22" s="1060"/>
      <c r="AQ22" s="1060"/>
      <c r="AR22" s="1060"/>
      <c r="AS22" s="1060"/>
      <c r="AT22" s="1060"/>
      <c r="AU22" s="1060"/>
      <c r="AV22" s="1060"/>
      <c r="AW22" s="1060"/>
      <c r="AX22" s="1060"/>
      <c r="AY22" s="1060"/>
      <c r="AZ22" s="1060"/>
      <c r="BA22" s="1060"/>
      <c r="BB22" s="1060"/>
      <c r="BC22" s="1060"/>
      <c r="BD22" s="1060"/>
      <c r="BE22" s="1060"/>
      <c r="BF22" s="1060"/>
      <c r="BG22" s="1038"/>
      <c r="BH22" s="1060"/>
      <c r="BI22" s="1060"/>
      <c r="BJ22" s="1060"/>
      <c r="BK22" s="1060"/>
      <c r="BL22" s="1060"/>
      <c r="BM22" s="1060"/>
      <c r="BN22" s="1060"/>
      <c r="BO22" s="1060"/>
      <c r="BP22" s="1060"/>
      <c r="BQ22" s="1060"/>
      <c r="BR22" s="1060"/>
      <c r="BS22" s="1038"/>
      <c r="BT22" s="1060"/>
      <c r="BU22" s="1060"/>
      <c r="BV22" s="1060"/>
      <c r="BW22" s="1060"/>
      <c r="BX22" s="409"/>
      <c r="BY22" s="409"/>
      <c r="BZ22" s="198"/>
      <c r="CA22" s="1082"/>
      <c r="CB22" s="1082"/>
      <c r="CC22" s="1082"/>
      <c r="CD22" s="1082"/>
      <c r="CE22" s="21"/>
      <c r="CF22" s="1082"/>
      <c r="CG22" s="198"/>
      <c r="CH22" s="17"/>
      <c r="CI22" s="17"/>
    </row>
    <row r="23" spans="2:87" ht="147.75" hidden="1" customHeight="1" x14ac:dyDescent="0.2">
      <c r="B23" s="2043"/>
      <c r="C23" s="2050"/>
      <c r="D23" s="1537"/>
      <c r="E23" s="1537"/>
      <c r="F23" s="1537"/>
      <c r="G23" s="1537"/>
      <c r="H23" s="1537"/>
      <c r="I23" s="1537"/>
      <c r="J23" s="1537"/>
      <c r="K23" s="1537"/>
      <c r="L23" s="1537"/>
      <c r="M23" s="2050"/>
      <c r="N23" s="2047"/>
      <c r="O23" s="1642"/>
      <c r="P23" s="1537"/>
      <c r="Q23" s="1558"/>
      <c r="R23" s="1558"/>
      <c r="S23" s="1558"/>
      <c r="T23" s="1713"/>
      <c r="U23" s="1164"/>
      <c r="V23" s="1108"/>
      <c r="W23" s="1883"/>
      <c r="X23" s="83"/>
      <c r="Y23" s="1111"/>
      <c r="Z23" s="17"/>
      <c r="AA23" s="2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1112"/>
      <c r="BH23" s="331"/>
      <c r="BI23" s="331"/>
      <c r="BJ23" s="331"/>
      <c r="BK23" s="331"/>
      <c r="BL23" s="331"/>
      <c r="BM23" s="331"/>
      <c r="BN23" s="331"/>
      <c r="BO23" s="331"/>
      <c r="BP23" s="331"/>
      <c r="BQ23" s="331"/>
      <c r="BR23" s="331"/>
      <c r="BS23" s="1112"/>
      <c r="BT23" s="331"/>
      <c r="BU23" s="331"/>
      <c r="BV23" s="331"/>
      <c r="BW23" s="331"/>
      <c r="BX23" s="409"/>
      <c r="BY23" s="409"/>
      <c r="BZ23" s="361"/>
      <c r="CA23" s="331"/>
      <c r="CB23" s="331"/>
      <c r="CC23" s="331"/>
      <c r="CD23" s="331"/>
      <c r="CE23" s="380"/>
      <c r="CF23" s="331"/>
      <c r="CG23" s="361"/>
      <c r="CH23" s="17"/>
      <c r="CI23" s="17"/>
    </row>
    <row r="24" spans="2:87" ht="87" hidden="1" customHeight="1" x14ac:dyDescent="0.2">
      <c r="B24" s="2043"/>
      <c r="C24" s="2050"/>
      <c r="D24" s="1537"/>
      <c r="E24" s="1537"/>
      <c r="F24" s="1537"/>
      <c r="G24" s="1537"/>
      <c r="H24" s="1537"/>
      <c r="I24" s="1537"/>
      <c r="J24" s="1537"/>
      <c r="K24" s="1537"/>
      <c r="L24" s="1537"/>
      <c r="M24" s="2050"/>
      <c r="N24" s="2047"/>
      <c r="O24" s="1642"/>
      <c r="P24" s="1537"/>
      <c r="Q24" s="1558"/>
      <c r="R24" s="1558"/>
      <c r="S24" s="1558"/>
      <c r="T24" s="1713"/>
      <c r="U24" s="1164"/>
      <c r="V24" s="1108"/>
      <c r="W24" s="1883"/>
      <c r="X24" s="83"/>
      <c r="Y24" s="1111"/>
      <c r="Z24" s="17"/>
      <c r="AA24" s="21"/>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1060"/>
      <c r="BA24" s="1060"/>
      <c r="BB24" s="1060"/>
      <c r="BC24" s="1060"/>
      <c r="BD24" s="1060"/>
      <c r="BE24" s="1060"/>
      <c r="BF24" s="1060"/>
      <c r="BG24" s="1038"/>
      <c r="BH24" s="1060"/>
      <c r="BI24" s="1060"/>
      <c r="BJ24" s="1060"/>
      <c r="BK24" s="1060"/>
      <c r="BL24" s="1060"/>
      <c r="BM24" s="1060"/>
      <c r="BN24" s="1060"/>
      <c r="BO24" s="1060"/>
      <c r="BP24" s="1060"/>
      <c r="BQ24" s="1060"/>
      <c r="BR24" s="1060"/>
      <c r="BS24" s="1038"/>
      <c r="BT24" s="1060"/>
      <c r="BU24" s="1060"/>
      <c r="BV24" s="1060"/>
      <c r="BW24" s="1060"/>
      <c r="BX24" s="409"/>
      <c r="BY24" s="409"/>
      <c r="BZ24" s="198"/>
      <c r="CA24" s="1082"/>
      <c r="CB24" s="1082"/>
      <c r="CC24" s="1082"/>
      <c r="CD24" s="1082"/>
      <c r="CE24" s="21"/>
      <c r="CF24" s="1082"/>
      <c r="CG24" s="198"/>
      <c r="CH24" s="17"/>
      <c r="CI24" s="17"/>
    </row>
    <row r="25" spans="2:87" ht="187.5" hidden="1" customHeight="1" x14ac:dyDescent="0.2">
      <c r="B25" s="2043"/>
      <c r="C25" s="2050"/>
      <c r="D25" s="1537"/>
      <c r="E25" s="1537"/>
      <c r="F25" s="1537"/>
      <c r="G25" s="1537"/>
      <c r="H25" s="1537"/>
      <c r="I25" s="1537"/>
      <c r="J25" s="1537"/>
      <c r="K25" s="1537"/>
      <c r="L25" s="1537"/>
      <c r="M25" s="2050"/>
      <c r="N25" s="2047"/>
      <c r="O25" s="1642"/>
      <c r="P25" s="1537"/>
      <c r="Q25" s="1558"/>
      <c r="R25" s="1558"/>
      <c r="S25" s="1558"/>
      <c r="T25" s="1713"/>
      <c r="U25" s="1164"/>
      <c r="V25" s="1108"/>
      <c r="W25" s="1883"/>
      <c r="X25" s="83"/>
      <c r="Y25" s="1111"/>
      <c r="Z25" s="17"/>
      <c r="AA25" s="21"/>
      <c r="AB25" s="1060"/>
      <c r="AC25" s="1060"/>
      <c r="AD25" s="1060"/>
      <c r="AE25" s="106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c r="BD25" s="1060"/>
      <c r="BE25" s="1060"/>
      <c r="BF25" s="1060"/>
      <c r="BG25" s="1038"/>
      <c r="BH25" s="1060"/>
      <c r="BI25" s="1060"/>
      <c r="BJ25" s="1060"/>
      <c r="BK25" s="1060"/>
      <c r="BL25" s="1060"/>
      <c r="BM25" s="1060"/>
      <c r="BN25" s="1060"/>
      <c r="BO25" s="1060"/>
      <c r="BP25" s="1060"/>
      <c r="BQ25" s="1060"/>
      <c r="BR25" s="1060"/>
      <c r="BS25" s="1038"/>
      <c r="BT25" s="1060"/>
      <c r="BU25" s="1060"/>
      <c r="BV25" s="1060"/>
      <c r="BW25" s="1060"/>
      <c r="BX25" s="409"/>
      <c r="BY25" s="409"/>
      <c r="BZ25" s="198"/>
      <c r="CA25" s="1082"/>
      <c r="CB25" s="1082"/>
      <c r="CC25" s="1082"/>
      <c r="CD25" s="1082"/>
      <c r="CE25" s="21"/>
      <c r="CF25" s="1082"/>
      <c r="CG25" s="198"/>
      <c r="CH25" s="17"/>
      <c r="CI25" s="17"/>
    </row>
    <row r="26" spans="2:87" ht="187.5" customHeight="1" x14ac:dyDescent="0.2">
      <c r="B26" s="2043"/>
      <c r="C26" s="2050"/>
      <c r="D26" s="1537"/>
      <c r="E26" s="1537"/>
      <c r="F26" s="1537"/>
      <c r="G26" s="1537"/>
      <c r="H26" s="1537"/>
      <c r="I26" s="1537"/>
      <c r="J26" s="1537"/>
      <c r="K26" s="1537"/>
      <c r="L26" s="1537"/>
      <c r="M26" s="2050"/>
      <c r="N26" s="2047"/>
      <c r="O26" s="1642"/>
      <c r="P26" s="1537"/>
      <c r="Q26" s="1558"/>
      <c r="R26" s="1558"/>
      <c r="S26" s="1558"/>
      <c r="T26" s="1713"/>
      <c r="U26" s="1165" t="s">
        <v>1332</v>
      </c>
      <c r="V26" s="213" t="s">
        <v>1278</v>
      </c>
      <c r="W26" s="1883"/>
      <c r="X26" s="83" t="s">
        <v>1273</v>
      </c>
      <c r="Y26" s="1111">
        <v>0.8</v>
      </c>
      <c r="Z26" s="1110" t="s">
        <v>1279</v>
      </c>
      <c r="AA26" s="21" t="s">
        <v>1080</v>
      </c>
      <c r="AB26" s="1082"/>
      <c r="AC26" s="1082"/>
      <c r="AD26" s="1082"/>
      <c r="AE26" s="1082"/>
      <c r="AF26" s="1082"/>
      <c r="AG26" s="1082"/>
      <c r="AH26" s="1082"/>
      <c r="AI26" s="1082"/>
      <c r="AJ26" s="1082"/>
      <c r="AK26" s="1082"/>
      <c r="AL26" s="1082"/>
      <c r="AM26" s="1082"/>
      <c r="AN26" s="1082"/>
      <c r="AO26" s="1082"/>
      <c r="AP26" s="1082"/>
      <c r="AQ26" s="1082"/>
      <c r="AR26" s="1082"/>
      <c r="AS26" s="1082"/>
      <c r="AT26" s="1082"/>
      <c r="AU26" s="1038"/>
      <c r="AV26" s="1082"/>
      <c r="AW26" s="1082"/>
      <c r="AX26" s="1082"/>
      <c r="AY26" s="1082"/>
      <c r="AZ26" s="1082"/>
      <c r="BA26" s="1082"/>
      <c r="BB26" s="1082"/>
      <c r="BC26" s="1082"/>
      <c r="BD26" s="1082"/>
      <c r="BE26" s="1082"/>
      <c r="BF26" s="1082"/>
      <c r="BG26" s="1038"/>
      <c r="BH26" s="1082"/>
      <c r="BI26" s="1082"/>
      <c r="BJ26" s="1082"/>
      <c r="BK26" s="1082"/>
      <c r="BL26" s="1082"/>
      <c r="BM26" s="1082"/>
      <c r="BN26" s="1082"/>
      <c r="BO26" s="1082"/>
      <c r="BP26" s="1082"/>
      <c r="BQ26" s="1082"/>
      <c r="BR26" s="1082"/>
      <c r="BS26" s="1038"/>
      <c r="BT26" s="1082"/>
      <c r="BU26" s="1082"/>
      <c r="BV26" s="1082"/>
      <c r="BW26" s="1082"/>
      <c r="BX26" s="1190" t="s">
        <v>1343</v>
      </c>
      <c r="BY26" s="409" t="s">
        <v>1394</v>
      </c>
      <c r="BZ26" s="1192">
        <v>0</v>
      </c>
      <c r="CA26" s="1082"/>
      <c r="CB26" s="1082"/>
      <c r="CC26" s="1082"/>
      <c r="CD26" s="1082"/>
      <c r="CE26" s="21"/>
      <c r="CF26" s="1082"/>
      <c r="CG26" s="198"/>
      <c r="CH26" s="17"/>
      <c r="CI26" s="17"/>
    </row>
    <row r="27" spans="2:87" ht="129.75" customHeight="1" x14ac:dyDescent="0.2">
      <c r="B27" s="2044"/>
      <c r="C27" s="2051"/>
      <c r="D27" s="1538"/>
      <c r="E27" s="1538"/>
      <c r="F27" s="1538"/>
      <c r="G27" s="1538"/>
      <c r="H27" s="1538"/>
      <c r="I27" s="1538"/>
      <c r="J27" s="1538"/>
      <c r="K27" s="1538"/>
      <c r="L27" s="1538"/>
      <c r="M27" s="2051"/>
      <c r="N27" s="2048"/>
      <c r="O27" s="1409"/>
      <c r="P27" s="1538"/>
      <c r="Q27" s="1559"/>
      <c r="R27" s="1559"/>
      <c r="S27" s="1559"/>
      <c r="T27" s="2045"/>
      <c r="U27" s="954" t="s">
        <v>1277</v>
      </c>
      <c r="V27" s="213" t="s">
        <v>1278</v>
      </c>
      <c r="W27" s="1883"/>
      <c r="X27" s="83" t="s">
        <v>1273</v>
      </c>
      <c r="Y27" s="1111">
        <v>0.8</v>
      </c>
      <c r="Z27" s="1110" t="s">
        <v>1279</v>
      </c>
      <c r="AA27" s="21" t="s">
        <v>1080</v>
      </c>
      <c r="AB27" s="1060"/>
      <c r="AC27" s="1060"/>
      <c r="AD27" s="1060"/>
      <c r="AE27" s="1060"/>
      <c r="AF27" s="1060"/>
      <c r="AG27" s="1060"/>
      <c r="AH27" s="1060"/>
      <c r="AI27" s="1060"/>
      <c r="AJ27" s="1060"/>
      <c r="AK27" s="1060"/>
      <c r="AL27" s="1060"/>
      <c r="AM27" s="1060"/>
      <c r="AN27" s="1060"/>
      <c r="AO27" s="1060"/>
      <c r="AP27" s="1060"/>
      <c r="AQ27" s="1060"/>
      <c r="AR27" s="1060"/>
      <c r="AS27" s="1060"/>
      <c r="AT27" s="1060"/>
      <c r="AU27" s="126"/>
      <c r="AV27" s="1060"/>
      <c r="AW27" s="1060"/>
      <c r="AX27" s="1060"/>
      <c r="AY27" s="1060"/>
      <c r="AZ27" s="1060"/>
      <c r="BA27" s="1060"/>
      <c r="BB27" s="1060"/>
      <c r="BC27" s="1060"/>
      <c r="BD27" s="1060"/>
      <c r="BE27" s="1060"/>
      <c r="BF27" s="1060"/>
      <c r="BG27" s="1038"/>
      <c r="BH27" s="1060"/>
      <c r="BI27" s="1060"/>
      <c r="BJ27" s="1060"/>
      <c r="BK27" s="1060"/>
      <c r="BL27" s="1060"/>
      <c r="BM27" s="1060"/>
      <c r="BN27" s="1060"/>
      <c r="BO27" s="1060"/>
      <c r="BP27" s="1060"/>
      <c r="BQ27" s="1060"/>
      <c r="BR27" s="1060"/>
      <c r="BS27" s="1038"/>
      <c r="BT27" s="1060"/>
      <c r="BU27" s="1060"/>
      <c r="BV27" s="1060"/>
      <c r="BW27" s="1060"/>
      <c r="BX27" s="1190" t="s">
        <v>1343</v>
      </c>
      <c r="BY27" s="409" t="s">
        <v>1371</v>
      </c>
      <c r="BZ27" s="1192">
        <v>0</v>
      </c>
      <c r="CA27" s="1082"/>
      <c r="CB27" s="1082"/>
      <c r="CC27" s="1082"/>
      <c r="CD27" s="1082"/>
      <c r="CE27" s="21"/>
      <c r="CF27" s="1082"/>
      <c r="CG27" s="198"/>
      <c r="CH27" s="17"/>
      <c r="CI27" s="17"/>
    </row>
    <row r="28" spans="2:87" ht="35.25" customHeight="1" x14ac:dyDescent="0.2">
      <c r="B28"/>
      <c r="C28"/>
      <c r="D28"/>
      <c r="E28"/>
      <c r="F28"/>
      <c r="G28"/>
      <c r="H28"/>
      <c r="I28" s="1969" t="s">
        <v>63</v>
      </c>
      <c r="J28" s="1292"/>
      <c r="K28" s="1292"/>
      <c r="L28" s="1292"/>
      <c r="M28" s="450">
        <v>2.67</v>
      </c>
      <c r="N28"/>
      <c r="O28"/>
      <c r="P28" s="2060" t="s">
        <v>125</v>
      </c>
      <c r="Q28" s="1466"/>
      <c r="R28" s="2061"/>
      <c r="S28" s="2061"/>
      <c r="T28" s="1070"/>
      <c r="U28" s="3">
        <v>4</v>
      </c>
      <c r="AA28" s="643"/>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row>
    <row r="29" spans="2:87" ht="23.25" customHeight="1" x14ac:dyDescent="0.15">
      <c r="B29" s="345"/>
      <c r="C29" s="345"/>
      <c r="D29" s="345"/>
      <c r="E29" s="345"/>
      <c r="F29" s="345"/>
      <c r="G29" s="345"/>
      <c r="H29" s="345"/>
      <c r="I29" s="345"/>
      <c r="J29" s="345"/>
      <c r="K29" s="345"/>
      <c r="L29" s="345"/>
      <c r="M29" s="345"/>
      <c r="N29" s="345"/>
      <c r="O29" s="381"/>
      <c r="P29" s="381"/>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c r="CF29" s="215"/>
      <c r="CG29" s="215"/>
    </row>
    <row r="30" spans="2:87" ht="21.75" customHeight="1" x14ac:dyDescent="0.15">
      <c r="B30" s="41" t="s">
        <v>78</v>
      </c>
      <c r="C30" s="347"/>
      <c r="D30" s="2023" t="s">
        <v>79</v>
      </c>
      <c r="E30" s="2023"/>
      <c r="F30" s="2023"/>
      <c r="G30" s="2023"/>
      <c r="H30" s="2023"/>
      <c r="I30" s="2023"/>
      <c r="J30" s="345"/>
      <c r="K30" s="345"/>
      <c r="L30" s="345"/>
      <c r="M30" s="345"/>
      <c r="N30" s="1875" t="s">
        <v>83</v>
      </c>
      <c r="O30" s="1876"/>
      <c r="P30" s="1877"/>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c r="CF30" s="215"/>
      <c r="CG30" s="215"/>
    </row>
    <row r="31" spans="2:87" ht="23.25" customHeight="1" x14ac:dyDescent="0.2">
      <c r="B31" s="39" t="s">
        <v>82</v>
      </c>
      <c r="C31" s="382" t="s">
        <v>81</v>
      </c>
      <c r="D31" s="2024"/>
      <c r="E31" s="2024"/>
      <c r="F31" s="2024"/>
      <c r="G31" s="2024"/>
      <c r="H31" s="2024"/>
      <c r="I31" s="2024"/>
      <c r="J31" s="345"/>
      <c r="K31" s="345"/>
      <c r="L31" s="345"/>
      <c r="M31" s="345"/>
      <c r="N31" s="364" t="s">
        <v>1</v>
      </c>
      <c r="O31" s="260">
        <f>COUNTIF(O21:O28,$CW$12)</f>
        <v>0</v>
      </c>
      <c r="P31" s="260">
        <f>COUNTIF(P21:P28,$CW$12)</f>
        <v>0</v>
      </c>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row>
    <row r="32" spans="2:87" ht="20.25" customHeight="1" x14ac:dyDescent="0.2">
      <c r="B32" s="39" t="s">
        <v>80</v>
      </c>
      <c r="C32" s="382"/>
      <c r="D32" s="2024"/>
      <c r="E32" s="2024"/>
      <c r="F32" s="2024"/>
      <c r="G32" s="2024"/>
      <c r="H32" s="2024"/>
      <c r="I32" s="2024"/>
      <c r="J32" s="383"/>
      <c r="K32" s="383"/>
      <c r="L32" s="383"/>
      <c r="M32" s="383"/>
      <c r="N32" s="364" t="s">
        <v>2</v>
      </c>
      <c r="O32" s="260">
        <v>1</v>
      </c>
      <c r="P32" s="260">
        <f>COUNTIF(P21:P28,N32)</f>
        <v>0</v>
      </c>
    </row>
    <row r="33" spans="2:16" ht="20.25" customHeight="1" x14ac:dyDescent="0.15">
      <c r="B33" s="39" t="s">
        <v>122</v>
      </c>
      <c r="C33" s="346"/>
      <c r="D33" s="2025"/>
      <c r="E33" s="2025"/>
      <c r="F33" s="2025"/>
      <c r="G33" s="2025"/>
      <c r="H33" s="2025"/>
      <c r="I33" s="2025"/>
      <c r="J33" s="384"/>
      <c r="K33" s="384"/>
      <c r="L33" s="384"/>
      <c r="M33" s="384"/>
      <c r="N33" s="364" t="s">
        <v>84</v>
      </c>
      <c r="O33" s="260">
        <v>2</v>
      </c>
      <c r="P33" s="260">
        <f>COUNTIF(P21:P28,N33)</f>
        <v>0</v>
      </c>
    </row>
    <row r="34" spans="2:16" ht="30" customHeight="1" x14ac:dyDescent="0.15">
      <c r="B34" s="384"/>
      <c r="C34" s="384"/>
      <c r="D34" s="384"/>
      <c r="E34" s="384"/>
      <c r="F34" s="384"/>
      <c r="G34" s="384"/>
      <c r="H34" s="384"/>
      <c r="I34" s="384"/>
      <c r="J34" s="384"/>
      <c r="K34" s="384"/>
      <c r="L34" s="384"/>
      <c r="M34" s="384"/>
      <c r="N34" s="364" t="s">
        <v>85</v>
      </c>
      <c r="O34" s="260">
        <v>1</v>
      </c>
      <c r="P34" s="260">
        <f>COUNTIF(P21:P28,N34)</f>
        <v>0</v>
      </c>
    </row>
    <row r="35" spans="2:16" ht="19.5" customHeight="1" x14ac:dyDescent="0.15">
      <c r="B35" s="384"/>
      <c r="C35" s="384"/>
      <c r="D35" s="384"/>
      <c r="E35" s="384"/>
      <c r="F35" s="384"/>
      <c r="G35" s="384"/>
      <c r="H35" s="384"/>
      <c r="I35" s="384"/>
      <c r="J35" s="384"/>
      <c r="K35" s="384"/>
      <c r="L35" s="384"/>
      <c r="M35" s="384"/>
      <c r="N35" s="17"/>
      <c r="O35" s="17"/>
      <c r="P35" s="17"/>
    </row>
    <row r="36" spans="2:16" ht="22.5" customHeight="1" x14ac:dyDescent="0.15">
      <c r="B36" s="384"/>
      <c r="C36" s="384"/>
      <c r="D36" s="384"/>
      <c r="E36" s="384"/>
      <c r="F36" s="384"/>
      <c r="G36" s="384"/>
      <c r="H36" s="384"/>
      <c r="I36" s="384"/>
      <c r="J36" s="384"/>
      <c r="K36" s="384"/>
      <c r="L36" s="384"/>
      <c r="M36" s="384"/>
      <c r="N36" s="17"/>
      <c r="O36" s="17"/>
      <c r="P36" s="17"/>
    </row>
    <row r="37" spans="2:16" ht="37.5" customHeight="1" x14ac:dyDescent="0.15">
      <c r="B37" s="215"/>
      <c r="C37" s="215"/>
      <c r="D37" s="215"/>
      <c r="E37" s="215"/>
      <c r="F37" s="215"/>
      <c r="G37" s="215"/>
      <c r="H37" s="215"/>
      <c r="I37" s="215"/>
      <c r="J37" s="215"/>
      <c r="K37" s="215"/>
      <c r="L37" s="215"/>
      <c r="M37" s="215"/>
      <c r="N37" s="1878" t="s">
        <v>86</v>
      </c>
      <c r="O37" s="1837"/>
      <c r="P37" s="1879"/>
    </row>
    <row r="38" spans="2:16" ht="18.75" customHeight="1" x14ac:dyDescent="0.15">
      <c r="B38" s="215"/>
      <c r="C38" s="215"/>
      <c r="D38" s="215"/>
      <c r="E38" s="215"/>
      <c r="F38" s="215"/>
      <c r="G38" s="215"/>
      <c r="H38" s="215"/>
      <c r="I38" s="215"/>
      <c r="J38" s="215"/>
      <c r="K38" s="215"/>
      <c r="L38" s="215"/>
      <c r="M38" s="215"/>
      <c r="N38" s="364" t="s">
        <v>1</v>
      </c>
      <c r="O38" s="351" t="e">
        <f>+O32/#REF!</f>
        <v>#REF!</v>
      </c>
      <c r="P38" s="351" t="e">
        <f>+P32/#REF!</f>
        <v>#REF!</v>
      </c>
    </row>
    <row r="39" spans="2:16" ht="42.75" customHeight="1" x14ac:dyDescent="0.15">
      <c r="B39" s="215"/>
      <c r="C39" s="215"/>
      <c r="D39" s="215"/>
      <c r="E39" s="215"/>
      <c r="F39" s="215"/>
      <c r="G39" s="215"/>
      <c r="H39" s="215"/>
      <c r="I39" s="215"/>
      <c r="J39" s="215"/>
      <c r="K39" s="215"/>
      <c r="L39" s="215"/>
      <c r="M39" s="215"/>
      <c r="N39" s="364" t="s">
        <v>2</v>
      </c>
      <c r="O39" s="351">
        <v>0.25</v>
      </c>
      <c r="P39" s="351" t="e">
        <f>+P33/#REF!</f>
        <v>#REF!</v>
      </c>
    </row>
    <row r="40" spans="2:16" ht="12.75" x14ac:dyDescent="0.15">
      <c r="B40" s="215"/>
      <c r="C40" s="215"/>
      <c r="D40" s="215"/>
      <c r="E40" s="215"/>
      <c r="F40" s="215"/>
      <c r="G40" s="215"/>
      <c r="H40" s="215"/>
      <c r="I40" s="215"/>
      <c r="J40" s="215"/>
      <c r="K40" s="215"/>
      <c r="L40" s="215"/>
      <c r="M40" s="215"/>
      <c r="N40" s="364" t="s">
        <v>84</v>
      </c>
      <c r="O40" s="351">
        <v>0.5</v>
      </c>
      <c r="P40" s="351" t="e">
        <f>+P34/#REF!</f>
        <v>#REF!</v>
      </c>
    </row>
    <row r="41" spans="2:16" ht="12.75" x14ac:dyDescent="0.15">
      <c r="B41" s="215"/>
      <c r="C41" s="215"/>
      <c r="D41" s="215"/>
      <c r="E41" s="215"/>
      <c r="F41" s="215"/>
      <c r="G41" s="215"/>
      <c r="H41" s="215"/>
      <c r="I41" s="215"/>
      <c r="J41" s="215"/>
      <c r="K41" s="215"/>
      <c r="L41" s="215"/>
      <c r="M41" s="215"/>
      <c r="N41" s="364" t="s">
        <v>85</v>
      </c>
      <c r="O41" s="351">
        <v>0.25</v>
      </c>
      <c r="P41" s="351" t="e">
        <f>+P35/#REF!</f>
        <v>#REF!</v>
      </c>
    </row>
    <row r="42" spans="2:16" x14ac:dyDescent="0.15">
      <c r="B42" s="215"/>
      <c r="C42" s="215"/>
      <c r="D42" s="215"/>
      <c r="E42" s="215"/>
      <c r="F42" s="215"/>
      <c r="G42" s="215"/>
      <c r="H42" s="215"/>
      <c r="I42" s="215"/>
      <c r="J42" s="215"/>
      <c r="K42" s="215"/>
      <c r="L42" s="215"/>
      <c r="M42" s="215"/>
      <c r="N42" s="215"/>
      <c r="O42" s="215"/>
    </row>
  </sheetData>
  <mergeCells count="67">
    <mergeCell ref="K16:K27"/>
    <mergeCell ref="L16:L27"/>
    <mergeCell ref="M16:M27"/>
    <mergeCell ref="BL12:BO12"/>
    <mergeCell ref="BP12:BS12"/>
    <mergeCell ref="N37:P37"/>
    <mergeCell ref="I28:L28"/>
    <mergeCell ref="AJ12:AM12"/>
    <mergeCell ref="AN12:AQ12"/>
    <mergeCell ref="Z12:Z13"/>
    <mergeCell ref="AA12:AA13"/>
    <mergeCell ref="W12:Y12"/>
    <mergeCell ref="D30:I30"/>
    <mergeCell ref="D31:I31"/>
    <mergeCell ref="D32:I32"/>
    <mergeCell ref="D33:I33"/>
    <mergeCell ref="N30:P30"/>
    <mergeCell ref="P28:S28"/>
    <mergeCell ref="AF12:AI12"/>
    <mergeCell ref="AB12:AE12"/>
    <mergeCell ref="Q12:T12"/>
    <mergeCell ref="B2:B4"/>
    <mergeCell ref="B6:P6"/>
    <mergeCell ref="C2:O2"/>
    <mergeCell ref="C3:O3"/>
    <mergeCell ref="C4:O4"/>
    <mergeCell ref="B7:P7"/>
    <mergeCell ref="B8:P8"/>
    <mergeCell ref="H12:L12"/>
    <mergeCell ref="M12:M13"/>
    <mergeCell ref="C12:E12"/>
    <mergeCell ref="F12:G12"/>
    <mergeCell ref="N12:N13"/>
    <mergeCell ref="O12:O13"/>
    <mergeCell ref="B10:P11"/>
    <mergeCell ref="B12:B13"/>
    <mergeCell ref="P12:P13"/>
    <mergeCell ref="Q11:T11"/>
    <mergeCell ref="W17:W27"/>
    <mergeCell ref="BX11:CA11"/>
    <mergeCell ref="CB11:CE11"/>
    <mergeCell ref="CF11:CI11"/>
    <mergeCell ref="BX12:CA12"/>
    <mergeCell ref="CB12:CE12"/>
    <mergeCell ref="CF12:CI12"/>
    <mergeCell ref="BT12:BW12"/>
    <mergeCell ref="AR12:AU12"/>
    <mergeCell ref="AV12:AY12"/>
    <mergeCell ref="AZ12:BC12"/>
    <mergeCell ref="BD12:BG12"/>
    <mergeCell ref="BH12:BK12"/>
    <mergeCell ref="B16:B27"/>
    <mergeCell ref="T16:T27"/>
    <mergeCell ref="N16:N27"/>
    <mergeCell ref="O16:O27"/>
    <mergeCell ref="P16:P27"/>
    <mergeCell ref="Q16:Q27"/>
    <mergeCell ref="R16:R27"/>
    <mergeCell ref="S16:S27"/>
    <mergeCell ref="C16:C27"/>
    <mergeCell ref="D16:D27"/>
    <mergeCell ref="E16:E27"/>
    <mergeCell ref="F16:F27"/>
    <mergeCell ref="G16:G27"/>
    <mergeCell ref="H16:H27"/>
    <mergeCell ref="I16:I27"/>
    <mergeCell ref="J16:J27"/>
  </mergeCells>
  <dataValidations count="1">
    <dataValidation type="whole" operator="greaterThan" allowBlank="1" showInputMessage="1" showErrorMessage="1" sqref="D30:D32">
      <formula1>2</formula1>
    </dataValidation>
  </dataValidations>
  <printOptions horizontalCentered="1"/>
  <pageMargins left="0.23622047244094491" right="0.23622047244094491" top="0.74803149606299213" bottom="0.74803149606299213" header="0.31496062992125984" footer="0.31496062992125984"/>
  <pageSetup paperSize="9" scale="30" orientation="landscape" horizontalDpi="360" verticalDpi="360" r:id="rId1"/>
  <rowBreaks count="1" manualBreakCount="1">
    <brk id="21" max="16383" man="1"/>
  </rowBreaks>
  <colBreaks count="1" manualBreakCount="1">
    <brk id="83" max="1048575" man="1"/>
  </colBreaks>
  <drawing r:id="rId2"/>
  <legacyDrawing r:id="rId3"/>
  <oleObjects>
    <mc:AlternateContent xmlns:mc="http://schemas.openxmlformats.org/markup-compatibility/2006">
      <mc:Choice Requires="x14">
        <oleObject progId="Visio.Drawing.11" shapeId="2" r:id="rId4">
          <objectPr defaultSize="0" autoPict="0" r:id="rId5">
            <anchor moveWithCells="1" sizeWithCells="1">
              <from>
                <xdr:col>0</xdr:col>
                <xdr:colOff>0</xdr:colOff>
                <xdr:row>0</xdr:row>
                <xdr:rowOff>0</xdr:rowOff>
              </from>
              <to>
                <xdr:col>0</xdr:col>
                <xdr:colOff>0</xdr:colOff>
                <xdr:row>0</xdr:row>
                <xdr:rowOff>0</xdr:rowOff>
              </to>
            </anchor>
          </objectPr>
        </oleObject>
      </mc:Choice>
      <mc:Fallback>
        <oleObject progId="Visio.Drawing.11" shapeId="27671" r:id="rId4"/>
      </mc:Fallback>
    </mc:AlternateContent>
    <mc:AlternateContent xmlns:mc="http://schemas.openxmlformats.org/markup-compatibility/2006">
      <mc:Choice Requires="x14">
        <oleObject progId="Visio.Drawing.11" shapeId="3" r:id="rId6">
          <objectPr defaultSize="0" autoPict="0" r:id="rId5">
            <anchor moveWithCells="1" sizeWithCells="1">
              <from>
                <xdr:col>0</xdr:col>
                <xdr:colOff>0</xdr:colOff>
                <xdr:row>0</xdr:row>
                <xdr:rowOff>0</xdr:rowOff>
              </from>
              <to>
                <xdr:col>0</xdr:col>
                <xdr:colOff>0</xdr:colOff>
                <xdr:row>0</xdr:row>
                <xdr:rowOff>0</xdr:rowOff>
              </to>
            </anchor>
          </objectPr>
        </oleObject>
      </mc:Choice>
      <mc:Fallback>
        <oleObject progId="Visio.Drawing.11" shapeId="27672" r:id="rId6"/>
      </mc:Fallback>
    </mc:AlternateContent>
    <mc:AlternateContent xmlns:mc="http://schemas.openxmlformats.org/markup-compatibility/2006">
      <mc:Choice Requires="x14">
        <oleObject progId="Visio.Drawing.11" shapeId="4" r:id="rId7">
          <objectPr defaultSize="0" autoPict="0" r:id="rId5">
            <anchor moveWithCells="1" sizeWithCells="1">
              <from>
                <xdr:col>0</xdr:col>
                <xdr:colOff>0</xdr:colOff>
                <xdr:row>0</xdr:row>
                <xdr:rowOff>0</xdr:rowOff>
              </from>
              <to>
                <xdr:col>0</xdr:col>
                <xdr:colOff>0</xdr:colOff>
                <xdr:row>0</xdr:row>
                <xdr:rowOff>0</xdr:rowOff>
              </to>
            </anchor>
          </objectPr>
        </oleObject>
      </mc:Choice>
      <mc:Fallback>
        <oleObject progId="Visio.Drawing.11" shapeId="27673" r:id="rId7"/>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CI37"/>
  <sheetViews>
    <sheetView topLeftCell="I10" zoomScaleNormal="100" workbookViewId="0">
      <selection activeCell="U22" sqref="U22"/>
    </sheetView>
  </sheetViews>
  <sheetFormatPr baseColWidth="10" defaultRowHeight="12.75" x14ac:dyDescent="0.2"/>
  <cols>
    <col min="2" max="2" width="72.5703125" customWidth="1"/>
    <col min="3" max="12" width="3.7109375" customWidth="1"/>
    <col min="17" max="17" width="7.140625" customWidth="1"/>
    <col min="18" max="18" width="6.7109375" customWidth="1"/>
    <col min="19" max="19" width="7.140625" customWidth="1"/>
    <col min="21" max="21" width="14.28515625" customWidth="1"/>
    <col min="28" max="75" width="2.28515625" customWidth="1"/>
  </cols>
  <sheetData>
    <row r="2" spans="2:87" ht="15.75" x14ac:dyDescent="0.2">
      <c r="B2" s="1349"/>
      <c r="C2" s="1771" t="s">
        <v>14</v>
      </c>
      <c r="D2" s="1771"/>
      <c r="E2" s="1771"/>
      <c r="F2" s="1771"/>
      <c r="G2" s="1771"/>
      <c r="H2" s="1771"/>
      <c r="I2" s="1771"/>
      <c r="J2" s="1771"/>
      <c r="K2" s="1771"/>
      <c r="L2" s="1771"/>
      <c r="M2" s="1771"/>
      <c r="N2" s="1771"/>
      <c r="O2" s="1771"/>
      <c r="P2" s="1771" t="s">
        <v>1283</v>
      </c>
      <c r="Q2" s="1771"/>
      <c r="R2" s="1771"/>
      <c r="S2" s="1"/>
      <c r="T2" s="1"/>
      <c r="U2" s="1" t="s">
        <v>72</v>
      </c>
      <c r="V2" s="1"/>
      <c r="W2" s="1"/>
      <c r="X2" s="1"/>
      <c r="Y2" s="1"/>
      <c r="Z2" s="1"/>
      <c r="AA2" s="1"/>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1"/>
      <c r="BY2" s="1"/>
      <c r="BZ2" s="1"/>
      <c r="CA2" s="1"/>
      <c r="CB2" s="1"/>
      <c r="CC2" s="1"/>
      <c r="CD2" s="1"/>
      <c r="CE2" s="1"/>
      <c r="CF2" s="1"/>
      <c r="CG2" s="1"/>
    </row>
    <row r="3" spans="2:87" x14ac:dyDescent="0.2">
      <c r="B3" s="1350"/>
      <c r="C3" s="1462" t="s">
        <v>15</v>
      </c>
      <c r="D3" s="1462"/>
      <c r="E3" s="1462"/>
      <c r="F3" s="1462"/>
      <c r="G3" s="1462"/>
      <c r="H3" s="1462"/>
      <c r="I3" s="1462"/>
      <c r="J3" s="1462"/>
      <c r="K3" s="1462"/>
      <c r="L3" s="1462"/>
      <c r="M3" s="1462"/>
      <c r="N3" s="1462"/>
      <c r="O3" s="1462"/>
      <c r="P3" s="1462" t="s">
        <v>116</v>
      </c>
      <c r="Q3" s="1462"/>
      <c r="R3" s="1462"/>
      <c r="S3" s="1"/>
      <c r="T3" s="1"/>
      <c r="U3" s="1"/>
      <c r="V3" s="1"/>
      <c r="W3" s="1"/>
      <c r="X3" s="1"/>
      <c r="Y3" s="1"/>
      <c r="Z3" s="1"/>
      <c r="AA3" s="1"/>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1"/>
      <c r="BY3" s="1"/>
      <c r="BZ3" s="1"/>
      <c r="CA3" s="1"/>
      <c r="CB3" s="1"/>
      <c r="CC3" s="1"/>
      <c r="CD3" s="1"/>
      <c r="CE3" s="1"/>
      <c r="CF3" s="1"/>
      <c r="CG3" s="1"/>
    </row>
    <row r="4" spans="2:87" x14ac:dyDescent="0.2">
      <c r="B4" s="1350"/>
      <c r="C4" s="1462"/>
      <c r="D4" s="1462"/>
      <c r="E4" s="1462"/>
      <c r="F4" s="1462"/>
      <c r="G4" s="1462"/>
      <c r="H4" s="1462"/>
      <c r="I4" s="1462"/>
      <c r="J4" s="1462"/>
      <c r="K4" s="1462"/>
      <c r="L4" s="1462"/>
      <c r="M4" s="1462"/>
      <c r="N4" s="1462"/>
      <c r="O4" s="1462"/>
      <c r="P4" s="1462"/>
      <c r="Q4" s="1462"/>
      <c r="R4" s="1462"/>
      <c r="S4" s="1"/>
      <c r="T4" s="1"/>
      <c r="U4" s="1"/>
      <c r="V4" s="1"/>
      <c r="W4" s="1"/>
      <c r="X4" s="1"/>
      <c r="Y4" s="1"/>
      <c r="Z4" s="1"/>
      <c r="AA4" s="1"/>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1"/>
      <c r="BY4" s="1"/>
      <c r="BZ4" s="1"/>
      <c r="CA4" s="1"/>
      <c r="CB4" s="1"/>
      <c r="CC4" s="1"/>
      <c r="CD4" s="1"/>
      <c r="CE4" s="1"/>
      <c r="CF4" s="1"/>
      <c r="CG4" s="1"/>
    </row>
    <row r="5" spans="2:87" ht="16.5" x14ac:dyDescent="0.2">
      <c r="B5" s="1351"/>
      <c r="C5" s="1772" t="s">
        <v>1282</v>
      </c>
      <c r="D5" s="1772"/>
      <c r="E5" s="1772"/>
      <c r="F5" s="1772"/>
      <c r="G5" s="1772"/>
      <c r="H5" s="1772"/>
      <c r="I5" s="1772"/>
      <c r="J5" s="1772"/>
      <c r="K5" s="1772"/>
      <c r="L5" s="1772"/>
      <c r="M5" s="1772"/>
      <c r="N5" s="1772"/>
      <c r="O5" s="1772"/>
      <c r="P5" s="1772" t="s">
        <v>1281</v>
      </c>
      <c r="Q5" s="1772"/>
      <c r="R5" s="1772"/>
      <c r="S5" s="1"/>
      <c r="T5" s="1"/>
      <c r="U5" s="1"/>
      <c r="V5" s="1"/>
      <c r="W5" s="1"/>
      <c r="X5" s="1"/>
      <c r="Y5" s="1"/>
      <c r="Z5" s="1"/>
      <c r="AA5" s="1"/>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1"/>
      <c r="BY5" s="1"/>
      <c r="BZ5" s="1"/>
      <c r="CA5" s="1"/>
      <c r="CB5" s="1"/>
      <c r="CC5" s="1"/>
      <c r="CD5" s="1"/>
      <c r="CE5" s="1"/>
      <c r="CF5" s="1"/>
      <c r="CG5" s="1"/>
    </row>
    <row r="6" spans="2:87" ht="12.75" customHeight="1" x14ac:dyDescent="0.2">
      <c r="B6" s="55" t="s">
        <v>320</v>
      </c>
      <c r="C6" s="55"/>
      <c r="D6" s="55"/>
      <c r="E6" s="55"/>
      <c r="F6" s="55"/>
      <c r="G6" s="55"/>
      <c r="H6" s="55"/>
      <c r="I6" s="55"/>
      <c r="J6" s="55"/>
      <c r="K6" s="55"/>
      <c r="L6" s="55"/>
      <c r="M6" s="55"/>
      <c r="N6" s="55"/>
      <c r="O6" s="2029" t="s">
        <v>258</v>
      </c>
      <c r="P6" s="2029"/>
      <c r="Q6" s="2029"/>
      <c r="R6" s="55"/>
      <c r="S6" s="55"/>
      <c r="T6" s="55"/>
      <c r="U6" s="55"/>
      <c r="V6" s="55"/>
      <c r="W6" s="55"/>
      <c r="X6" s="55"/>
      <c r="Y6" s="55"/>
      <c r="Z6" s="55"/>
      <c r="AA6" s="55"/>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55"/>
      <c r="BY6" s="55"/>
      <c r="BZ6" s="55"/>
      <c r="CA6" s="55"/>
      <c r="CB6" s="1"/>
      <c r="CC6" s="1"/>
      <c r="CD6" s="1"/>
      <c r="CE6" s="1"/>
      <c r="CF6" s="1"/>
      <c r="CG6" s="1"/>
    </row>
    <row r="7" spans="2:87" x14ac:dyDescent="0.2">
      <c r="B7" s="55"/>
      <c r="C7" s="55"/>
      <c r="D7" s="55"/>
      <c r="E7" s="55"/>
      <c r="F7" s="55"/>
      <c r="G7" s="55"/>
      <c r="H7" s="55"/>
      <c r="I7" s="55"/>
      <c r="J7" s="55"/>
      <c r="K7" s="55"/>
      <c r="L7" s="55"/>
      <c r="M7" s="55"/>
      <c r="N7" s="55"/>
      <c r="O7" s="683"/>
      <c r="P7" s="55"/>
      <c r="Q7" s="55"/>
      <c r="R7" s="55"/>
      <c r="S7" s="55"/>
      <c r="T7" s="55"/>
      <c r="U7" s="55"/>
      <c r="V7" s="55"/>
      <c r="W7" s="55"/>
      <c r="X7" s="55"/>
      <c r="Y7" s="55"/>
      <c r="Z7" s="55"/>
      <c r="AA7" s="55"/>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55"/>
      <c r="BY7" s="55"/>
      <c r="BZ7" s="55"/>
      <c r="CA7" s="55"/>
      <c r="CB7" s="1"/>
      <c r="CC7" s="1"/>
      <c r="CD7" s="1"/>
      <c r="CE7" s="1"/>
      <c r="CF7" s="1"/>
      <c r="CG7" s="1"/>
    </row>
    <row r="8" spans="2:87" x14ac:dyDescent="0.2">
      <c r="B8" s="55" t="s">
        <v>319</v>
      </c>
      <c r="C8" s="55"/>
      <c r="D8" s="55"/>
      <c r="E8" s="55"/>
      <c r="F8" s="55"/>
      <c r="G8" s="55"/>
      <c r="H8" s="55"/>
      <c r="I8" s="55"/>
      <c r="J8" s="55"/>
      <c r="K8" s="55"/>
      <c r="L8" s="55"/>
      <c r="M8" s="55"/>
      <c r="N8" s="55"/>
      <c r="O8" s="683"/>
      <c r="P8" s="55"/>
      <c r="Q8" s="55"/>
      <c r="R8" s="55"/>
      <c r="S8" s="55"/>
      <c r="T8" s="55"/>
      <c r="U8" s="55"/>
      <c r="V8" s="55"/>
      <c r="W8" s="55"/>
      <c r="X8" s="55"/>
      <c r="Y8" s="55"/>
      <c r="Z8" s="55"/>
      <c r="AA8" s="55"/>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55"/>
      <c r="BY8" s="55"/>
      <c r="BZ8" s="55"/>
      <c r="CA8" s="55"/>
      <c r="CB8" s="1"/>
      <c r="CC8" s="1"/>
      <c r="CD8" s="1"/>
      <c r="CE8" s="1"/>
      <c r="CF8" s="1"/>
      <c r="CG8" s="1"/>
    </row>
    <row r="9" spans="2:87" x14ac:dyDescent="0.2">
      <c r="B9" s="1970" t="s">
        <v>341</v>
      </c>
      <c r="C9" s="1970"/>
      <c r="D9" s="1970"/>
      <c r="E9" s="1970"/>
      <c r="F9" s="1970"/>
      <c r="G9" s="1970"/>
      <c r="H9" s="1970"/>
      <c r="I9" s="1970"/>
      <c r="J9" s="1970"/>
      <c r="K9" s="1970"/>
      <c r="L9" s="1970"/>
      <c r="M9" s="1970"/>
      <c r="N9" s="1970"/>
      <c r="O9" s="1970"/>
      <c r="P9" s="1970"/>
      <c r="Q9" s="55"/>
      <c r="R9" s="55"/>
      <c r="S9" s="55"/>
      <c r="T9" s="55"/>
      <c r="U9" s="55"/>
      <c r="V9" s="55"/>
      <c r="W9" s="55"/>
      <c r="X9" s="55"/>
      <c r="Y9" s="55"/>
      <c r="Z9" s="55"/>
      <c r="AA9" s="55"/>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55"/>
      <c r="BY9" s="55"/>
      <c r="BZ9" s="55"/>
      <c r="CA9" s="55"/>
      <c r="CB9" s="1"/>
      <c r="CC9" s="1"/>
      <c r="CD9" s="1"/>
      <c r="CE9" s="1"/>
      <c r="CF9" s="1"/>
      <c r="CG9" s="1"/>
    </row>
    <row r="10" spans="2:87" x14ac:dyDescent="0.2">
      <c r="B10" s="683"/>
      <c r="C10" s="683"/>
      <c r="D10" s="683"/>
      <c r="E10" s="683"/>
      <c r="F10" s="683"/>
      <c r="G10" s="683"/>
      <c r="H10" s="683"/>
      <c r="I10" s="683"/>
      <c r="J10" s="683"/>
      <c r="K10" s="683"/>
      <c r="L10" s="683"/>
      <c r="M10" s="683"/>
      <c r="N10" s="683"/>
      <c r="O10" s="683"/>
      <c r="P10" s="683"/>
      <c r="Q10" s="59"/>
      <c r="R10" s="55"/>
      <c r="S10" s="55"/>
      <c r="T10" s="55"/>
      <c r="U10" s="55"/>
      <c r="V10" s="55"/>
      <c r="W10" s="55"/>
      <c r="X10" s="55"/>
      <c r="Y10" s="55"/>
      <c r="Z10" s="55"/>
      <c r="AA10" s="55"/>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55"/>
      <c r="BY10" s="55"/>
      <c r="BZ10" s="55"/>
      <c r="CA10" s="55"/>
      <c r="CB10" s="1"/>
      <c r="CC10" s="1"/>
      <c r="CD10" s="1"/>
      <c r="CE10" s="1"/>
      <c r="CF10" s="1"/>
      <c r="CG10" s="1"/>
    </row>
    <row r="11" spans="2:87" ht="12.75" customHeight="1" x14ac:dyDescent="0.2">
      <c r="B11" s="2026"/>
      <c r="C11" s="2027"/>
      <c r="D11" s="2027"/>
      <c r="E11" s="2027"/>
      <c r="F11" s="2027"/>
      <c r="G11" s="2027"/>
      <c r="H11" s="2027"/>
      <c r="I11" s="2027"/>
      <c r="J11" s="2027"/>
      <c r="K11" s="2027"/>
      <c r="L11" s="2027"/>
      <c r="M11" s="2027"/>
      <c r="N11" s="2027"/>
      <c r="O11" s="2027"/>
      <c r="P11" s="2028"/>
      <c r="Q11" s="1318" t="s">
        <v>32</v>
      </c>
      <c r="R11" s="1318"/>
      <c r="S11" s="1318"/>
      <c r="T11" s="1318"/>
      <c r="U11" s="681"/>
      <c r="V11" s="681"/>
      <c r="W11" s="1397" t="s">
        <v>147</v>
      </c>
      <c r="X11" s="1398"/>
      <c r="Y11" s="1403"/>
      <c r="Z11" s="1318" t="s">
        <v>33</v>
      </c>
      <c r="AA11" s="1318" t="s">
        <v>36</v>
      </c>
      <c r="AB11" s="1477" t="s">
        <v>187</v>
      </c>
      <c r="AC11" s="1477"/>
      <c r="AD11" s="1477"/>
      <c r="AE11" s="1477"/>
      <c r="AF11" s="1486" t="s">
        <v>188</v>
      </c>
      <c r="AG11" s="1486"/>
      <c r="AH11" s="1486"/>
      <c r="AI11" s="1486"/>
      <c r="AJ11" s="1482" t="s">
        <v>108</v>
      </c>
      <c r="AK11" s="1482"/>
      <c r="AL11" s="1482"/>
      <c r="AM11" s="1482"/>
      <c r="AN11" s="1483" t="s">
        <v>189</v>
      </c>
      <c r="AO11" s="1483"/>
      <c r="AP11" s="1483"/>
      <c r="AQ11" s="1483"/>
      <c r="AR11" s="1478" t="s">
        <v>190</v>
      </c>
      <c r="AS11" s="1478"/>
      <c r="AT11" s="1478"/>
      <c r="AU11" s="1478"/>
      <c r="AV11" s="1479" t="s">
        <v>109</v>
      </c>
      <c r="AW11" s="1479"/>
      <c r="AX11" s="1479"/>
      <c r="AY11" s="1479"/>
      <c r="AZ11" s="1480" t="s">
        <v>182</v>
      </c>
      <c r="BA11" s="1480"/>
      <c r="BB11" s="1480"/>
      <c r="BC11" s="1480"/>
      <c r="BD11" s="1481" t="s">
        <v>186</v>
      </c>
      <c r="BE11" s="1481"/>
      <c r="BF11" s="1481"/>
      <c r="BG11" s="1481"/>
      <c r="BH11" s="1474" t="s">
        <v>183</v>
      </c>
      <c r="BI11" s="1474"/>
      <c r="BJ11" s="1474"/>
      <c r="BK11" s="1474"/>
      <c r="BL11" s="1475" t="s">
        <v>184</v>
      </c>
      <c r="BM11" s="1475"/>
      <c r="BN11" s="1475"/>
      <c r="BO11" s="1475"/>
      <c r="BP11" s="1476" t="s">
        <v>185</v>
      </c>
      <c r="BQ11" s="1476"/>
      <c r="BR11" s="1476"/>
      <c r="BS11" s="1476"/>
      <c r="BT11" s="1505" t="s">
        <v>110</v>
      </c>
      <c r="BU11" s="1505"/>
      <c r="BV11" s="1505"/>
      <c r="BW11" s="1505"/>
      <c r="BX11" s="1304" t="s">
        <v>37</v>
      </c>
      <c r="BY11" s="1304"/>
      <c r="BZ11" s="1304"/>
      <c r="CA11" s="1304"/>
      <c r="CB11" s="1304" t="s">
        <v>39</v>
      </c>
      <c r="CC11" s="1304"/>
      <c r="CD11" s="1304"/>
      <c r="CE11" s="1304"/>
      <c r="CF11" s="1304" t="s">
        <v>175</v>
      </c>
      <c r="CG11" s="1304"/>
      <c r="CH11" s="1304"/>
      <c r="CI11" s="1304"/>
    </row>
    <row r="12" spans="2:87" ht="12.75" customHeight="1" x14ac:dyDescent="0.2">
      <c r="B12" s="1491" t="s">
        <v>3</v>
      </c>
      <c r="C12" s="1491" t="s">
        <v>29</v>
      </c>
      <c r="D12" s="1491"/>
      <c r="E12" s="1491"/>
      <c r="F12" s="1491" t="s">
        <v>30</v>
      </c>
      <c r="G12" s="1491"/>
      <c r="H12" s="1491" t="s">
        <v>31</v>
      </c>
      <c r="I12" s="1491"/>
      <c r="J12" s="1491"/>
      <c r="K12" s="1491"/>
      <c r="L12" s="1491"/>
      <c r="M12" s="1491" t="s">
        <v>63</v>
      </c>
      <c r="N12" s="680"/>
      <c r="O12" s="680"/>
      <c r="P12" s="1491" t="s">
        <v>4</v>
      </c>
      <c r="Q12" s="1318" t="s">
        <v>23</v>
      </c>
      <c r="R12" s="1318" t="s">
        <v>24</v>
      </c>
      <c r="S12" s="1318" t="s">
        <v>25</v>
      </c>
      <c r="T12" s="1318" t="s">
        <v>28</v>
      </c>
      <c r="U12" s="1318" t="s">
        <v>51</v>
      </c>
      <c r="V12" s="1318" t="s">
        <v>73</v>
      </c>
      <c r="W12" s="1385" t="s">
        <v>147</v>
      </c>
      <c r="X12" s="1385" t="s">
        <v>148</v>
      </c>
      <c r="Y12" s="1385" t="s">
        <v>149</v>
      </c>
      <c r="Z12" s="1318"/>
      <c r="AA12" s="1318"/>
      <c r="AB12" s="1477"/>
      <c r="AC12" s="1477"/>
      <c r="AD12" s="1477"/>
      <c r="AE12" s="1477"/>
      <c r="AF12" s="1486"/>
      <c r="AG12" s="1486"/>
      <c r="AH12" s="1486"/>
      <c r="AI12" s="1486"/>
      <c r="AJ12" s="1482"/>
      <c r="AK12" s="1482"/>
      <c r="AL12" s="1482"/>
      <c r="AM12" s="1482"/>
      <c r="AN12" s="1483"/>
      <c r="AO12" s="1483"/>
      <c r="AP12" s="1483"/>
      <c r="AQ12" s="1483"/>
      <c r="AR12" s="1478"/>
      <c r="AS12" s="1478"/>
      <c r="AT12" s="1478"/>
      <c r="AU12" s="1478"/>
      <c r="AV12" s="1479"/>
      <c r="AW12" s="1479"/>
      <c r="AX12" s="1479"/>
      <c r="AY12" s="1479"/>
      <c r="AZ12" s="1480"/>
      <c r="BA12" s="1480"/>
      <c r="BB12" s="1480"/>
      <c r="BC12" s="1480"/>
      <c r="BD12" s="1481"/>
      <c r="BE12" s="1481"/>
      <c r="BF12" s="1481"/>
      <c r="BG12" s="1481"/>
      <c r="BH12" s="1474"/>
      <c r="BI12" s="1474"/>
      <c r="BJ12" s="1474"/>
      <c r="BK12" s="1474"/>
      <c r="BL12" s="1475"/>
      <c r="BM12" s="1475"/>
      <c r="BN12" s="1475"/>
      <c r="BO12" s="1475"/>
      <c r="BP12" s="1476"/>
      <c r="BQ12" s="1476"/>
      <c r="BR12" s="1476"/>
      <c r="BS12" s="1476"/>
      <c r="BT12" s="1505"/>
      <c r="BU12" s="1505"/>
      <c r="BV12" s="1505"/>
      <c r="BW12" s="1505"/>
      <c r="BX12" s="1305" t="s">
        <v>1274</v>
      </c>
      <c r="BY12" s="1306"/>
      <c r="BZ12" s="1306"/>
      <c r="CA12" s="1307"/>
      <c r="CB12" s="1305" t="s">
        <v>1275</v>
      </c>
      <c r="CC12" s="1306"/>
      <c r="CD12" s="1306"/>
      <c r="CE12" s="1307"/>
      <c r="CF12" s="1304" t="s">
        <v>1276</v>
      </c>
      <c r="CG12" s="1304"/>
      <c r="CH12" s="1304"/>
      <c r="CI12" s="1304"/>
    </row>
    <row r="13" spans="2:87" ht="33.75" x14ac:dyDescent="0.2">
      <c r="B13" s="1491"/>
      <c r="C13" s="680" t="s">
        <v>54</v>
      </c>
      <c r="D13" s="680" t="s">
        <v>55</v>
      </c>
      <c r="E13" s="680" t="s">
        <v>56</v>
      </c>
      <c r="F13" s="680" t="s">
        <v>57</v>
      </c>
      <c r="G13" s="680" t="s">
        <v>58</v>
      </c>
      <c r="H13" s="680" t="s">
        <v>59</v>
      </c>
      <c r="I13" s="680" t="s">
        <v>60</v>
      </c>
      <c r="J13" s="680" t="s">
        <v>61</v>
      </c>
      <c r="K13" s="680" t="s">
        <v>62</v>
      </c>
      <c r="L13" s="680" t="s">
        <v>60</v>
      </c>
      <c r="M13" s="1491"/>
      <c r="N13" s="677" t="s">
        <v>13</v>
      </c>
      <c r="O13" s="677" t="s">
        <v>12</v>
      </c>
      <c r="P13" s="1491"/>
      <c r="Q13" s="1318"/>
      <c r="R13" s="1318"/>
      <c r="S13" s="1318"/>
      <c r="T13" s="1318"/>
      <c r="U13" s="1318"/>
      <c r="V13" s="1318"/>
      <c r="W13" s="1386"/>
      <c r="X13" s="1386"/>
      <c r="Y13" s="1386"/>
      <c r="Z13" s="1318"/>
      <c r="AA13" s="1318"/>
      <c r="AB13" s="559">
        <v>1</v>
      </c>
      <c r="AC13" s="559">
        <v>2</v>
      </c>
      <c r="AD13" s="559">
        <v>3</v>
      </c>
      <c r="AE13" s="559">
        <v>4</v>
      </c>
      <c r="AF13" s="559">
        <v>1</v>
      </c>
      <c r="AG13" s="559">
        <v>2</v>
      </c>
      <c r="AH13" s="559">
        <v>3</v>
      </c>
      <c r="AI13" s="559">
        <v>4</v>
      </c>
      <c r="AJ13" s="559">
        <v>1</v>
      </c>
      <c r="AK13" s="559">
        <v>2</v>
      </c>
      <c r="AL13" s="559">
        <v>3</v>
      </c>
      <c r="AM13" s="559">
        <v>4</v>
      </c>
      <c r="AN13" s="559">
        <v>1</v>
      </c>
      <c r="AO13" s="559">
        <v>2</v>
      </c>
      <c r="AP13" s="559">
        <v>3</v>
      </c>
      <c r="AQ13" s="559">
        <v>4</v>
      </c>
      <c r="AR13" s="559">
        <v>1</v>
      </c>
      <c r="AS13" s="559">
        <v>2</v>
      </c>
      <c r="AT13" s="559">
        <v>3</v>
      </c>
      <c r="AU13" s="559">
        <v>4</v>
      </c>
      <c r="AV13" s="559">
        <v>1</v>
      </c>
      <c r="AW13" s="559">
        <v>2</v>
      </c>
      <c r="AX13" s="559">
        <v>3</v>
      </c>
      <c r="AY13" s="559">
        <v>4</v>
      </c>
      <c r="AZ13" s="559">
        <v>1</v>
      </c>
      <c r="BA13" s="559">
        <v>2</v>
      </c>
      <c r="BB13" s="559">
        <v>3</v>
      </c>
      <c r="BC13" s="559">
        <v>4</v>
      </c>
      <c r="BD13" s="559">
        <v>1</v>
      </c>
      <c r="BE13" s="559">
        <v>2</v>
      </c>
      <c r="BF13" s="559">
        <v>3</v>
      </c>
      <c r="BG13" s="559">
        <v>4</v>
      </c>
      <c r="BH13" s="559">
        <v>1</v>
      </c>
      <c r="BI13" s="559">
        <v>2</v>
      </c>
      <c r="BJ13" s="559">
        <v>3</v>
      </c>
      <c r="BK13" s="559">
        <v>4</v>
      </c>
      <c r="BL13" s="559">
        <v>1</v>
      </c>
      <c r="BM13" s="559">
        <v>2</v>
      </c>
      <c r="BN13" s="559">
        <v>3</v>
      </c>
      <c r="BO13" s="559">
        <v>4</v>
      </c>
      <c r="BP13" s="559">
        <v>1</v>
      </c>
      <c r="BQ13" s="559">
        <v>2</v>
      </c>
      <c r="BR13" s="559">
        <v>3</v>
      </c>
      <c r="BS13" s="559">
        <v>4</v>
      </c>
      <c r="BT13" s="559">
        <v>1</v>
      </c>
      <c r="BU13" s="559">
        <v>2</v>
      </c>
      <c r="BV13" s="559">
        <v>3</v>
      </c>
      <c r="BW13" s="559">
        <v>4</v>
      </c>
      <c r="BX13" s="1074" t="s">
        <v>41</v>
      </c>
      <c r="BY13" s="1074" t="s">
        <v>42</v>
      </c>
      <c r="BZ13" s="377" t="s">
        <v>40</v>
      </c>
      <c r="CA13" s="367" t="s">
        <v>38</v>
      </c>
      <c r="CB13" s="1074" t="s">
        <v>41</v>
      </c>
      <c r="CC13" s="1076" t="s">
        <v>42</v>
      </c>
      <c r="CD13" s="377" t="s">
        <v>40</v>
      </c>
      <c r="CE13" s="377" t="s">
        <v>38</v>
      </c>
      <c r="CF13" s="1074" t="s">
        <v>41</v>
      </c>
      <c r="CG13" s="1076" t="s">
        <v>42</v>
      </c>
      <c r="CH13" s="377" t="s">
        <v>40</v>
      </c>
      <c r="CI13" s="377" t="s">
        <v>38</v>
      </c>
    </row>
    <row r="14" spans="2:87" ht="409.5" hidden="1" x14ac:dyDescent="0.2">
      <c r="B14" s="597" t="s">
        <v>309</v>
      </c>
      <c r="C14" s="853">
        <v>1</v>
      </c>
      <c r="D14" s="853">
        <v>1</v>
      </c>
      <c r="E14" s="853">
        <v>1</v>
      </c>
      <c r="F14" s="853">
        <v>1</v>
      </c>
      <c r="G14" s="853">
        <v>1</v>
      </c>
      <c r="H14" s="853">
        <v>1</v>
      </c>
      <c r="I14" s="853">
        <v>1</v>
      </c>
      <c r="J14" s="853">
        <v>1</v>
      </c>
      <c r="K14" s="853">
        <v>1</v>
      </c>
      <c r="L14" s="853">
        <v>1</v>
      </c>
      <c r="M14" s="677">
        <f>SUM(C14:L14)/10</f>
        <v>1</v>
      </c>
      <c r="N14" s="853"/>
      <c r="O14" s="853" t="s">
        <v>1057</v>
      </c>
      <c r="P14" s="853" t="s">
        <v>1058</v>
      </c>
      <c r="Q14" s="249">
        <v>2</v>
      </c>
      <c r="R14" s="249">
        <v>4</v>
      </c>
      <c r="S14" s="249">
        <v>4</v>
      </c>
      <c r="T14" s="249">
        <f t="shared" ref="T14:T19" si="0">Q14*R14*S14</f>
        <v>32</v>
      </c>
      <c r="U14" s="249"/>
      <c r="V14" s="114"/>
      <c r="W14" s="249"/>
      <c r="X14" s="249"/>
      <c r="Y14" s="249"/>
      <c r="Z14" s="84"/>
      <c r="AA14" s="249"/>
      <c r="AB14" s="678"/>
      <c r="AC14" s="678"/>
      <c r="AD14" s="678"/>
      <c r="AE14" s="678"/>
      <c r="AF14" s="678"/>
      <c r="AG14" s="678"/>
      <c r="AH14" s="678"/>
      <c r="AI14" s="678"/>
      <c r="AJ14" s="678"/>
      <c r="AK14" s="678"/>
      <c r="AL14" s="678"/>
      <c r="AM14" s="678"/>
      <c r="AN14" s="678"/>
      <c r="AO14" s="678"/>
      <c r="AP14" s="678"/>
      <c r="AQ14" s="678"/>
      <c r="AR14" s="678"/>
      <c r="AS14" s="678"/>
      <c r="AT14" s="678"/>
      <c r="AU14" s="678"/>
      <c r="AV14" s="678"/>
      <c r="AW14" s="678"/>
      <c r="AX14" s="678"/>
      <c r="AY14" s="678"/>
      <c r="AZ14" s="678"/>
      <c r="BA14" s="678"/>
      <c r="BB14" s="678"/>
      <c r="BC14" s="678"/>
      <c r="BD14" s="678"/>
      <c r="BE14" s="678"/>
      <c r="BF14" s="678"/>
      <c r="BG14" s="678"/>
      <c r="BH14" s="678" t="s">
        <v>233</v>
      </c>
      <c r="BI14" s="678"/>
      <c r="BJ14" s="678"/>
      <c r="BK14" s="678"/>
      <c r="BL14" s="678"/>
      <c r="BM14" s="678"/>
      <c r="BN14" s="678"/>
      <c r="BO14" s="678"/>
      <c r="BP14" s="678"/>
      <c r="BQ14" s="678"/>
      <c r="BR14" s="678"/>
      <c r="BS14" s="678"/>
      <c r="BT14" s="678"/>
      <c r="BU14" s="678"/>
      <c r="BV14" s="678"/>
      <c r="BW14" s="678"/>
      <c r="BX14" s="161"/>
      <c r="BY14" s="161"/>
      <c r="BZ14" s="678"/>
      <c r="CA14" s="681"/>
      <c r="CB14" s="682"/>
      <c r="CC14" s="682"/>
      <c r="CD14" s="249"/>
      <c r="CE14" s="682"/>
      <c r="CF14" s="682"/>
      <c r="CG14" s="682"/>
    </row>
    <row r="15" spans="2:87" ht="240.75" hidden="1" customHeight="1" x14ac:dyDescent="0.2">
      <c r="B15" s="690" t="s">
        <v>310</v>
      </c>
      <c r="C15" s="853">
        <v>1</v>
      </c>
      <c r="D15" s="25">
        <v>1</v>
      </c>
      <c r="E15" s="25">
        <v>1</v>
      </c>
      <c r="F15" s="853">
        <v>1</v>
      </c>
      <c r="G15" s="25">
        <v>1</v>
      </c>
      <c r="H15" s="853">
        <v>1</v>
      </c>
      <c r="I15" s="25">
        <v>1</v>
      </c>
      <c r="J15" s="25">
        <v>1</v>
      </c>
      <c r="K15" s="25">
        <v>1</v>
      </c>
      <c r="L15" s="25">
        <v>1</v>
      </c>
      <c r="M15" s="716">
        <f>SUM(C15:L15)/10</f>
        <v>1</v>
      </c>
      <c r="N15" s="433"/>
      <c r="O15" s="25"/>
      <c r="P15" s="162" t="s">
        <v>1059</v>
      </c>
      <c r="Q15" s="249">
        <v>4</v>
      </c>
      <c r="R15" s="249">
        <v>4</v>
      </c>
      <c r="S15" s="249">
        <v>3</v>
      </c>
      <c r="T15" s="249">
        <f t="shared" si="0"/>
        <v>48</v>
      </c>
      <c r="U15" s="749"/>
      <c r="V15" s="88"/>
      <c r="W15" s="468"/>
      <c r="X15" s="88"/>
      <c r="Y15" s="88"/>
      <c r="Z15" s="249"/>
      <c r="AA15" s="249"/>
      <c r="AB15" s="679"/>
      <c r="AC15" s="679"/>
      <c r="AD15" s="679"/>
      <c r="AE15" s="679"/>
      <c r="AF15" s="679"/>
      <c r="AG15" s="679"/>
      <c r="AH15" s="679"/>
      <c r="AI15" s="679"/>
      <c r="AJ15" s="679"/>
      <c r="AK15" s="679"/>
      <c r="AL15" s="679"/>
      <c r="AM15" s="679"/>
      <c r="AN15" s="679"/>
      <c r="AO15" s="679"/>
      <c r="AP15" s="679"/>
      <c r="AQ15" s="679"/>
      <c r="AR15" s="679"/>
      <c r="AS15" s="679"/>
      <c r="AT15" s="679"/>
      <c r="AU15" s="679"/>
      <c r="AV15" s="679"/>
      <c r="AW15" s="679"/>
      <c r="AX15" s="679"/>
      <c r="AY15" s="679"/>
      <c r="AZ15" s="679"/>
      <c r="BA15" s="679"/>
      <c r="BB15" s="679"/>
      <c r="BC15" s="679"/>
      <c r="BD15" s="679"/>
      <c r="BE15" s="679"/>
      <c r="BF15" s="679"/>
      <c r="BG15" s="679"/>
      <c r="BH15" s="679"/>
      <c r="BI15" s="679"/>
      <c r="BJ15" s="679"/>
      <c r="BK15" s="679"/>
      <c r="BL15" s="679"/>
      <c r="BM15" s="679"/>
      <c r="BN15" s="679"/>
      <c r="BO15" s="679"/>
      <c r="BP15" s="679"/>
      <c r="BQ15" s="679"/>
      <c r="BR15" s="679"/>
      <c r="BS15" s="679"/>
      <c r="BT15" s="679"/>
      <c r="BU15" s="679"/>
      <c r="BV15" s="679"/>
      <c r="BW15" s="679"/>
      <c r="BX15" s="89"/>
      <c r="BY15" s="89"/>
      <c r="BZ15" s="679"/>
      <c r="CA15" s="681"/>
      <c r="CB15" s="100"/>
      <c r="CC15" s="5"/>
      <c r="CD15" s="158"/>
      <c r="CE15" s="463"/>
      <c r="CF15" s="458"/>
      <c r="CG15" s="16"/>
    </row>
    <row r="16" spans="2:87" ht="347.25" hidden="1" customHeight="1" x14ac:dyDescent="0.2">
      <c r="B16" s="473" t="s">
        <v>311</v>
      </c>
      <c r="C16" s="25">
        <v>1</v>
      </c>
      <c r="D16" s="25">
        <v>1</v>
      </c>
      <c r="E16" s="25">
        <v>1</v>
      </c>
      <c r="F16" s="25">
        <v>1</v>
      </c>
      <c r="G16" s="25">
        <v>1</v>
      </c>
      <c r="H16" s="25">
        <v>1</v>
      </c>
      <c r="I16" s="25">
        <v>1</v>
      </c>
      <c r="J16" s="25">
        <v>1</v>
      </c>
      <c r="K16" s="25">
        <v>1</v>
      </c>
      <c r="L16" s="25">
        <v>1</v>
      </c>
      <c r="M16" s="855">
        <f t="shared" ref="M16:M23" si="1">SUM(C16:L16)/10</f>
        <v>1</v>
      </c>
      <c r="N16" s="25"/>
      <c r="O16" s="25" t="s">
        <v>1060</v>
      </c>
      <c r="P16" s="892" t="s">
        <v>1061</v>
      </c>
      <c r="Q16" s="902">
        <v>3</v>
      </c>
      <c r="R16" s="892">
        <v>3</v>
      </c>
      <c r="S16" s="892">
        <v>2</v>
      </c>
      <c r="T16" s="249">
        <f t="shared" si="0"/>
        <v>18</v>
      </c>
      <c r="U16" s="749"/>
      <c r="V16" s="88"/>
      <c r="W16" s="88"/>
      <c r="X16" s="88"/>
      <c r="Y16" s="88"/>
      <c r="Z16" s="249"/>
      <c r="AA16" s="249"/>
      <c r="AB16" s="679"/>
      <c r="AC16" s="679"/>
      <c r="AD16" s="679"/>
      <c r="AE16" s="679"/>
      <c r="AF16" s="679"/>
      <c r="AG16" s="679"/>
      <c r="AH16" s="679"/>
      <c r="AI16" s="679"/>
      <c r="AJ16" s="679"/>
      <c r="AK16" s="679"/>
      <c r="AL16" s="679"/>
      <c r="AM16" s="679"/>
      <c r="AN16" s="679"/>
      <c r="AO16" s="679"/>
      <c r="AP16" s="679"/>
      <c r="AQ16" s="679"/>
      <c r="AR16" s="679"/>
      <c r="AS16" s="679"/>
      <c r="AT16" s="679"/>
      <c r="AU16" s="679"/>
      <c r="AV16" s="679"/>
      <c r="AW16" s="679"/>
      <c r="AX16" s="679"/>
      <c r="AY16" s="679"/>
      <c r="AZ16" s="679"/>
      <c r="BA16" s="679"/>
      <c r="BB16" s="679"/>
      <c r="BC16" s="679"/>
      <c r="BD16" s="679"/>
      <c r="BE16" s="679"/>
      <c r="BF16" s="679"/>
      <c r="BG16" s="679"/>
      <c r="BH16" s="679"/>
      <c r="BI16" s="679"/>
      <c r="BJ16" s="679"/>
      <c r="BK16" s="679"/>
      <c r="BL16" s="679"/>
      <c r="BM16" s="679"/>
      <c r="BN16" s="679"/>
      <c r="BO16" s="679"/>
      <c r="BP16" s="679"/>
      <c r="BQ16" s="679"/>
      <c r="BR16" s="679"/>
      <c r="BS16" s="679"/>
      <c r="BT16" s="679"/>
      <c r="BU16" s="679"/>
      <c r="BV16" s="679"/>
      <c r="BW16" s="679"/>
      <c r="BX16" s="89"/>
      <c r="BY16" s="89"/>
      <c r="BZ16" s="679"/>
      <c r="CA16" s="681"/>
      <c r="CB16" s="458"/>
      <c r="CC16" s="459"/>
      <c r="CD16" s="249"/>
      <c r="CE16" s="460"/>
      <c r="CF16" s="458"/>
      <c r="CG16" s="461"/>
    </row>
    <row r="17" spans="2:87" ht="38.25" hidden="1" customHeight="1" x14ac:dyDescent="0.2">
      <c r="B17" s="473" t="s">
        <v>312</v>
      </c>
      <c r="C17" s="25">
        <v>1</v>
      </c>
      <c r="D17" s="25">
        <v>1</v>
      </c>
      <c r="E17" s="25">
        <v>1</v>
      </c>
      <c r="F17" s="25">
        <v>1</v>
      </c>
      <c r="G17" s="25">
        <v>1</v>
      </c>
      <c r="H17" s="25">
        <v>1</v>
      </c>
      <c r="I17" s="25">
        <v>1</v>
      </c>
      <c r="J17" s="25">
        <v>1</v>
      </c>
      <c r="K17" s="25">
        <v>1</v>
      </c>
      <c r="L17" s="25">
        <v>1</v>
      </c>
      <c r="M17" s="855">
        <f t="shared" si="1"/>
        <v>1</v>
      </c>
      <c r="N17" s="25"/>
      <c r="O17" s="25"/>
      <c r="P17" s="454" t="s">
        <v>1062</v>
      </c>
      <c r="Q17" s="892">
        <v>3</v>
      </c>
      <c r="R17" s="892">
        <v>4</v>
      </c>
      <c r="S17" s="892">
        <v>2</v>
      </c>
      <c r="T17" s="249">
        <f t="shared" si="0"/>
        <v>24</v>
      </c>
      <c r="U17" s="749"/>
      <c r="V17" s="88"/>
      <c r="W17" s="88"/>
      <c r="X17" s="88"/>
      <c r="Y17" s="88"/>
      <c r="Z17" s="249"/>
      <c r="AA17" s="249"/>
      <c r="AB17" s="679"/>
      <c r="AC17" s="679"/>
      <c r="AD17" s="679"/>
      <c r="AE17" s="679"/>
      <c r="AF17" s="679"/>
      <c r="AG17" s="679"/>
      <c r="AH17" s="679"/>
      <c r="AI17" s="679"/>
      <c r="AJ17" s="679"/>
      <c r="AK17" s="679"/>
      <c r="AL17" s="679"/>
      <c r="AM17" s="679"/>
      <c r="AN17" s="679"/>
      <c r="AO17" s="679"/>
      <c r="AP17" s="679"/>
      <c r="AQ17" s="679"/>
      <c r="AR17" s="679"/>
      <c r="AS17" s="679"/>
      <c r="AT17" s="679"/>
      <c r="AU17" s="679"/>
      <c r="AV17" s="679"/>
      <c r="AW17" s="679"/>
      <c r="AX17" s="679"/>
      <c r="AY17" s="679"/>
      <c r="AZ17" s="679"/>
      <c r="BA17" s="679"/>
      <c r="BB17" s="679"/>
      <c r="BC17" s="679"/>
      <c r="BD17" s="679"/>
      <c r="BE17" s="679"/>
      <c r="BF17" s="679"/>
      <c r="BG17" s="679"/>
      <c r="BH17" s="679"/>
      <c r="BI17" s="679"/>
      <c r="BJ17" s="679"/>
      <c r="BK17" s="679"/>
      <c r="BL17" s="679"/>
      <c r="BM17" s="679"/>
      <c r="BN17" s="679"/>
      <c r="BO17" s="679"/>
      <c r="BP17" s="679"/>
      <c r="BQ17" s="679"/>
      <c r="BR17" s="679"/>
      <c r="BS17" s="679"/>
      <c r="BT17" s="679"/>
      <c r="BU17" s="679"/>
      <c r="BV17" s="679"/>
      <c r="BW17" s="679"/>
      <c r="BX17" s="89"/>
      <c r="BY17" s="89"/>
      <c r="BZ17" s="679"/>
      <c r="CA17" s="681"/>
      <c r="CB17" s="458"/>
      <c r="CC17" s="459"/>
      <c r="CD17" s="249"/>
      <c r="CE17" s="462"/>
      <c r="CF17" s="458"/>
      <c r="CG17" s="461"/>
    </row>
    <row r="18" spans="2:87" ht="202.5" hidden="1" customHeight="1" x14ac:dyDescent="0.2">
      <c r="B18" s="473" t="s">
        <v>313</v>
      </c>
      <c r="C18" s="25">
        <v>2</v>
      </c>
      <c r="D18" s="25">
        <v>1</v>
      </c>
      <c r="E18" s="25">
        <v>1</v>
      </c>
      <c r="F18" s="25">
        <v>1</v>
      </c>
      <c r="G18" s="25">
        <v>1</v>
      </c>
      <c r="H18" s="25">
        <v>1</v>
      </c>
      <c r="I18" s="25">
        <v>1</v>
      </c>
      <c r="J18" s="25">
        <v>1</v>
      </c>
      <c r="K18" s="25">
        <v>1</v>
      </c>
      <c r="L18" s="25">
        <v>1</v>
      </c>
      <c r="M18" s="855">
        <f t="shared" si="1"/>
        <v>1.1000000000000001</v>
      </c>
      <c r="N18" s="25" t="s">
        <v>1063</v>
      </c>
      <c r="O18" s="25" t="s">
        <v>1064</v>
      </c>
      <c r="P18" s="454" t="s">
        <v>1065</v>
      </c>
      <c r="Q18" s="892">
        <v>3</v>
      </c>
      <c r="R18" s="892">
        <v>3</v>
      </c>
      <c r="S18" s="892">
        <v>2</v>
      </c>
      <c r="T18" s="249">
        <f t="shared" si="0"/>
        <v>18</v>
      </c>
      <c r="U18" s="749"/>
      <c r="V18" s="88"/>
      <c r="W18" s="88"/>
      <c r="X18" s="88"/>
      <c r="Y18" s="88"/>
      <c r="Z18" s="249"/>
      <c r="AA18" s="249"/>
      <c r="AB18" s="679"/>
      <c r="AC18" s="679"/>
      <c r="AD18" s="679"/>
      <c r="AE18" s="679"/>
      <c r="AF18" s="679"/>
      <c r="AG18" s="679"/>
      <c r="AH18" s="679"/>
      <c r="AI18" s="679"/>
      <c r="AJ18" s="679"/>
      <c r="AK18" s="679"/>
      <c r="AL18" s="679"/>
      <c r="AM18" s="679"/>
      <c r="AN18" s="679"/>
      <c r="AO18" s="679"/>
      <c r="AP18" s="679"/>
      <c r="AQ18" s="679"/>
      <c r="AR18" s="679"/>
      <c r="AS18" s="679"/>
      <c r="AT18" s="679"/>
      <c r="AU18" s="679"/>
      <c r="AV18" s="679"/>
      <c r="AW18" s="679"/>
      <c r="AX18" s="679"/>
      <c r="AY18" s="679"/>
      <c r="AZ18" s="679"/>
      <c r="BA18" s="679"/>
      <c r="BB18" s="679"/>
      <c r="BC18" s="679"/>
      <c r="BD18" s="679"/>
      <c r="BE18" s="679"/>
      <c r="BF18" s="679"/>
      <c r="BG18" s="679"/>
      <c r="BH18" s="679"/>
      <c r="BI18" s="679"/>
      <c r="BJ18" s="679"/>
      <c r="BK18" s="679"/>
      <c r="BL18" s="679"/>
      <c r="BM18" s="679"/>
      <c r="BN18" s="679"/>
      <c r="BO18" s="679"/>
      <c r="BP18" s="679"/>
      <c r="BQ18" s="679"/>
      <c r="BR18" s="679"/>
      <c r="BS18" s="679"/>
      <c r="BT18" s="679"/>
      <c r="BU18" s="679"/>
      <c r="BV18" s="679"/>
      <c r="BW18" s="679"/>
      <c r="BX18" s="89"/>
      <c r="BY18" s="89"/>
      <c r="BZ18" s="679"/>
      <c r="CA18" s="681"/>
      <c r="CB18" s="458"/>
      <c r="CC18" s="459"/>
      <c r="CD18" s="249"/>
      <c r="CE18" s="463"/>
      <c r="CF18" s="458"/>
      <c r="CG18" s="461"/>
    </row>
    <row r="19" spans="2:87" ht="135" hidden="1" customHeight="1" x14ac:dyDescent="0.2">
      <c r="B19" s="473" t="s">
        <v>314</v>
      </c>
      <c r="C19" s="853">
        <v>1</v>
      </c>
      <c r="D19" s="25">
        <v>1</v>
      </c>
      <c r="E19" s="25">
        <v>1</v>
      </c>
      <c r="F19" s="853">
        <v>1</v>
      </c>
      <c r="G19" s="25">
        <v>1</v>
      </c>
      <c r="H19" s="853">
        <v>1</v>
      </c>
      <c r="I19" s="25">
        <v>1</v>
      </c>
      <c r="J19" s="25">
        <v>1</v>
      </c>
      <c r="K19" s="25">
        <v>1</v>
      </c>
      <c r="L19" s="25">
        <v>1</v>
      </c>
      <c r="M19" s="855">
        <f t="shared" si="1"/>
        <v>1</v>
      </c>
      <c r="N19" s="433" t="s">
        <v>1066</v>
      </c>
      <c r="O19" s="77" t="s">
        <v>1067</v>
      </c>
      <c r="P19" s="163" t="s">
        <v>1068</v>
      </c>
      <c r="Q19" s="854">
        <v>2</v>
      </c>
      <c r="R19" s="854">
        <v>4</v>
      </c>
      <c r="S19" s="854">
        <v>3</v>
      </c>
      <c r="T19" s="249">
        <f t="shared" si="0"/>
        <v>24</v>
      </c>
      <c r="U19" s="162"/>
      <c r="V19" s="88"/>
      <c r="W19" s="88"/>
      <c r="X19" s="88"/>
      <c r="Y19" s="88"/>
      <c r="Z19" s="249"/>
      <c r="AA19" s="249"/>
      <c r="AB19" s="679"/>
      <c r="AC19" s="679"/>
      <c r="AD19" s="679"/>
      <c r="AE19" s="679"/>
      <c r="AF19" s="679"/>
      <c r="AG19" s="679"/>
      <c r="AH19" s="679"/>
      <c r="AI19" s="679"/>
      <c r="AJ19" s="679"/>
      <c r="AK19" s="679"/>
      <c r="AL19" s="679"/>
      <c r="AM19" s="679"/>
      <c r="AN19" s="679"/>
      <c r="AO19" s="679"/>
      <c r="AP19" s="679"/>
      <c r="AQ19" s="679"/>
      <c r="AR19" s="679"/>
      <c r="AS19" s="679"/>
      <c r="AT19" s="679"/>
      <c r="AU19" s="679"/>
      <c r="AV19" s="679"/>
      <c r="AW19" s="679"/>
      <c r="AX19" s="679"/>
      <c r="AY19" s="679"/>
      <c r="AZ19" s="679"/>
      <c r="BA19" s="679"/>
      <c r="BB19" s="679"/>
      <c r="BC19" s="679"/>
      <c r="BD19" s="679"/>
      <c r="BE19" s="679"/>
      <c r="BF19" s="679"/>
      <c r="BG19" s="679"/>
      <c r="BH19" s="679"/>
      <c r="BI19" s="679"/>
      <c r="BJ19" s="679"/>
      <c r="BK19" s="679"/>
      <c r="BL19" s="679"/>
      <c r="BM19" s="679"/>
      <c r="BN19" s="679"/>
      <c r="BO19" s="679"/>
      <c r="BP19" s="679"/>
      <c r="BQ19" s="679"/>
      <c r="BR19" s="679"/>
      <c r="BS19" s="679"/>
      <c r="BT19" s="679"/>
      <c r="BU19" s="679"/>
      <c r="BV19" s="679"/>
      <c r="BW19" s="679"/>
      <c r="BX19" s="89"/>
      <c r="BY19" s="89"/>
      <c r="BZ19" s="679"/>
      <c r="CA19" s="681"/>
      <c r="CB19" s="458"/>
      <c r="CC19" s="459"/>
      <c r="CD19" s="249"/>
      <c r="CE19" s="462"/>
      <c r="CF19" s="458"/>
      <c r="CG19" s="461"/>
    </row>
    <row r="20" spans="2:87" ht="210.75" hidden="1" customHeight="1" x14ac:dyDescent="0.2">
      <c r="B20" s="473" t="s">
        <v>315</v>
      </c>
      <c r="C20" s="60"/>
      <c r="D20" s="60"/>
      <c r="E20" s="60"/>
      <c r="F20" s="60"/>
      <c r="G20" s="60"/>
      <c r="H20" s="60"/>
      <c r="I20" s="60"/>
      <c r="J20" s="60"/>
      <c r="K20" s="60"/>
      <c r="L20" s="60"/>
      <c r="M20" s="855">
        <f t="shared" si="1"/>
        <v>0</v>
      </c>
      <c r="N20" s="60" t="s">
        <v>1069</v>
      </c>
      <c r="O20" s="478"/>
      <c r="P20" s="628"/>
      <c r="Q20" s="635"/>
      <c r="R20" s="635"/>
      <c r="S20" s="635"/>
      <c r="T20" s="632"/>
      <c r="U20" s="750"/>
      <c r="V20" s="631"/>
      <c r="W20" s="631"/>
      <c r="X20" s="631"/>
      <c r="Y20" s="631"/>
      <c r="Z20" s="632"/>
      <c r="AA20" s="632"/>
      <c r="AB20" s="633"/>
      <c r="AC20" s="633"/>
      <c r="AD20" s="633"/>
      <c r="AE20" s="633"/>
      <c r="AF20" s="633"/>
      <c r="AG20" s="633"/>
      <c r="AH20" s="633"/>
      <c r="AI20" s="633"/>
      <c r="AJ20" s="633"/>
      <c r="AK20" s="633"/>
      <c r="AL20" s="633"/>
      <c r="AM20" s="633"/>
      <c r="AN20" s="633"/>
      <c r="AO20" s="633"/>
      <c r="AP20" s="633"/>
      <c r="AQ20" s="633"/>
      <c r="AR20" s="633"/>
      <c r="AS20" s="633"/>
      <c r="AT20" s="633"/>
      <c r="AU20" s="633"/>
      <c r="AV20" s="633"/>
      <c r="AW20" s="633"/>
      <c r="AX20" s="633"/>
      <c r="AY20" s="633"/>
      <c r="AZ20" s="633"/>
      <c r="BA20" s="633"/>
      <c r="BB20" s="633"/>
      <c r="BC20" s="633"/>
      <c r="BD20" s="633"/>
      <c r="BE20" s="633"/>
      <c r="BF20" s="633"/>
      <c r="BG20" s="633"/>
      <c r="BH20" s="633"/>
      <c r="BI20" s="633"/>
      <c r="BJ20" s="633"/>
      <c r="BK20" s="633"/>
      <c r="BL20" s="633"/>
      <c r="BM20" s="633"/>
      <c r="BN20" s="633"/>
      <c r="BO20" s="633"/>
      <c r="BP20" s="633"/>
      <c r="BQ20" s="633"/>
      <c r="BR20" s="633"/>
      <c r="BS20" s="633"/>
      <c r="BT20" s="633"/>
      <c r="BU20" s="633"/>
      <c r="BV20" s="633"/>
      <c r="BW20" s="633"/>
      <c r="BX20" s="634"/>
      <c r="BY20" s="634"/>
      <c r="BZ20" s="633"/>
      <c r="CA20" s="635"/>
      <c r="CB20" s="458"/>
      <c r="CC20" s="636"/>
      <c r="CD20" s="632"/>
      <c r="CE20" s="462"/>
      <c r="CF20" s="458"/>
      <c r="CG20" s="637"/>
    </row>
    <row r="21" spans="2:87" ht="56.25" hidden="1" x14ac:dyDescent="0.2">
      <c r="B21" s="473" t="s">
        <v>316</v>
      </c>
      <c r="C21" s="60"/>
      <c r="D21" s="60"/>
      <c r="E21" s="60"/>
      <c r="F21" s="60"/>
      <c r="G21" s="60"/>
      <c r="H21" s="60"/>
      <c r="I21" s="60"/>
      <c r="J21" s="60"/>
      <c r="K21" s="60"/>
      <c r="L21" s="60"/>
      <c r="M21" s="855">
        <f>SUM(C21:L21)/10</f>
        <v>0</v>
      </c>
      <c r="N21" s="60" t="s">
        <v>1069</v>
      </c>
      <c r="O21" s="478"/>
      <c r="P21" s="628"/>
      <c r="Q21" s="635"/>
      <c r="R21" s="635"/>
      <c r="S21" s="635"/>
      <c r="T21" s="632"/>
      <c r="U21" s="750"/>
      <c r="V21" s="631"/>
      <c r="W21" s="631"/>
      <c r="X21" s="631"/>
      <c r="Y21" s="631"/>
      <c r="Z21" s="632"/>
      <c r="AA21" s="632"/>
      <c r="AB21" s="633"/>
      <c r="AC21" s="633"/>
      <c r="AD21" s="633"/>
      <c r="AE21" s="633"/>
      <c r="AF21" s="633"/>
      <c r="AG21" s="633"/>
      <c r="AH21" s="633"/>
      <c r="AI21" s="633"/>
      <c r="AJ21" s="633"/>
      <c r="AK21" s="633"/>
      <c r="AL21" s="633"/>
      <c r="AM21" s="633"/>
      <c r="AN21" s="633"/>
      <c r="AO21" s="633"/>
      <c r="AP21" s="633"/>
      <c r="AQ21" s="633"/>
      <c r="AR21" s="633"/>
      <c r="AS21" s="633"/>
      <c r="AT21" s="633"/>
      <c r="AU21" s="633"/>
      <c r="AV21" s="633"/>
      <c r="AW21" s="633"/>
      <c r="AX21" s="633"/>
      <c r="AY21" s="633"/>
      <c r="AZ21" s="633"/>
      <c r="BA21" s="633"/>
      <c r="BB21" s="633"/>
      <c r="BC21" s="633"/>
      <c r="BD21" s="633"/>
      <c r="BE21" s="633"/>
      <c r="BF21" s="633"/>
      <c r="BG21" s="633"/>
      <c r="BH21" s="633"/>
      <c r="BI21" s="633"/>
      <c r="BJ21" s="633"/>
      <c r="BK21" s="633"/>
      <c r="BL21" s="633"/>
      <c r="BM21" s="633"/>
      <c r="BN21" s="633"/>
      <c r="BO21" s="633"/>
      <c r="BP21" s="633"/>
      <c r="BQ21" s="633"/>
      <c r="BR21" s="633"/>
      <c r="BS21" s="633"/>
      <c r="BT21" s="633"/>
      <c r="BU21" s="633"/>
      <c r="BV21" s="633"/>
      <c r="BW21" s="633"/>
      <c r="BX21" s="634"/>
      <c r="BY21" s="634"/>
      <c r="BZ21" s="633"/>
      <c r="CA21" s="317"/>
      <c r="CB21" s="458"/>
      <c r="CC21" s="636"/>
      <c r="CD21" s="632"/>
      <c r="CE21" s="464"/>
      <c r="CF21" s="458"/>
      <c r="CG21" s="637"/>
    </row>
    <row r="22" spans="2:87" ht="127.5" x14ac:dyDescent="0.2">
      <c r="B22" s="691" t="s">
        <v>317</v>
      </c>
      <c r="C22" s="853">
        <v>1</v>
      </c>
      <c r="D22" s="853">
        <v>1</v>
      </c>
      <c r="E22" s="853">
        <v>1</v>
      </c>
      <c r="F22" s="853">
        <v>1</v>
      </c>
      <c r="G22" s="853">
        <v>1</v>
      </c>
      <c r="H22" s="853">
        <v>1</v>
      </c>
      <c r="I22" s="853">
        <v>1</v>
      </c>
      <c r="J22" s="853">
        <v>1</v>
      </c>
      <c r="K22" s="853">
        <v>1</v>
      </c>
      <c r="L22" s="853">
        <v>1</v>
      </c>
      <c r="M22" s="855">
        <f t="shared" si="1"/>
        <v>1</v>
      </c>
      <c r="N22" s="853"/>
      <c r="O22" s="857"/>
      <c r="P22" s="220" t="s">
        <v>1258</v>
      </c>
      <c r="Q22" s="249">
        <v>5</v>
      </c>
      <c r="R22" s="249">
        <v>5</v>
      </c>
      <c r="S22" s="249">
        <v>4</v>
      </c>
      <c r="T22" s="249">
        <f>Q22*R22*S22</f>
        <v>100</v>
      </c>
      <c r="U22" s="984" t="s">
        <v>1467</v>
      </c>
      <c r="V22" s="88"/>
      <c r="W22" s="88" t="s">
        <v>1070</v>
      </c>
      <c r="X22" s="88">
        <v>0</v>
      </c>
      <c r="Y22" s="903">
        <v>0.8</v>
      </c>
      <c r="Z22" s="249" t="s">
        <v>1071</v>
      </c>
      <c r="AA22" s="249" t="s">
        <v>1072</v>
      </c>
      <c r="AB22" s="679"/>
      <c r="AC22" s="679"/>
      <c r="AD22" s="679"/>
      <c r="AE22" s="679"/>
      <c r="AF22" s="679"/>
      <c r="AG22" s="679"/>
      <c r="AH22" s="679"/>
      <c r="AI22" s="679"/>
      <c r="AJ22" s="679"/>
      <c r="AK22" s="679"/>
      <c r="AL22" s="679"/>
      <c r="AM22" s="679"/>
      <c r="AN22" s="679"/>
      <c r="AO22" s="679"/>
      <c r="AP22" s="679"/>
      <c r="AQ22" s="679"/>
      <c r="AR22" s="679"/>
      <c r="AS22" s="679"/>
      <c r="AT22" s="679"/>
      <c r="AU22" s="1051"/>
      <c r="AV22" s="679"/>
      <c r="AW22" s="679"/>
      <c r="AX22" s="679"/>
      <c r="AY22" s="679"/>
      <c r="AZ22" s="679"/>
      <c r="BA22" s="679"/>
      <c r="BB22" s="679"/>
      <c r="BC22" s="679"/>
      <c r="BD22" s="679"/>
      <c r="BE22" s="679"/>
      <c r="BF22" s="679"/>
      <c r="BG22" s="1051"/>
      <c r="BH22" s="679"/>
      <c r="BI22" s="679"/>
      <c r="BJ22" s="679"/>
      <c r="BK22" s="679"/>
      <c r="BL22" s="679"/>
      <c r="BM22" s="679"/>
      <c r="BN22" s="679"/>
      <c r="BO22" s="679"/>
      <c r="BP22" s="679"/>
      <c r="BQ22" s="679"/>
      <c r="BR22" s="679"/>
      <c r="BS22" s="1051"/>
      <c r="BT22" s="679"/>
      <c r="BU22" s="679"/>
      <c r="BV22" s="679"/>
      <c r="BW22" s="679"/>
      <c r="BX22" s="89" t="s">
        <v>1343</v>
      </c>
      <c r="BY22" s="89" t="s">
        <v>1341</v>
      </c>
      <c r="BZ22" s="1195">
        <v>0.1</v>
      </c>
      <c r="CA22" s="510" t="s">
        <v>1468</v>
      </c>
      <c r="CB22" s="465"/>
      <c r="CC22" s="466"/>
      <c r="CD22" s="599"/>
      <c r="CE22" s="464"/>
      <c r="CF22" s="217"/>
      <c r="CG22" s="218"/>
      <c r="CH22" s="646"/>
      <c r="CI22" s="646"/>
    </row>
    <row r="23" spans="2:87" ht="146.25" hidden="1" x14ac:dyDescent="0.2">
      <c r="B23" s="692" t="s">
        <v>318</v>
      </c>
      <c r="C23" s="848">
        <v>1</v>
      </c>
      <c r="D23" s="848">
        <v>1</v>
      </c>
      <c r="E23" s="848">
        <v>1</v>
      </c>
      <c r="F23" s="848">
        <v>1</v>
      </c>
      <c r="G23" s="848">
        <v>1</v>
      </c>
      <c r="H23" s="848">
        <v>1</v>
      </c>
      <c r="I23" s="848">
        <v>1</v>
      </c>
      <c r="J23" s="848">
        <v>1</v>
      </c>
      <c r="K23" s="848">
        <v>1</v>
      </c>
      <c r="L23" s="848">
        <v>1</v>
      </c>
      <c r="M23" s="716">
        <f t="shared" si="1"/>
        <v>1</v>
      </c>
      <c r="N23" s="848"/>
      <c r="O23" s="849"/>
      <c r="P23" s="693"/>
      <c r="Q23" s="852">
        <v>3</v>
      </c>
      <c r="R23" s="852">
        <v>2</v>
      </c>
      <c r="S23" s="852">
        <v>2</v>
      </c>
      <c r="T23" s="249">
        <f>Q23*R23*S23</f>
        <v>12</v>
      </c>
      <c r="U23" s="694"/>
      <c r="V23" s="695"/>
      <c r="W23" s="695"/>
      <c r="X23" s="219"/>
      <c r="Y23" s="219"/>
      <c r="Z23" s="417"/>
      <c r="AA23" s="417"/>
      <c r="AB23" s="556"/>
      <c r="AC23" s="556"/>
      <c r="AD23" s="556"/>
      <c r="AE23" s="556"/>
      <c r="AF23" s="556"/>
      <c r="AG23" s="556"/>
      <c r="AH23" s="556"/>
      <c r="AI23" s="556"/>
      <c r="AJ23" s="556"/>
      <c r="AK23" s="556"/>
      <c r="AL23" s="556"/>
      <c r="AM23" s="556"/>
      <c r="AN23" s="556"/>
      <c r="AO23" s="556"/>
      <c r="AP23" s="556"/>
      <c r="AQ23" s="556"/>
      <c r="AR23" s="556"/>
      <c r="AS23" s="556"/>
      <c r="AT23" s="556"/>
      <c r="AU23" s="556"/>
      <c r="AV23" s="556"/>
      <c r="AW23" s="556"/>
      <c r="AX23" s="556"/>
      <c r="AY23" s="556"/>
      <c r="AZ23" s="556"/>
      <c r="BA23" s="556"/>
      <c r="BB23" s="556"/>
      <c r="BC23" s="556"/>
      <c r="BD23" s="556"/>
      <c r="BE23" s="556"/>
      <c r="BF23" s="556"/>
      <c r="BG23" s="556"/>
      <c r="BH23" s="556"/>
      <c r="BI23" s="556"/>
      <c r="BJ23" s="556"/>
      <c r="BK23" s="556"/>
      <c r="BL23" s="556"/>
      <c r="BM23" s="556"/>
      <c r="BN23" s="556"/>
      <c r="BO23" s="556"/>
      <c r="BP23" s="556"/>
      <c r="BQ23" s="556"/>
      <c r="BR23" s="556"/>
      <c r="BS23" s="556"/>
      <c r="BT23" s="556"/>
      <c r="BU23" s="556"/>
      <c r="BV23" s="556"/>
      <c r="BW23" s="556"/>
      <c r="BX23" s="216"/>
      <c r="BY23" s="216"/>
      <c r="BZ23" s="610"/>
      <c r="CA23" s="408"/>
      <c r="CB23" s="465"/>
      <c r="CC23" s="466"/>
      <c r="CD23" s="599"/>
      <c r="CE23" s="464"/>
      <c r="CF23" s="465"/>
      <c r="CG23" s="467"/>
      <c r="CH23" s="646"/>
      <c r="CI23" s="646"/>
    </row>
    <row r="24" spans="2:87" s="3" customFormat="1" ht="35.25" customHeight="1" x14ac:dyDescent="0.2">
      <c r="B24" s="646"/>
      <c r="C24" s="646"/>
      <c r="D24" s="646"/>
      <c r="E24" s="646"/>
      <c r="F24" s="646"/>
      <c r="G24" s="646"/>
      <c r="H24" s="646"/>
      <c r="I24" s="2063" t="s">
        <v>63</v>
      </c>
      <c r="J24" s="1291"/>
      <c r="K24" s="1291"/>
      <c r="L24" s="1291"/>
      <c r="M24" s="646">
        <v>1.01</v>
      </c>
      <c r="N24" s="646"/>
      <c r="O24" s="646"/>
      <c r="P24" s="2063" t="s">
        <v>125</v>
      </c>
      <c r="Q24" s="1291"/>
      <c r="R24" s="1291"/>
      <c r="S24" s="1291"/>
      <c r="T24" s="1291"/>
      <c r="U24" s="17">
        <v>1</v>
      </c>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row>
    <row r="25" spans="2:87" s="3" customFormat="1" ht="23.25" customHeight="1" x14ac:dyDescent="0.15">
      <c r="B25" s="345"/>
      <c r="C25" s="345"/>
      <c r="D25" s="345"/>
      <c r="E25" s="345"/>
      <c r="F25" s="345"/>
      <c r="G25" s="345"/>
      <c r="H25" s="345"/>
      <c r="I25" s="345"/>
      <c r="J25" s="345"/>
      <c r="K25" s="345"/>
      <c r="L25" s="345"/>
      <c r="M25" s="345"/>
      <c r="N25" s="345"/>
      <c r="O25" s="381"/>
      <c r="P25" s="381"/>
    </row>
    <row r="26" spans="2:87" s="3" customFormat="1" ht="30" customHeight="1" x14ac:dyDescent="0.15">
      <c r="B26" s="41" t="s">
        <v>78</v>
      </c>
      <c r="C26" s="347"/>
      <c r="D26" s="2023" t="s">
        <v>79</v>
      </c>
      <c r="E26" s="2023"/>
      <c r="F26" s="2023"/>
      <c r="G26" s="2023"/>
      <c r="H26" s="2023"/>
      <c r="I26" s="2023"/>
      <c r="J26" s="345"/>
      <c r="K26" s="345"/>
      <c r="L26" s="345"/>
      <c r="M26" s="345"/>
      <c r="N26" s="1875" t="s">
        <v>83</v>
      </c>
      <c r="O26" s="1876"/>
      <c r="P26" s="1877"/>
    </row>
    <row r="27" spans="2:87" s="3" customFormat="1" ht="27" customHeight="1" x14ac:dyDescent="0.2">
      <c r="B27" s="39" t="s">
        <v>82</v>
      </c>
      <c r="C27" s="382" t="s">
        <v>81</v>
      </c>
      <c r="D27" s="2024"/>
      <c r="E27" s="2024"/>
      <c r="F27" s="2024"/>
      <c r="G27" s="2024"/>
      <c r="H27" s="2024"/>
      <c r="I27" s="2024"/>
      <c r="J27" s="345"/>
      <c r="K27" s="345"/>
      <c r="L27" s="345"/>
      <c r="M27" s="345"/>
      <c r="N27" s="364" t="s">
        <v>1</v>
      </c>
      <c r="O27" s="260">
        <f>COUNTIF(O19:O24,$CW$12)</f>
        <v>0</v>
      </c>
      <c r="P27" s="260">
        <f>COUNTIF(P19:P24,$CW$12)</f>
        <v>0</v>
      </c>
    </row>
    <row r="28" spans="2:87" s="3" customFormat="1" ht="24" customHeight="1" x14ac:dyDescent="0.2">
      <c r="B28" s="39" t="s">
        <v>80</v>
      </c>
      <c r="C28" s="382"/>
      <c r="D28" s="2024"/>
      <c r="E28" s="2024"/>
      <c r="F28" s="2024"/>
      <c r="G28" s="2024"/>
      <c r="H28" s="2024"/>
      <c r="I28" s="2024"/>
      <c r="J28" s="383"/>
      <c r="K28" s="383"/>
      <c r="L28" s="383"/>
      <c r="M28" s="383"/>
      <c r="N28" s="364" t="s">
        <v>2</v>
      </c>
      <c r="O28" s="260">
        <v>1</v>
      </c>
      <c r="P28" s="260">
        <f>COUNTIF(P19:P24,N28)</f>
        <v>0</v>
      </c>
    </row>
    <row r="29" spans="2:87" s="3" customFormat="1" ht="20.25" customHeight="1" x14ac:dyDescent="0.15">
      <c r="B29" s="39" t="s">
        <v>122</v>
      </c>
      <c r="C29" s="346"/>
      <c r="D29" s="2025"/>
      <c r="E29" s="2025"/>
      <c r="F29" s="2025"/>
      <c r="G29" s="2025"/>
      <c r="H29" s="2025"/>
      <c r="I29" s="2025"/>
      <c r="J29" s="384"/>
      <c r="K29" s="384"/>
      <c r="L29" s="384"/>
      <c r="M29" s="384"/>
      <c r="N29" s="364" t="s">
        <v>84</v>
      </c>
      <c r="O29" s="260"/>
      <c r="P29" s="260">
        <f>COUNTIF(P19:P24,N29)</f>
        <v>0</v>
      </c>
    </row>
    <row r="30" spans="2:87" s="3" customFormat="1" ht="30" customHeight="1" x14ac:dyDescent="0.15">
      <c r="B30" s="384"/>
      <c r="C30" s="384"/>
      <c r="D30" s="384"/>
      <c r="E30" s="384"/>
      <c r="F30" s="384"/>
      <c r="G30" s="384"/>
      <c r="H30" s="384"/>
      <c r="I30" s="384"/>
      <c r="J30" s="384"/>
      <c r="K30" s="384"/>
      <c r="L30" s="384"/>
      <c r="M30" s="384"/>
      <c r="N30" s="364" t="s">
        <v>85</v>
      </c>
      <c r="O30" s="260">
        <f>COUNTIF(O19:O24,N30)</f>
        <v>0</v>
      </c>
      <c r="P30" s="260">
        <f>COUNTIF(P19:P24,N30)</f>
        <v>0</v>
      </c>
    </row>
    <row r="31" spans="2:87" s="3" customFormat="1" ht="19.5" customHeight="1" x14ac:dyDescent="0.15">
      <c r="B31" s="384"/>
      <c r="C31" s="384"/>
      <c r="D31" s="384"/>
      <c r="E31" s="384"/>
      <c r="F31" s="384"/>
      <c r="G31" s="384"/>
      <c r="H31" s="384"/>
      <c r="I31" s="384"/>
      <c r="J31" s="384"/>
      <c r="K31" s="384"/>
      <c r="L31" s="384"/>
      <c r="M31" s="384"/>
      <c r="N31" s="17"/>
      <c r="O31" s="17"/>
      <c r="P31" s="17"/>
    </row>
    <row r="32" spans="2:87" s="3" customFormat="1" ht="22.5" customHeight="1" x14ac:dyDescent="0.15">
      <c r="B32" s="384"/>
      <c r="C32" s="384"/>
      <c r="D32" s="384"/>
      <c r="E32" s="384"/>
      <c r="F32" s="384"/>
      <c r="G32" s="384"/>
      <c r="H32" s="384"/>
      <c r="I32" s="384"/>
      <c r="J32" s="384"/>
      <c r="K32" s="384"/>
      <c r="L32" s="384"/>
      <c r="M32" s="384"/>
      <c r="N32" s="17"/>
      <c r="O32" s="17"/>
      <c r="P32" s="17"/>
    </row>
    <row r="33" spans="2:16" s="3" customFormat="1" ht="37.5" customHeight="1" x14ac:dyDescent="0.15">
      <c r="B33" s="215"/>
      <c r="C33" s="215"/>
      <c r="D33" s="215"/>
      <c r="E33" s="215"/>
      <c r="F33" s="215"/>
      <c r="G33" s="215"/>
      <c r="H33" s="215"/>
      <c r="I33" s="215"/>
      <c r="J33" s="215"/>
      <c r="K33" s="215"/>
      <c r="L33" s="215"/>
      <c r="M33" s="215"/>
      <c r="N33" s="1878" t="s">
        <v>86</v>
      </c>
      <c r="O33" s="1837"/>
      <c r="P33" s="1879"/>
    </row>
    <row r="34" spans="2:16" s="3" customFormat="1" ht="18.75" customHeight="1" x14ac:dyDescent="0.15">
      <c r="B34" s="215"/>
      <c r="C34" s="215"/>
      <c r="D34" s="215"/>
      <c r="E34" s="215"/>
      <c r="F34" s="215"/>
      <c r="G34" s="215"/>
      <c r="H34" s="215"/>
      <c r="I34" s="215"/>
      <c r="J34" s="215"/>
      <c r="K34" s="215"/>
      <c r="L34" s="215"/>
      <c r="M34" s="215"/>
      <c r="N34" s="364" t="s">
        <v>1</v>
      </c>
      <c r="O34" s="351" t="e">
        <f>+O28/#REF!</f>
        <v>#REF!</v>
      </c>
      <c r="P34" s="351" t="e">
        <f>+P28/#REF!</f>
        <v>#REF!</v>
      </c>
    </row>
    <row r="35" spans="2:16" s="3" customFormat="1" ht="42.75" customHeight="1" x14ac:dyDescent="0.15">
      <c r="B35" s="215"/>
      <c r="C35" s="215"/>
      <c r="D35" s="215"/>
      <c r="E35" s="215"/>
      <c r="F35" s="215"/>
      <c r="G35" s="215"/>
      <c r="H35" s="215"/>
      <c r="I35" s="215"/>
      <c r="J35" s="215"/>
      <c r="K35" s="215"/>
      <c r="L35" s="215"/>
      <c r="M35" s="215"/>
      <c r="N35" s="364" t="s">
        <v>2</v>
      </c>
      <c r="O35" s="351">
        <v>1</v>
      </c>
      <c r="P35" s="351" t="e">
        <f>+P29/#REF!</f>
        <v>#REF!</v>
      </c>
    </row>
    <row r="36" spans="2:16" s="3" customFormat="1" x14ac:dyDescent="0.15">
      <c r="B36" s="215"/>
      <c r="C36" s="215"/>
      <c r="D36" s="215"/>
      <c r="E36" s="215"/>
      <c r="F36" s="215"/>
      <c r="G36" s="215"/>
      <c r="H36" s="215"/>
      <c r="I36" s="215"/>
      <c r="J36" s="215"/>
      <c r="K36" s="215"/>
      <c r="L36" s="215"/>
      <c r="M36" s="215"/>
      <c r="N36" s="364" t="s">
        <v>84</v>
      </c>
      <c r="O36" s="351">
        <v>0</v>
      </c>
      <c r="P36" s="351" t="e">
        <f>+P30/#REF!</f>
        <v>#REF!</v>
      </c>
    </row>
    <row r="37" spans="2:16" s="3" customFormat="1" x14ac:dyDescent="0.15">
      <c r="B37" s="215"/>
      <c r="C37" s="215"/>
      <c r="D37" s="215"/>
      <c r="E37" s="215"/>
      <c r="F37" s="215"/>
      <c r="G37" s="215"/>
      <c r="H37" s="215"/>
      <c r="I37" s="215"/>
      <c r="J37" s="215"/>
      <c r="K37" s="215"/>
      <c r="L37" s="215"/>
      <c r="M37" s="215"/>
      <c r="N37" s="364" t="s">
        <v>85</v>
      </c>
      <c r="O37" s="351" t="e">
        <f>+O31/#REF!</f>
        <v>#REF!</v>
      </c>
      <c r="P37" s="351" t="e">
        <f>+P31/#REF!</f>
        <v>#REF!</v>
      </c>
    </row>
  </sheetData>
  <mergeCells count="55">
    <mergeCell ref="D29:I29"/>
    <mergeCell ref="I24:L24"/>
    <mergeCell ref="P24:T24"/>
    <mergeCell ref="N26:P26"/>
    <mergeCell ref="N33:P33"/>
    <mergeCell ref="O6:Q6"/>
    <mergeCell ref="D26:I26"/>
    <mergeCell ref="D27:I27"/>
    <mergeCell ref="D28:I28"/>
    <mergeCell ref="W12:W13"/>
    <mergeCell ref="B9:P9"/>
    <mergeCell ref="B11:P11"/>
    <mergeCell ref="Q11:T11"/>
    <mergeCell ref="S12:S13"/>
    <mergeCell ref="T12:T13"/>
    <mergeCell ref="U12:U13"/>
    <mergeCell ref="V12:V13"/>
    <mergeCell ref="AF11:AI12"/>
    <mergeCell ref="AJ11:AM12"/>
    <mergeCell ref="AN11:AQ12"/>
    <mergeCell ref="AR11:AU12"/>
    <mergeCell ref="W11:Y11"/>
    <mergeCell ref="Z11:Z13"/>
    <mergeCell ref="BP11:BS12"/>
    <mergeCell ref="BX11:CA11"/>
    <mergeCell ref="CB11:CE11"/>
    <mergeCell ref="B12:B13"/>
    <mergeCell ref="C12:E12"/>
    <mergeCell ref="F12:G12"/>
    <mergeCell ref="H12:L12"/>
    <mergeCell ref="M12:M13"/>
    <mergeCell ref="P12:P13"/>
    <mergeCell ref="Q12:Q13"/>
    <mergeCell ref="R12:R13"/>
    <mergeCell ref="BT11:BW12"/>
    <mergeCell ref="X12:X13"/>
    <mergeCell ref="Y12:Y13"/>
    <mergeCell ref="AA11:AA13"/>
    <mergeCell ref="AB11:AE12"/>
    <mergeCell ref="CF11:CI11"/>
    <mergeCell ref="BX12:CA12"/>
    <mergeCell ref="CB12:CE12"/>
    <mergeCell ref="CF12:CI12"/>
    <mergeCell ref="B2:B5"/>
    <mergeCell ref="C2:O2"/>
    <mergeCell ref="P2:R2"/>
    <mergeCell ref="C3:O4"/>
    <mergeCell ref="P3:R4"/>
    <mergeCell ref="C5:O5"/>
    <mergeCell ref="P5:R5"/>
    <mergeCell ref="AV11:AY12"/>
    <mergeCell ref="AZ11:BC12"/>
    <mergeCell ref="BD11:BG12"/>
    <mergeCell ref="BH11:BK12"/>
    <mergeCell ref="BL11:BO12"/>
  </mergeCells>
  <dataValidations count="1">
    <dataValidation type="whole" operator="greaterThan" allowBlank="1" showInputMessage="1" showErrorMessage="1" sqref="D26:D28">
      <formula1>2</formula1>
    </dataValidation>
  </dataValidations>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Visio.Drawing.11" shapeId="109569" r:id="rId4">
          <objectPr defaultSize="0" autoPict="0" r:id="rId5">
            <anchor moveWithCells="1" sizeWithCells="1">
              <from>
                <xdr:col>1</xdr:col>
                <xdr:colOff>190500</xdr:colOff>
                <xdr:row>2</xdr:row>
                <xdr:rowOff>19050</xdr:rowOff>
              </from>
              <to>
                <xdr:col>2</xdr:col>
                <xdr:colOff>0</xdr:colOff>
                <xdr:row>4</xdr:row>
                <xdr:rowOff>133350</xdr:rowOff>
              </to>
            </anchor>
          </objectPr>
        </oleObject>
      </mc:Choice>
      <mc:Fallback>
        <oleObject progId="Visio.Drawing.11" shapeId="109569" r:id="rId4"/>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I45"/>
  <sheetViews>
    <sheetView topLeftCell="A28" zoomScale="68" zoomScaleNormal="68" workbookViewId="0">
      <selection activeCell="U29" sqref="U29"/>
    </sheetView>
  </sheetViews>
  <sheetFormatPr baseColWidth="10" defaultRowHeight="12.75" x14ac:dyDescent="0.2"/>
  <cols>
    <col min="2" max="2" width="69.140625" customWidth="1"/>
    <col min="3" max="3" width="4" customWidth="1"/>
    <col min="4" max="4" width="2.85546875" customWidth="1"/>
    <col min="5" max="5" width="4.140625" customWidth="1"/>
    <col min="6" max="6" width="3.7109375" customWidth="1"/>
    <col min="7" max="7" width="2.7109375" customWidth="1"/>
    <col min="8" max="8" width="3.140625" customWidth="1"/>
    <col min="9" max="9" width="3.5703125" customWidth="1"/>
    <col min="10" max="10" width="2.42578125" customWidth="1"/>
    <col min="11" max="11" width="3.85546875" customWidth="1"/>
    <col min="12" max="12" width="3.28515625" customWidth="1"/>
    <col min="16" max="16" width="19.42578125" customWidth="1"/>
    <col min="17" max="18" width="4.140625" customWidth="1"/>
    <col min="19" max="19" width="5" customWidth="1"/>
    <col min="20" max="20" width="5.28515625" customWidth="1"/>
    <col min="21" max="21" width="30.140625" customWidth="1"/>
    <col min="22" max="22" width="5.85546875" style="26" customWidth="1"/>
    <col min="28" max="28" width="2.140625" customWidth="1"/>
    <col min="29" max="31" width="2.7109375" customWidth="1"/>
    <col min="32" max="32" width="2.5703125" customWidth="1"/>
    <col min="33" max="33" width="2.7109375" customWidth="1"/>
    <col min="34" max="34" width="2.85546875" customWidth="1"/>
    <col min="35" max="35" width="2.7109375" customWidth="1"/>
    <col min="36" max="36" width="2.5703125" customWidth="1"/>
    <col min="37" max="37" width="2.42578125" customWidth="1"/>
    <col min="38" max="38" width="2.28515625" customWidth="1"/>
    <col min="39" max="39" width="2.42578125" customWidth="1"/>
    <col min="40" max="40" width="2.5703125" customWidth="1"/>
    <col min="41" max="41" width="2.85546875" customWidth="1"/>
    <col min="42" max="42" width="2.7109375" customWidth="1"/>
    <col min="43" max="43" width="2.28515625" customWidth="1"/>
    <col min="44" max="44" width="3.140625" customWidth="1"/>
    <col min="45" max="45" width="3.28515625" customWidth="1"/>
    <col min="46" max="46" width="2.42578125" customWidth="1"/>
    <col min="47" max="47" width="2.5703125" customWidth="1"/>
    <col min="48" max="48" width="3.140625" customWidth="1"/>
    <col min="49" max="49" width="2.85546875" customWidth="1"/>
    <col min="50" max="50" width="2.140625" customWidth="1"/>
    <col min="51" max="52" width="2.28515625" customWidth="1"/>
    <col min="53" max="53" width="3.140625" customWidth="1"/>
    <col min="54" max="54" width="2.5703125" customWidth="1"/>
    <col min="55" max="55" width="2.7109375" customWidth="1"/>
    <col min="56" max="56" width="1.85546875" customWidth="1"/>
    <col min="57" max="57" width="2.28515625" customWidth="1"/>
    <col min="58" max="58" width="2.42578125" customWidth="1"/>
    <col min="59" max="59" width="2" customWidth="1"/>
    <col min="60" max="60" width="2.28515625" customWidth="1"/>
    <col min="61" max="61" width="2.140625" customWidth="1"/>
    <col min="62" max="63" width="2.5703125" customWidth="1"/>
    <col min="64" max="64" width="2.140625" customWidth="1"/>
    <col min="65" max="66" width="2.5703125" customWidth="1"/>
    <col min="67" max="67" width="2.140625" customWidth="1"/>
    <col min="68" max="68" width="2.42578125" customWidth="1"/>
    <col min="69" max="69" width="2.7109375" customWidth="1"/>
    <col min="70" max="70" width="1.85546875" customWidth="1"/>
    <col min="71" max="71" width="2.7109375" customWidth="1"/>
    <col min="72" max="73" width="2.140625" customWidth="1"/>
    <col min="74" max="75" width="2.7109375" customWidth="1"/>
    <col min="76" max="76" width="17.5703125" customWidth="1"/>
    <col min="84" max="84" width="15" customWidth="1"/>
  </cols>
  <sheetData>
    <row r="1" spans="2:87" ht="15.75" x14ac:dyDescent="0.2">
      <c r="B1" s="2110"/>
      <c r="C1" s="1543" t="s">
        <v>14</v>
      </c>
      <c r="D1" s="1544"/>
      <c r="E1" s="1544"/>
      <c r="F1" s="1544"/>
      <c r="G1" s="1544"/>
      <c r="H1" s="1544"/>
      <c r="I1" s="1544"/>
      <c r="J1" s="1544"/>
      <c r="K1" s="1544"/>
      <c r="L1" s="1544"/>
      <c r="M1" s="1544"/>
      <c r="N1" s="1544"/>
      <c r="O1" s="1545"/>
      <c r="P1" s="2004" t="s">
        <v>1283</v>
      </c>
      <c r="Q1" s="2004"/>
      <c r="R1" s="29"/>
      <c r="S1" s="29"/>
      <c r="T1" s="29"/>
      <c r="U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row>
    <row r="2" spans="2:87" ht="15.75" x14ac:dyDescent="0.2">
      <c r="B2" s="2110"/>
      <c r="C2" s="1546" t="s">
        <v>164</v>
      </c>
      <c r="D2" s="1547"/>
      <c r="E2" s="1547"/>
      <c r="F2" s="1547"/>
      <c r="G2" s="1547"/>
      <c r="H2" s="1547"/>
      <c r="I2" s="1547"/>
      <c r="J2" s="1547"/>
      <c r="K2" s="1547"/>
      <c r="L2" s="1547"/>
      <c r="M2" s="1547"/>
      <c r="N2" s="1547"/>
      <c r="O2" s="1548"/>
      <c r="P2" s="2006" t="s">
        <v>116</v>
      </c>
      <c r="Q2" s="2006"/>
      <c r="R2" s="29"/>
      <c r="S2" s="29"/>
      <c r="T2" s="29"/>
      <c r="U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row>
    <row r="3" spans="2:87" ht="16.5" x14ac:dyDescent="0.2">
      <c r="B3" s="2002"/>
      <c r="C3" s="2111" t="s">
        <v>1282</v>
      </c>
      <c r="D3" s="2111"/>
      <c r="E3" s="2111"/>
      <c r="F3" s="2111"/>
      <c r="G3" s="2111"/>
      <c r="H3" s="2111"/>
      <c r="I3" s="2111"/>
      <c r="J3" s="2111"/>
      <c r="K3" s="2111"/>
      <c r="L3" s="2111"/>
      <c r="M3" s="2111"/>
      <c r="N3" s="2111"/>
      <c r="O3" s="2111"/>
      <c r="P3" s="2007" t="s">
        <v>1281</v>
      </c>
      <c r="Q3" s="2008"/>
      <c r="R3" s="29"/>
      <c r="S3" s="29"/>
      <c r="T3" s="29"/>
      <c r="U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row>
    <row r="4" spans="2:87" ht="16.5" x14ac:dyDescent="0.2">
      <c r="B4" s="621"/>
      <c r="C4" s="385"/>
      <c r="D4" s="385"/>
      <c r="E4" s="385"/>
      <c r="F4" s="385"/>
      <c r="G4" s="385"/>
      <c r="H4" s="385"/>
      <c r="I4" s="385"/>
      <c r="J4" s="385"/>
      <c r="K4" s="385"/>
      <c r="L4" s="385"/>
      <c r="M4" s="385"/>
      <c r="N4" s="385"/>
      <c r="O4" s="385"/>
      <c r="P4" s="386"/>
      <c r="Q4" s="395"/>
      <c r="R4" s="29"/>
      <c r="S4" s="29"/>
      <c r="T4" s="29"/>
      <c r="U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row>
    <row r="5" spans="2:87" x14ac:dyDescent="0.2">
      <c r="B5" s="877" t="s">
        <v>246</v>
      </c>
      <c r="C5" s="878" t="s">
        <v>255</v>
      </c>
      <c r="D5" s="878"/>
      <c r="E5" s="878"/>
      <c r="F5" s="878"/>
      <c r="G5" s="878"/>
      <c r="H5" s="878"/>
      <c r="I5" s="878"/>
      <c r="J5" s="879"/>
      <c r="K5" s="879"/>
      <c r="L5" s="879"/>
      <c r="M5" s="879"/>
      <c r="N5" s="879"/>
      <c r="O5" s="880"/>
      <c r="P5" s="880"/>
      <c r="Q5" s="880"/>
      <c r="R5" s="881"/>
      <c r="S5" s="881"/>
      <c r="T5" s="881"/>
      <c r="U5" s="881"/>
      <c r="V5" s="880"/>
      <c r="W5" s="881"/>
      <c r="X5" s="881"/>
      <c r="Y5" s="881"/>
      <c r="Z5" s="881"/>
      <c r="AA5" s="881"/>
      <c r="AB5" s="1782"/>
      <c r="AC5" s="1782"/>
      <c r="AD5" s="1782"/>
      <c r="AE5" s="1782"/>
      <c r="AF5" s="1782"/>
      <c r="AG5" s="1782"/>
      <c r="AH5" s="1782"/>
      <c r="AI5" s="1782"/>
      <c r="AJ5" s="1782"/>
      <c r="AK5" s="1782"/>
      <c r="AL5" s="1782"/>
      <c r="AM5" s="1782"/>
      <c r="AN5" s="1782"/>
      <c r="AO5" s="1782"/>
      <c r="AP5" s="1782"/>
      <c r="AQ5" s="1782"/>
      <c r="AR5" s="1782"/>
      <c r="AS5" s="1782"/>
      <c r="AT5" s="1782"/>
      <c r="AU5" s="1782"/>
      <c r="AV5" s="1782"/>
      <c r="AW5" s="1782"/>
      <c r="AX5" s="1782"/>
      <c r="AY5" s="1782"/>
      <c r="AZ5" s="1782"/>
      <c r="BA5" s="1782"/>
      <c r="BB5" s="1782"/>
      <c r="BC5" s="1782"/>
      <c r="BD5" s="1782"/>
      <c r="BE5" s="1782"/>
      <c r="BF5" s="1782"/>
      <c r="BG5" s="1782"/>
      <c r="BH5" s="1782"/>
      <c r="BI5" s="1782"/>
      <c r="BJ5" s="1782"/>
      <c r="BK5" s="1782"/>
      <c r="BL5" s="1782"/>
      <c r="BM5" s="1782"/>
      <c r="BN5" s="1782"/>
      <c r="BO5" s="1782"/>
      <c r="BP5" s="1782"/>
      <c r="BQ5" s="1782"/>
      <c r="BR5" s="1782"/>
      <c r="BS5" s="1782"/>
      <c r="BT5" s="1782"/>
      <c r="BU5" s="1782"/>
      <c r="BV5" s="1782"/>
      <c r="BW5" s="1782"/>
      <c r="BX5" s="881"/>
      <c r="BY5" s="881"/>
      <c r="BZ5" s="881"/>
      <c r="CA5" s="881"/>
      <c r="CB5" s="882"/>
      <c r="CC5" s="882"/>
      <c r="CD5" s="882"/>
      <c r="CE5" s="882"/>
      <c r="CF5" s="882"/>
      <c r="CG5" s="882"/>
    </row>
    <row r="6" spans="2:87" x14ac:dyDescent="0.2">
      <c r="B6" s="883" t="s">
        <v>298</v>
      </c>
      <c r="C6" s="883"/>
      <c r="D6" s="884"/>
      <c r="E6" s="881"/>
      <c r="F6" s="2115"/>
      <c r="G6" s="2115"/>
      <c r="H6" s="2115"/>
      <c r="I6" s="2115"/>
      <c r="J6" s="2115"/>
      <c r="K6" s="2115"/>
      <c r="L6" s="2115"/>
      <c r="M6" s="2115"/>
      <c r="N6" s="2115"/>
      <c r="O6" s="2115"/>
      <c r="P6" s="2115"/>
      <c r="Q6" s="2115"/>
      <c r="R6" s="881"/>
      <c r="S6" s="881"/>
      <c r="T6" s="881"/>
      <c r="U6" s="881"/>
      <c r="V6" s="885"/>
      <c r="W6" s="881"/>
      <c r="X6" s="881"/>
      <c r="Y6" s="881"/>
      <c r="Z6" s="881"/>
      <c r="AA6" s="881"/>
      <c r="AB6" s="881"/>
      <c r="AC6" s="881"/>
      <c r="AD6" s="881"/>
      <c r="AE6" s="881"/>
      <c r="AF6" s="881"/>
      <c r="AG6" s="881"/>
      <c r="AH6" s="881"/>
      <c r="AI6" s="881"/>
      <c r="AJ6" s="881"/>
      <c r="AK6" s="881"/>
      <c r="AL6" s="881"/>
      <c r="AM6" s="881"/>
      <c r="AN6" s="881"/>
      <c r="AO6" s="881"/>
      <c r="AP6" s="881"/>
      <c r="AQ6" s="881"/>
      <c r="AR6" s="881"/>
      <c r="AS6" s="881"/>
      <c r="AT6" s="881"/>
      <c r="AU6" s="881"/>
      <c r="AV6" s="881"/>
      <c r="AW6" s="881"/>
      <c r="AX6" s="881"/>
      <c r="AY6" s="881"/>
      <c r="AZ6" s="881"/>
      <c r="BA6" s="881"/>
      <c r="BB6" s="881"/>
      <c r="BC6" s="881"/>
      <c r="BD6" s="881"/>
      <c r="BE6" s="881"/>
      <c r="BF6" s="881"/>
      <c r="BG6" s="881"/>
      <c r="BH6" s="881"/>
      <c r="BI6" s="881"/>
      <c r="BJ6" s="881"/>
      <c r="BK6" s="881"/>
      <c r="BL6" s="881"/>
      <c r="BM6" s="881"/>
      <c r="BN6" s="881"/>
      <c r="BO6" s="881"/>
      <c r="BP6" s="881"/>
      <c r="BQ6" s="881"/>
      <c r="BR6" s="881"/>
      <c r="BS6" s="881"/>
      <c r="BT6" s="881"/>
      <c r="BU6" s="881"/>
      <c r="BV6" s="881"/>
      <c r="BW6" s="881"/>
      <c r="BX6" s="881"/>
      <c r="BY6" s="881"/>
      <c r="BZ6" s="881"/>
      <c r="CA6" s="881"/>
      <c r="CB6" s="882"/>
      <c r="CC6" s="882"/>
      <c r="CD6" s="882"/>
      <c r="CE6" s="882"/>
      <c r="CF6" s="882"/>
      <c r="CG6" s="882"/>
    </row>
    <row r="7" spans="2:87" x14ac:dyDescent="0.2">
      <c r="B7" s="2105" t="s">
        <v>299</v>
      </c>
      <c r="C7" s="2105"/>
      <c r="D7" s="2105"/>
      <c r="E7" s="2106"/>
      <c r="F7" s="2105"/>
      <c r="G7" s="2105"/>
      <c r="H7" s="2105"/>
      <c r="I7" s="2105"/>
      <c r="J7" s="2105"/>
      <c r="K7" s="2105"/>
      <c r="L7" s="2105"/>
      <c r="M7" s="2105"/>
      <c r="N7" s="2105"/>
      <c r="O7" s="2105"/>
      <c r="P7" s="2107"/>
      <c r="Q7" s="881"/>
      <c r="R7" s="881"/>
      <c r="S7" s="881"/>
      <c r="T7" s="881"/>
      <c r="U7" s="881"/>
      <c r="V7" s="885"/>
      <c r="W7" s="881"/>
      <c r="X7" s="881"/>
      <c r="Y7" s="881"/>
      <c r="Z7" s="881"/>
      <c r="AA7" s="881"/>
      <c r="AB7" s="881"/>
      <c r="AC7" s="881"/>
      <c r="AD7" s="881"/>
      <c r="AE7" s="881"/>
      <c r="AF7" s="881"/>
      <c r="AG7" s="881"/>
      <c r="AH7" s="881"/>
      <c r="AI7" s="881"/>
      <c r="AJ7" s="881"/>
      <c r="AK7" s="881"/>
      <c r="AL7" s="881"/>
      <c r="AM7" s="881"/>
      <c r="AN7" s="881"/>
      <c r="AO7" s="881"/>
      <c r="AP7" s="881"/>
      <c r="AQ7" s="881"/>
      <c r="AR7" s="881"/>
      <c r="AS7" s="881"/>
      <c r="AT7" s="881"/>
      <c r="AU7" s="881"/>
      <c r="AV7" s="881"/>
      <c r="AW7" s="881"/>
      <c r="AX7" s="881"/>
      <c r="AY7" s="881"/>
      <c r="AZ7" s="881"/>
      <c r="BA7" s="881"/>
      <c r="BB7" s="881"/>
      <c r="BC7" s="881"/>
      <c r="BD7" s="881"/>
      <c r="BE7" s="881"/>
      <c r="BF7" s="881"/>
      <c r="BG7" s="881"/>
      <c r="BH7" s="881"/>
      <c r="BI7" s="881"/>
      <c r="BJ7" s="881"/>
      <c r="BK7" s="881"/>
      <c r="BL7" s="881"/>
      <c r="BM7" s="881"/>
      <c r="BN7" s="881"/>
      <c r="BO7" s="881"/>
      <c r="BP7" s="881"/>
      <c r="BQ7" s="881"/>
      <c r="BR7" s="881"/>
      <c r="BS7" s="881"/>
      <c r="BT7" s="881"/>
      <c r="BU7" s="881"/>
      <c r="BV7" s="881"/>
      <c r="BW7" s="881"/>
      <c r="BX7" s="881"/>
      <c r="BY7" s="881"/>
      <c r="BZ7" s="881"/>
      <c r="CA7" s="881"/>
      <c r="CB7" s="882"/>
      <c r="CC7" s="882"/>
      <c r="CD7" s="882"/>
      <c r="CE7" s="882"/>
      <c r="CF7" s="882"/>
      <c r="CG7" s="882"/>
    </row>
    <row r="8" spans="2:87" ht="12.75" customHeight="1" x14ac:dyDescent="0.2">
      <c r="B8" s="2108" t="s">
        <v>0</v>
      </c>
      <c r="C8" s="2108"/>
      <c r="D8" s="2108"/>
      <c r="E8" s="2108"/>
      <c r="F8" s="2108"/>
      <c r="G8" s="2108"/>
      <c r="H8" s="2108"/>
      <c r="I8" s="2108"/>
      <c r="J8" s="2108"/>
      <c r="K8" s="2108"/>
      <c r="L8" s="2108"/>
      <c r="M8" s="2108"/>
      <c r="N8" s="2108"/>
      <c r="O8" s="2108"/>
      <c r="P8" s="2108"/>
      <c r="Q8" s="1318" t="s">
        <v>32</v>
      </c>
      <c r="R8" s="1318"/>
      <c r="S8" s="1318"/>
      <c r="T8" s="1318"/>
      <c r="U8" s="1484" t="s">
        <v>51</v>
      </c>
      <c r="V8" s="885"/>
      <c r="W8" s="2095" t="s">
        <v>147</v>
      </c>
      <c r="X8" s="2095"/>
      <c r="Y8" s="2095"/>
      <c r="Z8" s="1318" t="s">
        <v>33</v>
      </c>
      <c r="AA8" s="1318" t="s">
        <v>36</v>
      </c>
      <c r="AB8" s="1389" t="s">
        <v>187</v>
      </c>
      <c r="AC8" s="1390"/>
      <c r="AD8" s="1390"/>
      <c r="AE8" s="1391"/>
      <c r="AF8" s="1392" t="s">
        <v>188</v>
      </c>
      <c r="AG8" s="1393"/>
      <c r="AH8" s="1393"/>
      <c r="AI8" s="1394"/>
      <c r="AJ8" s="1378" t="s">
        <v>108</v>
      </c>
      <c r="AK8" s="1379"/>
      <c r="AL8" s="1379"/>
      <c r="AM8" s="1380"/>
      <c r="AN8" s="1381" t="s">
        <v>189</v>
      </c>
      <c r="AO8" s="1382"/>
      <c r="AP8" s="1382"/>
      <c r="AQ8" s="1383"/>
      <c r="AR8" s="2076" t="s">
        <v>190</v>
      </c>
      <c r="AS8" s="2077"/>
      <c r="AT8" s="2077"/>
      <c r="AU8" s="2078"/>
      <c r="AV8" s="2079" t="s">
        <v>109</v>
      </c>
      <c r="AW8" s="2080"/>
      <c r="AX8" s="2080"/>
      <c r="AY8" s="2081"/>
      <c r="AZ8" s="2096" t="s">
        <v>182</v>
      </c>
      <c r="BA8" s="2097"/>
      <c r="BB8" s="2097"/>
      <c r="BC8" s="2098"/>
      <c r="BD8" s="1333" t="s">
        <v>186</v>
      </c>
      <c r="BE8" s="1334"/>
      <c r="BF8" s="1334"/>
      <c r="BG8" s="1335"/>
      <c r="BH8" s="1339" t="s">
        <v>183</v>
      </c>
      <c r="BI8" s="1340"/>
      <c r="BJ8" s="1340"/>
      <c r="BK8" s="1341"/>
      <c r="BL8" s="2088" t="s">
        <v>184</v>
      </c>
      <c r="BM8" s="2089"/>
      <c r="BN8" s="2089"/>
      <c r="BO8" s="2090"/>
      <c r="BP8" s="2064" t="s">
        <v>185</v>
      </c>
      <c r="BQ8" s="2065"/>
      <c r="BR8" s="2065"/>
      <c r="BS8" s="2066"/>
      <c r="BT8" s="2067" t="s">
        <v>110</v>
      </c>
      <c r="BU8" s="2068"/>
      <c r="BV8" s="2068"/>
      <c r="BW8" s="2069"/>
      <c r="BX8" s="1087"/>
      <c r="BY8" s="1098"/>
      <c r="BZ8" s="1098"/>
      <c r="CA8" s="1088"/>
      <c r="CB8" s="1087"/>
      <c r="CC8" s="1098"/>
      <c r="CD8" s="1098"/>
      <c r="CE8" s="1088"/>
      <c r="CF8" s="1087"/>
      <c r="CG8" s="1098"/>
      <c r="CH8" s="1098"/>
      <c r="CI8" s="1088"/>
    </row>
    <row r="9" spans="2:87" ht="12.75" customHeight="1" x14ac:dyDescent="0.2">
      <c r="B9" s="2108"/>
      <c r="C9" s="2108"/>
      <c r="D9" s="2108"/>
      <c r="E9" s="2108"/>
      <c r="F9" s="2108"/>
      <c r="G9" s="2108"/>
      <c r="H9" s="2108"/>
      <c r="I9" s="2108"/>
      <c r="J9" s="2108"/>
      <c r="K9" s="2108"/>
      <c r="L9" s="2108"/>
      <c r="M9" s="2108"/>
      <c r="N9" s="2108"/>
      <c r="O9" s="2108"/>
      <c r="P9" s="2108"/>
      <c r="Q9" s="1318"/>
      <c r="R9" s="1318"/>
      <c r="S9" s="1318"/>
      <c r="T9" s="1318"/>
      <c r="U9" s="1697"/>
      <c r="V9" s="885"/>
      <c r="W9" s="2095"/>
      <c r="X9" s="2095"/>
      <c r="Y9" s="2095"/>
      <c r="Z9" s="1318"/>
      <c r="AA9" s="1318"/>
      <c r="AB9" s="2070"/>
      <c r="AC9" s="2071"/>
      <c r="AD9" s="2071"/>
      <c r="AE9" s="2072"/>
      <c r="AF9" s="2073"/>
      <c r="AG9" s="2074"/>
      <c r="AH9" s="2074"/>
      <c r="AI9" s="2075"/>
      <c r="AJ9" s="2091"/>
      <c r="AK9" s="2092"/>
      <c r="AL9" s="2092"/>
      <c r="AM9" s="2093"/>
      <c r="AN9" s="2112"/>
      <c r="AO9" s="2113"/>
      <c r="AP9" s="2113"/>
      <c r="AQ9" s="2114"/>
      <c r="AR9" s="2076"/>
      <c r="AS9" s="2077"/>
      <c r="AT9" s="2077"/>
      <c r="AU9" s="2078"/>
      <c r="AV9" s="2079"/>
      <c r="AW9" s="2080"/>
      <c r="AX9" s="2080"/>
      <c r="AY9" s="2081"/>
      <c r="AZ9" s="2096"/>
      <c r="BA9" s="2097"/>
      <c r="BB9" s="2097"/>
      <c r="BC9" s="2098"/>
      <c r="BD9" s="2099"/>
      <c r="BE9" s="2100"/>
      <c r="BF9" s="2100"/>
      <c r="BG9" s="2101"/>
      <c r="BH9" s="2102"/>
      <c r="BI9" s="2103"/>
      <c r="BJ9" s="2103"/>
      <c r="BK9" s="2104"/>
      <c r="BL9" s="2088"/>
      <c r="BM9" s="2089"/>
      <c r="BN9" s="2089"/>
      <c r="BO9" s="2090"/>
      <c r="BP9" s="2064"/>
      <c r="BQ9" s="2065"/>
      <c r="BR9" s="2065"/>
      <c r="BS9" s="2066"/>
      <c r="BT9" s="2067"/>
      <c r="BU9" s="2068"/>
      <c r="BV9" s="2068"/>
      <c r="BW9" s="2069"/>
      <c r="BX9" s="1304" t="s">
        <v>37</v>
      </c>
      <c r="BY9" s="1304"/>
      <c r="BZ9" s="1304"/>
      <c r="CA9" s="1304"/>
      <c r="CB9" s="1304" t="s">
        <v>39</v>
      </c>
      <c r="CC9" s="1304"/>
      <c r="CD9" s="1304"/>
      <c r="CE9" s="1304"/>
      <c r="CF9" s="1304" t="s">
        <v>175</v>
      </c>
      <c r="CG9" s="1304"/>
      <c r="CH9" s="1304"/>
      <c r="CI9" s="1304"/>
    </row>
    <row r="10" spans="2:87" ht="12.75" customHeight="1" x14ac:dyDescent="0.2">
      <c r="B10" s="2109" t="s">
        <v>3</v>
      </c>
      <c r="C10" s="2094" t="s">
        <v>29</v>
      </c>
      <c r="D10" s="2094"/>
      <c r="E10" s="2094"/>
      <c r="F10" s="2094" t="s">
        <v>30</v>
      </c>
      <c r="G10" s="2094"/>
      <c r="H10" s="2094" t="s">
        <v>31</v>
      </c>
      <c r="I10" s="2094"/>
      <c r="J10" s="2094"/>
      <c r="K10" s="2094"/>
      <c r="L10" s="2094"/>
      <c r="M10" s="2094" t="s">
        <v>63</v>
      </c>
      <c r="N10" s="2094" t="s">
        <v>13</v>
      </c>
      <c r="O10" s="2094" t="s">
        <v>12</v>
      </c>
      <c r="P10" s="2094" t="s">
        <v>4</v>
      </c>
      <c r="Q10" s="1318" t="s">
        <v>23</v>
      </c>
      <c r="R10" s="1318" t="s">
        <v>24</v>
      </c>
      <c r="S10" s="1318" t="s">
        <v>25</v>
      </c>
      <c r="T10" s="1318" t="s">
        <v>28</v>
      </c>
      <c r="U10" s="1697"/>
      <c r="V10" s="885"/>
      <c r="W10" s="2095"/>
      <c r="X10" s="2095"/>
      <c r="Y10" s="2095"/>
      <c r="Z10" s="1318"/>
      <c r="AA10" s="1318"/>
      <c r="AB10" s="1608"/>
      <c r="AC10" s="1609"/>
      <c r="AD10" s="1609"/>
      <c r="AE10" s="1610"/>
      <c r="AF10" s="1591"/>
      <c r="AG10" s="1592"/>
      <c r="AH10" s="1592"/>
      <c r="AI10" s="1593"/>
      <c r="AJ10" s="1594"/>
      <c r="AK10" s="1595"/>
      <c r="AL10" s="1595"/>
      <c r="AM10" s="1596"/>
      <c r="AN10" s="1588"/>
      <c r="AO10" s="1589"/>
      <c r="AP10" s="1589"/>
      <c r="AQ10" s="1590"/>
      <c r="AR10" s="1585"/>
      <c r="AS10" s="1586"/>
      <c r="AT10" s="1586"/>
      <c r="AU10" s="1587"/>
      <c r="AV10" s="1618"/>
      <c r="AW10" s="1619"/>
      <c r="AX10" s="1619"/>
      <c r="AY10" s="1620"/>
      <c r="AZ10" s="1563"/>
      <c r="BA10" s="1564"/>
      <c r="BB10" s="1564"/>
      <c r="BC10" s="1565"/>
      <c r="BD10" s="1560"/>
      <c r="BE10" s="1561"/>
      <c r="BF10" s="1561"/>
      <c r="BG10" s="1562"/>
      <c r="BH10" s="1528"/>
      <c r="BI10" s="1529"/>
      <c r="BJ10" s="1529"/>
      <c r="BK10" s="1530"/>
      <c r="BL10" s="1601"/>
      <c r="BM10" s="1602"/>
      <c r="BN10" s="1602"/>
      <c r="BO10" s="1603"/>
      <c r="BP10" s="1522"/>
      <c r="BQ10" s="1523"/>
      <c r="BR10" s="1523"/>
      <c r="BS10" s="1524"/>
      <c r="BT10" s="1605"/>
      <c r="BU10" s="1606"/>
      <c r="BV10" s="1606"/>
      <c r="BW10" s="1607"/>
      <c r="BX10" s="1305" t="s">
        <v>1274</v>
      </c>
      <c r="BY10" s="1306"/>
      <c r="BZ10" s="1306"/>
      <c r="CA10" s="1307"/>
      <c r="CB10" s="1305" t="s">
        <v>1275</v>
      </c>
      <c r="CC10" s="1306"/>
      <c r="CD10" s="1306"/>
      <c r="CE10" s="1307"/>
      <c r="CF10" s="1304" t="s">
        <v>1276</v>
      </c>
      <c r="CG10" s="1304"/>
      <c r="CH10" s="1304"/>
      <c r="CI10" s="1304"/>
    </row>
    <row r="11" spans="2:87" ht="38.25" x14ac:dyDescent="0.2">
      <c r="B11" s="2109"/>
      <c r="C11" s="859" t="s">
        <v>54</v>
      </c>
      <c r="D11" s="859" t="s">
        <v>55</v>
      </c>
      <c r="E11" s="859" t="s">
        <v>56</v>
      </c>
      <c r="F11" s="859" t="s">
        <v>57</v>
      </c>
      <c r="G11" s="859" t="s">
        <v>58</v>
      </c>
      <c r="H11" s="859" t="s">
        <v>59</v>
      </c>
      <c r="I11" s="859" t="s">
        <v>60</v>
      </c>
      <c r="J11" s="859" t="s">
        <v>61</v>
      </c>
      <c r="K11" s="859" t="s">
        <v>62</v>
      </c>
      <c r="L11" s="859" t="s">
        <v>60</v>
      </c>
      <c r="M11" s="2094"/>
      <c r="N11" s="2094"/>
      <c r="O11" s="2094"/>
      <c r="P11" s="2094"/>
      <c r="Q11" s="1318"/>
      <c r="R11" s="1318"/>
      <c r="S11" s="1318"/>
      <c r="T11" s="1318"/>
      <c r="U11" s="1485"/>
      <c r="V11" s="854" t="s">
        <v>73</v>
      </c>
      <c r="W11" s="93" t="s">
        <v>147</v>
      </c>
      <c r="X11" s="93" t="s">
        <v>148</v>
      </c>
      <c r="Y11" s="93" t="s">
        <v>149</v>
      </c>
      <c r="Z11" s="1318"/>
      <c r="AA11" s="1318"/>
      <c r="AB11" s="888">
        <v>1</v>
      </c>
      <c r="AC11" s="888">
        <v>2</v>
      </c>
      <c r="AD11" s="888">
        <v>3</v>
      </c>
      <c r="AE11" s="888">
        <v>4</v>
      </c>
      <c r="AF11" s="888">
        <v>1</v>
      </c>
      <c r="AG11" s="888">
        <v>2</v>
      </c>
      <c r="AH11" s="888">
        <v>3</v>
      </c>
      <c r="AI11" s="888">
        <v>4</v>
      </c>
      <c r="AJ11" s="888">
        <v>1</v>
      </c>
      <c r="AK11" s="888">
        <v>2</v>
      </c>
      <c r="AL11" s="888">
        <v>3</v>
      </c>
      <c r="AM11" s="888">
        <v>4</v>
      </c>
      <c r="AN11" s="888">
        <v>1</v>
      </c>
      <c r="AO11" s="888">
        <v>2</v>
      </c>
      <c r="AP11" s="888">
        <v>3</v>
      </c>
      <c r="AQ11" s="888">
        <v>4</v>
      </c>
      <c r="AR11" s="888">
        <v>1</v>
      </c>
      <c r="AS11" s="888">
        <v>2</v>
      </c>
      <c r="AT11" s="888">
        <v>3</v>
      </c>
      <c r="AU11" s="888">
        <v>4</v>
      </c>
      <c r="AV11" s="888">
        <v>1</v>
      </c>
      <c r="AW11" s="888">
        <v>2</v>
      </c>
      <c r="AX11" s="888">
        <v>3</v>
      </c>
      <c r="AY11" s="888">
        <v>4</v>
      </c>
      <c r="AZ11" s="888">
        <v>1</v>
      </c>
      <c r="BA11" s="888">
        <v>2</v>
      </c>
      <c r="BB11" s="888">
        <v>3</v>
      </c>
      <c r="BC11" s="888">
        <v>4</v>
      </c>
      <c r="BD11" s="888">
        <v>1</v>
      </c>
      <c r="BE11" s="888">
        <v>2</v>
      </c>
      <c r="BF11" s="888">
        <v>3</v>
      </c>
      <c r="BG11" s="888">
        <v>4</v>
      </c>
      <c r="BH11" s="888">
        <v>1</v>
      </c>
      <c r="BI11" s="888">
        <v>2</v>
      </c>
      <c r="BJ11" s="888">
        <v>3</v>
      </c>
      <c r="BK11" s="888">
        <v>4</v>
      </c>
      <c r="BL11" s="888">
        <v>1</v>
      </c>
      <c r="BM11" s="888">
        <v>2</v>
      </c>
      <c r="BN11" s="888">
        <v>3</v>
      </c>
      <c r="BO11" s="888">
        <v>4</v>
      </c>
      <c r="BP11" s="888">
        <v>1</v>
      </c>
      <c r="BQ11" s="888">
        <v>2</v>
      </c>
      <c r="BR11" s="888">
        <v>3</v>
      </c>
      <c r="BS11" s="888">
        <v>4</v>
      </c>
      <c r="BT11" s="888">
        <v>1</v>
      </c>
      <c r="BU11" s="888">
        <v>2</v>
      </c>
      <c r="BV11" s="888">
        <v>3</v>
      </c>
      <c r="BW11" s="888">
        <v>4</v>
      </c>
      <c r="BX11" s="1074" t="s">
        <v>41</v>
      </c>
      <c r="BY11" s="1074" t="s">
        <v>42</v>
      </c>
      <c r="BZ11" s="377" t="s">
        <v>40</v>
      </c>
      <c r="CA11" s="367" t="s">
        <v>38</v>
      </c>
      <c r="CB11" s="1074" t="s">
        <v>41</v>
      </c>
      <c r="CC11" s="1076" t="s">
        <v>42</v>
      </c>
      <c r="CD11" s="377" t="s">
        <v>40</v>
      </c>
      <c r="CE11" s="377" t="s">
        <v>38</v>
      </c>
      <c r="CF11" s="1074" t="s">
        <v>41</v>
      </c>
      <c r="CG11" s="1076" t="s">
        <v>42</v>
      </c>
      <c r="CH11" s="377" t="s">
        <v>40</v>
      </c>
      <c r="CI11" s="377" t="s">
        <v>38</v>
      </c>
    </row>
    <row r="12" spans="2:87" ht="203.25" hidden="1" customHeight="1" x14ac:dyDescent="0.2">
      <c r="B12" s="125" t="s">
        <v>247</v>
      </c>
      <c r="C12" s="510">
        <v>2</v>
      </c>
      <c r="D12" s="510">
        <v>2</v>
      </c>
      <c r="E12" s="510">
        <v>2</v>
      </c>
      <c r="F12" s="510">
        <v>1</v>
      </c>
      <c r="G12" s="510">
        <v>2</v>
      </c>
      <c r="H12" s="510">
        <v>2</v>
      </c>
      <c r="I12" s="851">
        <v>2</v>
      </c>
      <c r="J12" s="851">
        <v>2</v>
      </c>
      <c r="K12" s="851">
        <v>2</v>
      </c>
      <c r="L12" s="851">
        <v>2</v>
      </c>
      <c r="M12" s="97">
        <f>SUM(C12:L12)/10</f>
        <v>1.9</v>
      </c>
      <c r="N12" s="851" t="s">
        <v>961</v>
      </c>
      <c r="O12" s="851" t="s">
        <v>1110</v>
      </c>
      <c r="P12" s="889" t="s">
        <v>962</v>
      </c>
      <c r="Q12" s="956">
        <v>3</v>
      </c>
      <c r="R12" s="956">
        <v>4</v>
      </c>
      <c r="S12" s="956">
        <v>4</v>
      </c>
      <c r="T12" s="965">
        <f>Q12*R12*S12</f>
        <v>48</v>
      </c>
      <c r="U12" s="856" t="s">
        <v>1111</v>
      </c>
      <c r="V12" s="956" t="s">
        <v>963</v>
      </c>
      <c r="W12" s="957" t="s">
        <v>964</v>
      </c>
      <c r="X12" s="957" t="s">
        <v>965</v>
      </c>
      <c r="Y12" s="957" t="s">
        <v>966</v>
      </c>
      <c r="Z12" s="958" t="s">
        <v>958</v>
      </c>
      <c r="AA12" s="856" t="s">
        <v>556</v>
      </c>
      <c r="AB12" s="856"/>
      <c r="AC12" s="890"/>
      <c r="AD12" s="890"/>
      <c r="AE12" s="890"/>
      <c r="AF12" s="890"/>
      <c r="AG12" s="890"/>
      <c r="AH12" s="890"/>
      <c r="AI12" s="890"/>
      <c r="AJ12" s="890"/>
      <c r="AK12" s="890"/>
      <c r="AL12" s="890"/>
      <c r="AM12" s="890"/>
      <c r="AN12" s="890"/>
      <c r="AO12" s="890"/>
      <c r="AP12" s="890"/>
      <c r="AQ12" s="890"/>
      <c r="AR12" s="890"/>
      <c r="AS12" s="890"/>
      <c r="AT12" s="890"/>
      <c r="AU12" s="890"/>
      <c r="AV12" s="890"/>
      <c r="AW12" s="890"/>
      <c r="AX12" s="890"/>
      <c r="AY12" s="890"/>
      <c r="AZ12" s="890"/>
      <c r="BA12" s="890"/>
      <c r="BB12" s="890"/>
      <c r="BC12" s="890"/>
      <c r="BD12" s="890"/>
      <c r="BE12" s="890"/>
      <c r="BF12" s="890"/>
      <c r="BG12" s="890"/>
      <c r="BH12" s="890"/>
      <c r="BI12" s="890"/>
      <c r="BJ12" s="890"/>
      <c r="BK12" s="890"/>
      <c r="BL12" s="890"/>
      <c r="BM12" s="890"/>
      <c r="BN12" s="890"/>
      <c r="BO12" s="890"/>
      <c r="BP12" s="890"/>
      <c r="BQ12" s="890"/>
      <c r="BR12" s="890"/>
      <c r="BS12" s="890"/>
      <c r="BT12" s="890"/>
      <c r="BU12" s="890"/>
      <c r="BV12" s="890"/>
      <c r="BW12" s="890"/>
      <c r="BX12" s="891"/>
      <c r="BY12" s="891"/>
      <c r="BZ12" s="454"/>
      <c r="CA12" s="892"/>
      <c r="CB12" s="892"/>
      <c r="CC12" s="892"/>
      <c r="CD12" s="892"/>
      <c r="CE12" s="892"/>
      <c r="CF12" s="892"/>
      <c r="CG12" s="892"/>
    </row>
    <row r="13" spans="2:87" ht="365.25" hidden="1" customHeight="1" x14ac:dyDescent="0.2">
      <c r="B13" s="125" t="s">
        <v>967</v>
      </c>
      <c r="C13" s="851">
        <v>2</v>
      </c>
      <c r="D13" s="851">
        <v>1</v>
      </c>
      <c r="E13" s="851">
        <v>1</v>
      </c>
      <c r="F13" s="851">
        <v>2</v>
      </c>
      <c r="G13" s="851">
        <v>2</v>
      </c>
      <c r="H13" s="851">
        <v>1</v>
      </c>
      <c r="I13" s="851">
        <v>1</v>
      </c>
      <c r="J13" s="851">
        <v>2</v>
      </c>
      <c r="K13" s="851">
        <v>1</v>
      </c>
      <c r="L13" s="851">
        <v>1</v>
      </c>
      <c r="M13" s="97">
        <f>SUM(C13:L13)/10</f>
        <v>1.4</v>
      </c>
      <c r="N13" s="851" t="s">
        <v>968</v>
      </c>
      <c r="O13" s="618" t="s">
        <v>969</v>
      </c>
      <c r="P13" s="618" t="s">
        <v>970</v>
      </c>
      <c r="Q13" s="408">
        <v>5</v>
      </c>
      <c r="R13" s="408">
        <v>5</v>
      </c>
      <c r="S13" s="408">
        <v>4</v>
      </c>
      <c r="T13" s="317">
        <f>Q13*R13*S13</f>
        <v>100</v>
      </c>
      <c r="U13" s="985" t="s">
        <v>971</v>
      </c>
      <c r="V13" s="202"/>
      <c r="W13" s="618" t="s">
        <v>972</v>
      </c>
      <c r="X13" s="618" t="s">
        <v>973</v>
      </c>
      <c r="Y13" s="618" t="s">
        <v>974</v>
      </c>
      <c r="Z13" s="851" t="s">
        <v>664</v>
      </c>
      <c r="AA13" s="851" t="s">
        <v>975</v>
      </c>
      <c r="AB13" s="890"/>
      <c r="AC13" s="890"/>
      <c r="AD13" s="890"/>
      <c r="AE13" s="890"/>
      <c r="AF13" s="890"/>
      <c r="AG13" s="890"/>
      <c r="AH13" s="890"/>
      <c r="AI13" s="890"/>
      <c r="AJ13" s="890"/>
      <c r="AK13" s="890"/>
      <c r="AL13" s="890"/>
      <c r="AM13" s="890"/>
      <c r="AN13" s="890"/>
      <c r="AO13" s="890"/>
      <c r="AP13" s="890"/>
      <c r="AQ13" s="890"/>
      <c r="AR13" s="890"/>
      <c r="AS13" s="890"/>
      <c r="AT13" s="890"/>
      <c r="AU13" s="890"/>
      <c r="AV13" s="890"/>
      <c r="AW13" s="890"/>
      <c r="AX13" s="890"/>
      <c r="AY13" s="890"/>
      <c r="AZ13" s="890"/>
      <c r="BA13" s="890"/>
      <c r="BB13" s="890"/>
      <c r="BC13" s="890"/>
      <c r="BD13" s="890"/>
      <c r="BE13" s="890"/>
      <c r="BF13" s="890"/>
      <c r="BG13" s="890"/>
      <c r="BH13" s="890"/>
      <c r="BI13" s="890"/>
      <c r="BJ13" s="890"/>
      <c r="BK13" s="890"/>
      <c r="BL13" s="890"/>
      <c r="BM13" s="890"/>
      <c r="BN13" s="890"/>
      <c r="BO13" s="890"/>
      <c r="BP13" s="890"/>
      <c r="BQ13" s="890"/>
      <c r="BR13" s="890"/>
      <c r="BS13" s="890"/>
      <c r="BT13" s="890"/>
      <c r="BU13" s="890"/>
      <c r="BV13" s="890"/>
      <c r="BW13" s="890"/>
      <c r="BX13" s="1106"/>
      <c r="BY13" s="1106"/>
      <c r="BZ13" s="626"/>
      <c r="CA13" s="475"/>
      <c r="CB13" s="475"/>
      <c r="CC13" s="475"/>
      <c r="CD13" s="475"/>
      <c r="CE13" s="475"/>
      <c r="CF13" s="475"/>
      <c r="CG13" s="475"/>
    </row>
    <row r="14" spans="2:87" ht="207" customHeight="1" x14ac:dyDescent="0.2">
      <c r="B14" s="125" t="s">
        <v>1259</v>
      </c>
      <c r="C14" s="856">
        <v>2</v>
      </c>
      <c r="D14" s="856">
        <v>2</v>
      </c>
      <c r="E14" s="856">
        <v>1</v>
      </c>
      <c r="F14" s="856">
        <v>1</v>
      </c>
      <c r="G14" s="856">
        <v>1</v>
      </c>
      <c r="H14" s="856">
        <v>1</v>
      </c>
      <c r="I14" s="856">
        <v>1</v>
      </c>
      <c r="J14" s="856">
        <v>1</v>
      </c>
      <c r="K14" s="856">
        <v>1</v>
      </c>
      <c r="L14" s="856">
        <v>1</v>
      </c>
      <c r="M14" s="97">
        <f t="shared" ref="M14:M29" si="0">SUM(C14:L14)/10</f>
        <v>1.2</v>
      </c>
      <c r="N14" s="893" t="s">
        <v>976</v>
      </c>
      <c r="O14" s="894" t="s">
        <v>977</v>
      </c>
      <c r="P14" s="856" t="s">
        <v>978</v>
      </c>
      <c r="Q14" s="851">
        <v>5</v>
      </c>
      <c r="R14" s="851">
        <v>4</v>
      </c>
      <c r="S14" s="851">
        <v>5</v>
      </c>
      <c r="T14" s="317">
        <f>Q14*R14*S14</f>
        <v>100</v>
      </c>
      <c r="U14" s="955" t="s">
        <v>1469</v>
      </c>
      <c r="V14" s="895" t="s">
        <v>1269</v>
      </c>
      <c r="W14" s="97" t="s">
        <v>979</v>
      </c>
      <c r="X14" s="97" t="s">
        <v>980</v>
      </c>
      <c r="Y14" s="97" t="s">
        <v>981</v>
      </c>
      <c r="Z14" s="97" t="s">
        <v>982</v>
      </c>
      <c r="AA14" s="510" t="s">
        <v>983</v>
      </c>
      <c r="AB14" s="890"/>
      <c r="AC14" s="890"/>
      <c r="AD14" s="890"/>
      <c r="AE14" s="890"/>
      <c r="AF14" s="890"/>
      <c r="AG14" s="890"/>
      <c r="AH14" s="890"/>
      <c r="AI14" s="890"/>
      <c r="AJ14" s="890"/>
      <c r="AK14" s="890"/>
      <c r="AL14" s="890"/>
      <c r="AM14" s="890"/>
      <c r="AN14" s="890"/>
      <c r="AO14" s="890"/>
      <c r="AP14" s="890"/>
      <c r="AQ14" s="890"/>
      <c r="AR14" s="890"/>
      <c r="AS14" s="890"/>
      <c r="AT14" s="890"/>
      <c r="AU14" s="890"/>
      <c r="AV14" s="890"/>
      <c r="AW14" s="890"/>
      <c r="AX14" s="890"/>
      <c r="AY14" s="1065"/>
      <c r="AZ14" s="890"/>
      <c r="BA14" s="890"/>
      <c r="BB14" s="890"/>
      <c r="BC14" s="890"/>
      <c r="BD14" s="890"/>
      <c r="BE14" s="890"/>
      <c r="BF14" s="890"/>
      <c r="BG14" s="890"/>
      <c r="BH14" s="890"/>
      <c r="BI14" s="890"/>
      <c r="BJ14" s="890"/>
      <c r="BK14" s="1065"/>
      <c r="BL14" s="890"/>
      <c r="BM14" s="890"/>
      <c r="BN14" s="890"/>
      <c r="BO14" s="890"/>
      <c r="BP14" s="890"/>
      <c r="BQ14" s="890"/>
      <c r="BR14" s="890"/>
      <c r="BS14" s="890"/>
      <c r="BT14" s="890"/>
      <c r="BU14" s="1065"/>
      <c r="BV14" s="890"/>
      <c r="BW14" s="890"/>
      <c r="BX14" s="891" t="s">
        <v>1346</v>
      </c>
      <c r="BY14" s="891" t="s">
        <v>1340</v>
      </c>
      <c r="BZ14" s="1193">
        <v>0</v>
      </c>
      <c r="CA14" s="892"/>
      <c r="CB14" s="892"/>
      <c r="CC14" s="892"/>
      <c r="CD14" s="454"/>
      <c r="CE14" s="892"/>
      <c r="CF14" s="892"/>
      <c r="CG14" s="892"/>
      <c r="CH14" s="646"/>
      <c r="CI14" s="646"/>
    </row>
    <row r="15" spans="2:87" ht="123" hidden="1" customHeight="1" x14ac:dyDescent="0.2">
      <c r="B15" s="125" t="s">
        <v>248</v>
      </c>
      <c r="C15" s="97">
        <v>1</v>
      </c>
      <c r="D15" s="97">
        <v>1</v>
      </c>
      <c r="E15" s="97">
        <v>1</v>
      </c>
      <c r="F15" s="97">
        <v>1</v>
      </c>
      <c r="G15" s="97">
        <v>1</v>
      </c>
      <c r="H15" s="97">
        <v>1</v>
      </c>
      <c r="I15" s="97">
        <v>1</v>
      </c>
      <c r="J15" s="97">
        <v>1</v>
      </c>
      <c r="K15" s="97">
        <v>1</v>
      </c>
      <c r="L15" s="97">
        <v>1</v>
      </c>
      <c r="M15" s="97">
        <f t="shared" si="0"/>
        <v>1</v>
      </c>
      <c r="N15" s="125" t="s">
        <v>984</v>
      </c>
      <c r="O15" s="125" t="s">
        <v>985</v>
      </c>
      <c r="P15" s="125" t="s">
        <v>986</v>
      </c>
      <c r="Q15" s="317">
        <v>4</v>
      </c>
      <c r="R15" s="317">
        <v>4</v>
      </c>
      <c r="S15" s="317">
        <v>4</v>
      </c>
      <c r="T15" s="317">
        <f>Q15*R15*S15</f>
        <v>64</v>
      </c>
      <c r="U15" s="125" t="s">
        <v>987</v>
      </c>
      <c r="V15" s="896"/>
      <c r="W15" s="97" t="s">
        <v>988</v>
      </c>
      <c r="X15" s="97" t="s">
        <v>989</v>
      </c>
      <c r="Y15" s="97" t="s">
        <v>990</v>
      </c>
      <c r="Z15" s="125" t="s">
        <v>991</v>
      </c>
      <c r="AA15" s="125" t="s">
        <v>992</v>
      </c>
      <c r="AB15" s="890"/>
      <c r="AC15" s="890"/>
      <c r="AD15" s="890"/>
      <c r="AE15" s="890"/>
      <c r="AF15" s="890"/>
      <c r="AG15" s="890"/>
      <c r="AH15" s="890"/>
      <c r="AI15" s="890"/>
      <c r="AJ15" s="890"/>
      <c r="AK15" s="890"/>
      <c r="AL15" s="890"/>
      <c r="AM15" s="890"/>
      <c r="AN15" s="890"/>
      <c r="AO15" s="890"/>
      <c r="AP15" s="890"/>
      <c r="AQ15" s="890"/>
      <c r="AR15" s="890"/>
      <c r="AS15" s="890"/>
      <c r="AT15" s="890"/>
      <c r="AU15" s="890"/>
      <c r="AV15" s="890"/>
      <c r="AW15" s="890"/>
      <c r="AX15" s="890"/>
      <c r="AY15" s="890"/>
      <c r="AZ15" s="890"/>
      <c r="BA15" s="890"/>
      <c r="BB15" s="890"/>
      <c r="BC15" s="890"/>
      <c r="BD15" s="890"/>
      <c r="BE15" s="890"/>
      <c r="BF15" s="890"/>
      <c r="BG15" s="890"/>
      <c r="BH15" s="890"/>
      <c r="BI15" s="890"/>
      <c r="BJ15" s="890"/>
      <c r="BK15" s="890"/>
      <c r="BL15" s="890"/>
      <c r="BM15" s="890"/>
      <c r="BN15" s="890"/>
      <c r="BO15" s="890"/>
      <c r="BP15" s="890"/>
      <c r="BQ15" s="890"/>
      <c r="BR15" s="890"/>
      <c r="BS15" s="890"/>
      <c r="BT15" s="890"/>
      <c r="BU15" s="890"/>
      <c r="BV15" s="890"/>
      <c r="BW15" s="890"/>
      <c r="BX15" s="891"/>
      <c r="BY15" s="891"/>
      <c r="BZ15" s="454"/>
      <c r="CA15" s="892"/>
      <c r="CB15" s="892"/>
      <c r="CC15" s="892"/>
      <c r="CD15" s="454"/>
      <c r="CE15" s="892"/>
      <c r="CF15" s="892"/>
      <c r="CG15" s="892"/>
      <c r="CH15" s="646"/>
      <c r="CI15" s="646"/>
    </row>
    <row r="16" spans="2:87" ht="259.5" hidden="1" customHeight="1" x14ac:dyDescent="0.2">
      <c r="B16" s="1714" t="s">
        <v>993</v>
      </c>
      <c r="C16" s="1408">
        <v>1</v>
      </c>
      <c r="D16" s="1408">
        <v>1</v>
      </c>
      <c r="E16" s="1408">
        <v>1</v>
      </c>
      <c r="F16" s="1408">
        <v>1</v>
      </c>
      <c r="G16" s="1408">
        <v>1</v>
      </c>
      <c r="H16" s="1408">
        <v>1</v>
      </c>
      <c r="I16" s="1408">
        <v>1</v>
      </c>
      <c r="J16" s="1408">
        <v>1</v>
      </c>
      <c r="K16" s="1408">
        <v>1</v>
      </c>
      <c r="L16" s="1408">
        <v>1</v>
      </c>
      <c r="M16" s="1408">
        <f t="shared" si="0"/>
        <v>1</v>
      </c>
      <c r="N16" s="1408" t="s">
        <v>994</v>
      </c>
      <c r="O16" s="1408" t="s">
        <v>995</v>
      </c>
      <c r="P16" s="1408" t="s">
        <v>996</v>
      </c>
      <c r="Q16" s="1437">
        <v>5</v>
      </c>
      <c r="R16" s="1437">
        <v>4</v>
      </c>
      <c r="S16" s="1437">
        <v>4</v>
      </c>
      <c r="T16" s="1437">
        <f>Q16*R16*S16</f>
        <v>80</v>
      </c>
      <c r="U16" s="954" t="s">
        <v>997</v>
      </c>
      <c r="V16" s="896"/>
      <c r="W16" s="97" t="s">
        <v>785</v>
      </c>
      <c r="X16" s="97" t="s">
        <v>989</v>
      </c>
      <c r="Y16" s="97" t="s">
        <v>785</v>
      </c>
      <c r="Z16" s="125" t="s">
        <v>998</v>
      </c>
      <c r="AA16" s="125" t="s">
        <v>999</v>
      </c>
      <c r="AB16" s="890"/>
      <c r="AC16" s="890"/>
      <c r="AD16" s="890"/>
      <c r="AE16" s="890"/>
      <c r="AF16" s="890"/>
      <c r="AG16" s="890"/>
      <c r="AH16" s="890"/>
      <c r="AI16" s="890"/>
      <c r="AJ16" s="890"/>
      <c r="AK16" s="890"/>
      <c r="AL16" s="890"/>
      <c r="AM16" s="890"/>
      <c r="AN16" s="890"/>
      <c r="AO16" s="890"/>
      <c r="AP16" s="890"/>
      <c r="AQ16" s="890"/>
      <c r="AR16" s="890"/>
      <c r="AS16" s="890"/>
      <c r="AT16" s="890"/>
      <c r="AU16" s="890"/>
      <c r="AV16" s="890"/>
      <c r="AW16" s="890"/>
      <c r="AX16" s="890"/>
      <c r="AY16" s="890"/>
      <c r="AZ16" s="890"/>
      <c r="BA16" s="890"/>
      <c r="BB16" s="890"/>
      <c r="BC16" s="890"/>
      <c r="BD16" s="890"/>
      <c r="BE16" s="890"/>
      <c r="BF16" s="890"/>
      <c r="BG16" s="890"/>
      <c r="BH16" s="890"/>
      <c r="BI16" s="890"/>
      <c r="BJ16" s="890"/>
      <c r="BK16" s="890"/>
      <c r="BL16" s="890"/>
      <c r="BM16" s="890"/>
      <c r="BN16" s="890"/>
      <c r="BO16" s="890"/>
      <c r="BP16" s="890"/>
      <c r="BQ16" s="890"/>
      <c r="BR16" s="890"/>
      <c r="BS16" s="890"/>
      <c r="BT16" s="890"/>
      <c r="BU16" s="890"/>
      <c r="BV16" s="890"/>
      <c r="BW16" s="890"/>
      <c r="BX16" s="891"/>
      <c r="BY16" s="891"/>
      <c r="BZ16" s="454"/>
      <c r="CA16" s="892"/>
      <c r="CB16" s="892"/>
      <c r="CC16" s="892"/>
      <c r="CD16" s="454"/>
      <c r="CE16" s="892"/>
      <c r="CF16" s="892"/>
      <c r="CG16" s="892"/>
      <c r="CH16" s="646"/>
      <c r="CI16" s="646"/>
    </row>
    <row r="17" spans="2:87" ht="259.5" hidden="1" customHeight="1" x14ac:dyDescent="0.2">
      <c r="B17" s="1787"/>
      <c r="C17" s="1409"/>
      <c r="D17" s="1409"/>
      <c r="E17" s="1409"/>
      <c r="F17" s="1409"/>
      <c r="G17" s="1409"/>
      <c r="H17" s="1409"/>
      <c r="I17" s="1409"/>
      <c r="J17" s="1409"/>
      <c r="K17" s="1409"/>
      <c r="L17" s="1409"/>
      <c r="M17" s="1409"/>
      <c r="N17" s="1409"/>
      <c r="O17" s="1409"/>
      <c r="P17" s="1409"/>
      <c r="Q17" s="1439"/>
      <c r="R17" s="1439"/>
      <c r="S17" s="1439"/>
      <c r="T17" s="1439"/>
      <c r="U17" s="954" t="s">
        <v>1000</v>
      </c>
      <c r="V17" s="896"/>
      <c r="W17" s="97" t="s">
        <v>1001</v>
      </c>
      <c r="X17" s="97" t="s">
        <v>989</v>
      </c>
      <c r="Y17" s="97" t="s">
        <v>785</v>
      </c>
      <c r="Z17" s="125"/>
      <c r="AA17" s="125" t="s">
        <v>1002</v>
      </c>
      <c r="AB17" s="890"/>
      <c r="AC17" s="890"/>
      <c r="AD17" s="890"/>
      <c r="AE17" s="890"/>
      <c r="AF17" s="890"/>
      <c r="AG17" s="890"/>
      <c r="AH17" s="890"/>
      <c r="AI17" s="890"/>
      <c r="AJ17" s="890"/>
      <c r="AK17" s="890"/>
      <c r="AL17" s="890"/>
      <c r="AM17" s="890"/>
      <c r="AN17" s="890"/>
      <c r="AO17" s="890"/>
      <c r="AP17" s="890"/>
      <c r="AQ17" s="890"/>
      <c r="AR17" s="890"/>
      <c r="AS17" s="890"/>
      <c r="AT17" s="890"/>
      <c r="AU17" s="890"/>
      <c r="AV17" s="890"/>
      <c r="AW17" s="890"/>
      <c r="AX17" s="890"/>
      <c r="AY17" s="890"/>
      <c r="AZ17" s="890"/>
      <c r="BA17" s="890"/>
      <c r="BB17" s="890"/>
      <c r="BC17" s="890"/>
      <c r="BD17" s="890"/>
      <c r="BE17" s="890"/>
      <c r="BF17" s="890"/>
      <c r="BG17" s="890"/>
      <c r="BH17" s="890"/>
      <c r="BI17" s="890"/>
      <c r="BJ17" s="890"/>
      <c r="BK17" s="890"/>
      <c r="BL17" s="890"/>
      <c r="BM17" s="890"/>
      <c r="BN17" s="890"/>
      <c r="BO17" s="890"/>
      <c r="BP17" s="890"/>
      <c r="BQ17" s="890"/>
      <c r="BR17" s="890"/>
      <c r="BS17" s="890"/>
      <c r="BT17" s="890"/>
      <c r="BU17" s="890"/>
      <c r="BV17" s="890"/>
      <c r="BW17" s="890"/>
      <c r="BX17" s="891"/>
      <c r="BY17" s="891"/>
      <c r="BZ17" s="454"/>
      <c r="CA17" s="892"/>
      <c r="CB17" s="892"/>
      <c r="CC17" s="892"/>
      <c r="CD17" s="454"/>
      <c r="CE17" s="892"/>
      <c r="CF17" s="892"/>
      <c r="CG17" s="892"/>
      <c r="CH17" s="646"/>
      <c r="CI17" s="646"/>
    </row>
    <row r="18" spans="2:87" ht="106.5" customHeight="1" x14ac:dyDescent="0.2">
      <c r="B18" s="2082" t="s">
        <v>993</v>
      </c>
      <c r="C18" s="1408">
        <v>1</v>
      </c>
      <c r="D18" s="1408">
        <v>1</v>
      </c>
      <c r="E18" s="1408">
        <v>1</v>
      </c>
      <c r="F18" s="1408">
        <v>1</v>
      </c>
      <c r="G18" s="1408">
        <v>1</v>
      </c>
      <c r="H18" s="1408">
        <v>1</v>
      </c>
      <c r="I18" s="1408">
        <v>1</v>
      </c>
      <c r="J18" s="1408">
        <v>1</v>
      </c>
      <c r="K18" s="1408">
        <v>1</v>
      </c>
      <c r="L18" s="1408">
        <v>1</v>
      </c>
      <c r="M18" s="1408">
        <f>SUM(C18:L18)/10</f>
        <v>1</v>
      </c>
      <c r="N18" s="1408" t="s">
        <v>994</v>
      </c>
      <c r="O18" s="1408" t="s">
        <v>995</v>
      </c>
      <c r="P18" s="1408" t="s">
        <v>996</v>
      </c>
      <c r="Q18" s="1437">
        <v>5</v>
      </c>
      <c r="R18" s="1437">
        <v>4</v>
      </c>
      <c r="S18" s="1437">
        <v>4</v>
      </c>
      <c r="T18" s="1437">
        <f>Q18*R18*S18</f>
        <v>80</v>
      </c>
      <c r="U18" s="954" t="s">
        <v>997</v>
      </c>
      <c r="V18" s="895" t="s">
        <v>1269</v>
      </c>
      <c r="W18" s="97" t="s">
        <v>785</v>
      </c>
      <c r="X18" s="97" t="s">
        <v>989</v>
      </c>
      <c r="Y18" s="97" t="s">
        <v>785</v>
      </c>
      <c r="Z18" s="125" t="s">
        <v>998</v>
      </c>
      <c r="AA18" s="125" t="s">
        <v>999</v>
      </c>
      <c r="AB18" s="890"/>
      <c r="AC18" s="890"/>
      <c r="AD18" s="890"/>
      <c r="AE18" s="890"/>
      <c r="AF18" s="890"/>
      <c r="AG18" s="890"/>
      <c r="AH18" s="890"/>
      <c r="AI18" s="890"/>
      <c r="AJ18" s="890"/>
      <c r="AK18" s="890"/>
      <c r="AL18" s="890"/>
      <c r="AM18" s="890"/>
      <c r="AN18" s="890"/>
      <c r="AO18" s="890"/>
      <c r="AP18" s="890"/>
      <c r="AQ18" s="890"/>
      <c r="AR18" s="890"/>
      <c r="AS18" s="890"/>
      <c r="AT18" s="890"/>
      <c r="AU18" s="890"/>
      <c r="AV18" s="890"/>
      <c r="AW18" s="890"/>
      <c r="AX18" s="890"/>
      <c r="AY18" s="890"/>
      <c r="AZ18" s="890"/>
      <c r="BA18" s="890"/>
      <c r="BB18" s="890"/>
      <c r="BC18" s="1065"/>
      <c r="BD18" s="890"/>
      <c r="BE18" s="890"/>
      <c r="BF18" s="890"/>
      <c r="BG18" s="890"/>
      <c r="BH18" s="890"/>
      <c r="BI18" s="890"/>
      <c r="BJ18" s="890"/>
      <c r="BK18" s="890"/>
      <c r="BL18" s="890"/>
      <c r="BM18" s="890"/>
      <c r="BN18" s="890"/>
      <c r="BO18" s="890"/>
      <c r="BP18" s="890"/>
      <c r="BQ18" s="890"/>
      <c r="BR18" s="890"/>
      <c r="BS18" s="890"/>
      <c r="BT18" s="890"/>
      <c r="BU18" s="890"/>
      <c r="BV18" s="890"/>
      <c r="BW18" s="890"/>
      <c r="BX18" s="891" t="s">
        <v>1395</v>
      </c>
      <c r="BY18" s="891" t="s">
        <v>1371</v>
      </c>
      <c r="BZ18" s="1193">
        <v>0</v>
      </c>
      <c r="CA18" s="892"/>
      <c r="CB18" s="892"/>
      <c r="CC18" s="892"/>
      <c r="CD18" s="454"/>
      <c r="CE18" s="892"/>
      <c r="CF18" s="892"/>
      <c r="CG18" s="892"/>
      <c r="CH18" s="646"/>
      <c r="CI18" s="646"/>
    </row>
    <row r="19" spans="2:87" ht="158.25" customHeight="1" x14ac:dyDescent="0.2">
      <c r="B19" s="2083"/>
      <c r="C19" s="1409"/>
      <c r="D19" s="1409"/>
      <c r="E19" s="1409"/>
      <c r="F19" s="1409"/>
      <c r="G19" s="1409"/>
      <c r="H19" s="1409"/>
      <c r="I19" s="1409"/>
      <c r="J19" s="1409"/>
      <c r="K19" s="1409"/>
      <c r="L19" s="1409"/>
      <c r="M19" s="1409"/>
      <c r="N19" s="1409"/>
      <c r="O19" s="1409"/>
      <c r="P19" s="1409"/>
      <c r="Q19" s="1439"/>
      <c r="R19" s="1439"/>
      <c r="S19" s="1439"/>
      <c r="T19" s="1439"/>
      <c r="U19" s="954" t="s">
        <v>1470</v>
      </c>
      <c r="V19" s="895" t="s">
        <v>1269</v>
      </c>
      <c r="W19" s="97" t="s">
        <v>1001</v>
      </c>
      <c r="X19" s="97" t="s">
        <v>989</v>
      </c>
      <c r="Y19" s="97" t="s">
        <v>785</v>
      </c>
      <c r="Z19" s="125"/>
      <c r="AA19" s="125" t="s">
        <v>1002</v>
      </c>
      <c r="AB19" s="890"/>
      <c r="AC19" s="890"/>
      <c r="AD19" s="890"/>
      <c r="AE19" s="890"/>
      <c r="AF19" s="890"/>
      <c r="AG19" s="890"/>
      <c r="AH19" s="890"/>
      <c r="AI19" s="890"/>
      <c r="AJ19" s="890"/>
      <c r="AK19" s="890"/>
      <c r="AL19" s="890"/>
      <c r="AM19" s="890"/>
      <c r="AN19" s="890"/>
      <c r="AO19" s="890"/>
      <c r="AP19" s="890"/>
      <c r="AQ19" s="890"/>
      <c r="AR19" s="890"/>
      <c r="AS19" s="890"/>
      <c r="AT19" s="890"/>
      <c r="AU19" s="890"/>
      <c r="AV19" s="1065"/>
      <c r="AW19" s="890"/>
      <c r="AX19" s="890"/>
      <c r="AY19" s="890"/>
      <c r="AZ19" s="890"/>
      <c r="BA19" s="890"/>
      <c r="BB19" s="890"/>
      <c r="BC19" s="890"/>
      <c r="BD19" s="1065"/>
      <c r="BE19" s="890"/>
      <c r="BF19" s="890"/>
      <c r="BG19" s="890"/>
      <c r="BH19" s="890"/>
      <c r="BI19" s="890"/>
      <c r="BJ19" s="890"/>
      <c r="BK19" s="890"/>
      <c r="BL19" s="890"/>
      <c r="BM19" s="890"/>
      <c r="BN19" s="890"/>
      <c r="BO19" s="890"/>
      <c r="BP19" s="1065"/>
      <c r="BQ19" s="890"/>
      <c r="BR19" s="890"/>
      <c r="BS19" s="890"/>
      <c r="BT19" s="890"/>
      <c r="BU19" s="890"/>
      <c r="BV19" s="890"/>
      <c r="BW19" s="890"/>
      <c r="BX19" s="891" t="s">
        <v>1395</v>
      </c>
      <c r="BY19" s="891" t="s">
        <v>1340</v>
      </c>
      <c r="BZ19" s="1193">
        <v>0</v>
      </c>
      <c r="CA19" s="892"/>
      <c r="CB19" s="892"/>
      <c r="CC19" s="892"/>
      <c r="CD19" s="454"/>
      <c r="CE19" s="892"/>
      <c r="CF19" s="892"/>
      <c r="CG19" s="892"/>
      <c r="CH19" s="646"/>
      <c r="CI19" s="646"/>
    </row>
    <row r="20" spans="2:87" ht="154.5" hidden="1" customHeight="1" x14ac:dyDescent="0.2">
      <c r="B20" s="125" t="s">
        <v>1260</v>
      </c>
      <c r="C20" s="850">
        <v>2</v>
      </c>
      <c r="D20" s="850">
        <v>2</v>
      </c>
      <c r="E20" s="850">
        <v>1</v>
      </c>
      <c r="F20" s="850">
        <v>2</v>
      </c>
      <c r="G20" s="850">
        <v>1</v>
      </c>
      <c r="H20" s="850">
        <v>1</v>
      </c>
      <c r="I20" s="850">
        <v>1</v>
      </c>
      <c r="J20" s="850">
        <v>1</v>
      </c>
      <c r="K20" s="850">
        <v>1</v>
      </c>
      <c r="L20" s="850">
        <v>1</v>
      </c>
      <c r="M20" s="97">
        <f t="shared" si="0"/>
        <v>1.3</v>
      </c>
      <c r="N20" s="97" t="s">
        <v>1003</v>
      </c>
      <c r="O20" s="125" t="s">
        <v>1004</v>
      </c>
      <c r="P20" s="97" t="s">
        <v>1005</v>
      </c>
      <c r="Q20" s="317">
        <v>5</v>
      </c>
      <c r="R20" s="317">
        <v>5</v>
      </c>
      <c r="S20" s="317">
        <v>4</v>
      </c>
      <c r="T20" s="317">
        <f>Q20*R20*S20</f>
        <v>100</v>
      </c>
      <c r="U20" s="954" t="s">
        <v>1006</v>
      </c>
      <c r="V20" s="126"/>
      <c r="W20" s="125" t="s">
        <v>1007</v>
      </c>
      <c r="X20" s="125" t="s">
        <v>1008</v>
      </c>
      <c r="Y20" s="125" t="s">
        <v>1009</v>
      </c>
      <c r="Z20" s="125" t="s">
        <v>1010</v>
      </c>
      <c r="AA20" s="97" t="s">
        <v>1011</v>
      </c>
      <c r="AB20" s="890"/>
      <c r="AC20" s="890"/>
      <c r="AD20" s="890"/>
      <c r="AE20" s="890"/>
      <c r="AF20" s="890"/>
      <c r="AG20" s="890"/>
      <c r="AH20" s="890"/>
      <c r="AI20" s="890"/>
      <c r="AJ20" s="890"/>
      <c r="AK20" s="890"/>
      <c r="AL20" s="890"/>
      <c r="AM20" s="890"/>
      <c r="AN20" s="890"/>
      <c r="AO20" s="890"/>
      <c r="AP20" s="890"/>
      <c r="AQ20" s="890"/>
      <c r="AR20" s="890"/>
      <c r="AS20" s="890"/>
      <c r="AT20" s="890"/>
      <c r="AU20" s="890"/>
      <c r="AV20" s="890"/>
      <c r="AW20" s="890"/>
      <c r="AX20" s="890"/>
      <c r="AY20" s="890"/>
      <c r="AZ20" s="890"/>
      <c r="BA20" s="890"/>
      <c r="BB20" s="890"/>
      <c r="BC20" s="890"/>
      <c r="BD20" s="890"/>
      <c r="BE20" s="890"/>
      <c r="BF20" s="890"/>
      <c r="BG20" s="890"/>
      <c r="BH20" s="890"/>
      <c r="BI20" s="890"/>
      <c r="BJ20" s="890"/>
      <c r="BK20" s="890"/>
      <c r="BL20" s="890"/>
      <c r="BM20" s="890"/>
      <c r="BN20" s="890"/>
      <c r="BO20" s="890"/>
      <c r="BP20" s="890"/>
      <c r="BQ20" s="890"/>
      <c r="BR20" s="890"/>
      <c r="BS20" s="890"/>
      <c r="BT20" s="890"/>
      <c r="BU20" s="890"/>
      <c r="BV20" s="890"/>
      <c r="BW20" s="890"/>
      <c r="BX20" s="891"/>
      <c r="BY20" s="891"/>
      <c r="BZ20" s="454"/>
      <c r="CA20" s="892"/>
      <c r="CB20" s="892"/>
      <c r="CC20" s="892"/>
      <c r="CD20" s="454"/>
      <c r="CE20" s="892"/>
      <c r="CF20" s="892"/>
      <c r="CG20" s="892"/>
      <c r="CH20" s="646"/>
      <c r="CI20" s="646"/>
    </row>
    <row r="21" spans="2:87" ht="161.25" customHeight="1" thickBot="1" x14ac:dyDescent="0.25">
      <c r="B21" s="125" t="s">
        <v>1316</v>
      </c>
      <c r="C21" s="97">
        <v>1</v>
      </c>
      <c r="D21" s="97">
        <v>1</v>
      </c>
      <c r="E21" s="97">
        <v>1</v>
      </c>
      <c r="F21" s="97">
        <v>1</v>
      </c>
      <c r="G21" s="97">
        <v>1</v>
      </c>
      <c r="H21" s="97">
        <v>1</v>
      </c>
      <c r="I21" s="97">
        <v>1</v>
      </c>
      <c r="J21" s="97">
        <v>1</v>
      </c>
      <c r="K21" s="97">
        <v>1</v>
      </c>
      <c r="L21" s="97">
        <v>1</v>
      </c>
      <c r="M21" s="97">
        <f t="shared" si="0"/>
        <v>1</v>
      </c>
      <c r="N21" s="97"/>
      <c r="O21" s="97" t="s">
        <v>1012</v>
      </c>
      <c r="P21" s="97" t="s">
        <v>1013</v>
      </c>
      <c r="Q21" s="317">
        <v>5</v>
      </c>
      <c r="R21" s="317">
        <v>5</v>
      </c>
      <c r="S21" s="317">
        <v>5</v>
      </c>
      <c r="T21" s="317">
        <v>125</v>
      </c>
      <c r="U21" s="954" t="s">
        <v>1014</v>
      </c>
      <c r="V21" s="895" t="s">
        <v>1269</v>
      </c>
      <c r="W21" s="125" t="s">
        <v>1015</v>
      </c>
      <c r="X21" s="125" t="s">
        <v>989</v>
      </c>
      <c r="Y21" s="125" t="s">
        <v>785</v>
      </c>
      <c r="Z21" s="125" t="s">
        <v>1016</v>
      </c>
      <c r="AA21" s="97" t="s">
        <v>1011</v>
      </c>
      <c r="AB21" s="890"/>
      <c r="AC21" s="890"/>
      <c r="AD21" s="890"/>
      <c r="AE21" s="890"/>
      <c r="AF21" s="890"/>
      <c r="AG21" s="890"/>
      <c r="AH21" s="890"/>
      <c r="AI21" s="890"/>
      <c r="AJ21" s="890"/>
      <c r="AK21" s="890"/>
      <c r="AL21" s="890"/>
      <c r="AM21" s="890"/>
      <c r="AN21" s="890"/>
      <c r="AO21" s="890"/>
      <c r="AP21" s="890"/>
      <c r="AQ21" s="890"/>
      <c r="AR21" s="890"/>
      <c r="AS21" s="890"/>
      <c r="AT21" s="890"/>
      <c r="AU21" s="890"/>
      <c r="AV21" s="890"/>
      <c r="AW21" s="890"/>
      <c r="AX21" s="890"/>
      <c r="AY21" s="890"/>
      <c r="AZ21" s="890"/>
      <c r="BA21" s="890"/>
      <c r="BB21" s="890"/>
      <c r="BC21" s="1065"/>
      <c r="BD21" s="890"/>
      <c r="BE21" s="890"/>
      <c r="BF21" s="890"/>
      <c r="BG21" s="890"/>
      <c r="BH21" s="890"/>
      <c r="BI21" s="890"/>
      <c r="BJ21" s="890"/>
      <c r="BK21" s="890"/>
      <c r="BL21" s="890"/>
      <c r="BM21" s="890"/>
      <c r="BN21" s="890"/>
      <c r="BO21" s="890"/>
      <c r="BP21" s="890"/>
      <c r="BQ21" s="890"/>
      <c r="BR21" s="890"/>
      <c r="BS21" s="890"/>
      <c r="BT21" s="890"/>
      <c r="BU21" s="890"/>
      <c r="BV21" s="890"/>
      <c r="BW21" s="890"/>
      <c r="BX21" s="891" t="s">
        <v>1395</v>
      </c>
      <c r="BY21" s="891" t="s">
        <v>1371</v>
      </c>
      <c r="BZ21" s="1193">
        <v>0</v>
      </c>
      <c r="CA21" s="892"/>
      <c r="CB21" s="892"/>
      <c r="CC21" s="892"/>
      <c r="CD21" s="454"/>
      <c r="CE21" s="892"/>
      <c r="CF21" s="892"/>
      <c r="CG21" s="892"/>
      <c r="CH21" s="646"/>
      <c r="CI21" s="646"/>
    </row>
    <row r="22" spans="2:87" ht="127.5" hidden="1" customHeight="1" x14ac:dyDescent="0.2">
      <c r="B22" s="125" t="s">
        <v>249</v>
      </c>
      <c r="C22" s="850">
        <v>2</v>
      </c>
      <c r="D22" s="850">
        <v>2</v>
      </c>
      <c r="E22" s="850">
        <v>2</v>
      </c>
      <c r="F22" s="850">
        <v>1</v>
      </c>
      <c r="G22" s="850">
        <v>1</v>
      </c>
      <c r="H22" s="850">
        <v>2</v>
      </c>
      <c r="I22" s="850">
        <v>2</v>
      </c>
      <c r="J22" s="850">
        <v>2</v>
      </c>
      <c r="K22" s="850">
        <v>1</v>
      </c>
      <c r="L22" s="850">
        <v>1</v>
      </c>
      <c r="M22" s="97">
        <f t="shared" si="0"/>
        <v>1.6</v>
      </c>
      <c r="N22" s="97" t="s">
        <v>1017</v>
      </c>
      <c r="O22" s="588" t="s">
        <v>1018</v>
      </c>
      <c r="P22" s="97" t="s">
        <v>1019</v>
      </c>
      <c r="Q22" s="317">
        <v>5</v>
      </c>
      <c r="R22" s="317">
        <v>4</v>
      </c>
      <c r="S22" s="317">
        <v>5</v>
      </c>
      <c r="T22" s="317">
        <v>100</v>
      </c>
      <c r="U22" s="954" t="s">
        <v>1020</v>
      </c>
      <c r="V22" s="126"/>
      <c r="W22" s="125" t="s">
        <v>1021</v>
      </c>
      <c r="X22" s="125" t="s">
        <v>1022</v>
      </c>
      <c r="Y22" s="125" t="s">
        <v>1023</v>
      </c>
      <c r="Z22" s="125" t="s">
        <v>1024</v>
      </c>
      <c r="AA22" s="97" t="s">
        <v>1025</v>
      </c>
      <c r="AB22" s="890"/>
      <c r="AC22" s="890"/>
      <c r="AD22" s="890"/>
      <c r="AE22" s="890"/>
      <c r="AF22" s="890"/>
      <c r="AG22" s="890"/>
      <c r="AH22" s="890"/>
      <c r="AI22" s="890"/>
      <c r="AJ22" s="890"/>
      <c r="AK22" s="890"/>
      <c r="AL22" s="890"/>
      <c r="AM22" s="890"/>
      <c r="AN22" s="890"/>
      <c r="AO22" s="890"/>
      <c r="AP22" s="890"/>
      <c r="AQ22" s="890"/>
      <c r="AR22" s="890"/>
      <c r="AS22" s="890"/>
      <c r="AT22" s="890"/>
      <c r="AU22" s="890"/>
      <c r="AV22" s="890"/>
      <c r="AW22" s="890"/>
      <c r="AX22" s="890"/>
      <c r="AY22" s="890"/>
      <c r="AZ22" s="890"/>
      <c r="BA22" s="890"/>
      <c r="BB22" s="890"/>
      <c r="BC22" s="890"/>
      <c r="BD22" s="890"/>
      <c r="BE22" s="890"/>
      <c r="BF22" s="890"/>
      <c r="BG22" s="890"/>
      <c r="BH22" s="890"/>
      <c r="BI22" s="890"/>
      <c r="BJ22" s="890"/>
      <c r="BK22" s="890"/>
      <c r="BL22" s="890"/>
      <c r="BM22" s="890"/>
      <c r="BN22" s="890"/>
      <c r="BO22" s="890"/>
      <c r="BP22" s="890"/>
      <c r="BQ22" s="890"/>
      <c r="BR22" s="890"/>
      <c r="BS22" s="890"/>
      <c r="BT22" s="890"/>
      <c r="BU22" s="890"/>
      <c r="BV22" s="890"/>
      <c r="BW22" s="890"/>
      <c r="BX22" s="891"/>
      <c r="BY22" s="891"/>
      <c r="BZ22" s="454"/>
      <c r="CA22" s="892"/>
      <c r="CB22" s="892"/>
      <c r="CC22" s="892"/>
      <c r="CD22" s="454"/>
      <c r="CE22" s="892"/>
      <c r="CF22" s="892"/>
      <c r="CG22" s="892"/>
      <c r="CH22" s="646"/>
      <c r="CI22" s="646"/>
    </row>
    <row r="23" spans="2:87" ht="181.5" customHeight="1" thickBot="1" x14ac:dyDescent="0.25">
      <c r="B23" s="588" t="s">
        <v>1261</v>
      </c>
      <c r="C23" s="850">
        <v>1</v>
      </c>
      <c r="D23" s="850">
        <v>1</v>
      </c>
      <c r="E23" s="850">
        <v>1</v>
      </c>
      <c r="F23" s="850">
        <v>1</v>
      </c>
      <c r="G23" s="850">
        <v>1</v>
      </c>
      <c r="H23" s="850">
        <v>1</v>
      </c>
      <c r="I23" s="850">
        <v>1</v>
      </c>
      <c r="J23" s="850">
        <v>1</v>
      </c>
      <c r="K23" s="850">
        <v>1</v>
      </c>
      <c r="L23" s="850">
        <v>1</v>
      </c>
      <c r="M23" s="97">
        <f t="shared" si="0"/>
        <v>1</v>
      </c>
      <c r="N23" s="97" t="s">
        <v>1026</v>
      </c>
      <c r="O23" s="97" t="s">
        <v>1027</v>
      </c>
      <c r="P23" s="97" t="s">
        <v>1028</v>
      </c>
      <c r="Q23" s="97">
        <v>5</v>
      </c>
      <c r="R23" s="97">
        <v>4</v>
      </c>
      <c r="S23" s="97">
        <v>5</v>
      </c>
      <c r="T23" s="97">
        <v>100</v>
      </c>
      <c r="U23" s="954" t="s">
        <v>1471</v>
      </c>
      <c r="V23" s="895" t="s">
        <v>1269</v>
      </c>
      <c r="W23" s="125" t="s">
        <v>1337</v>
      </c>
      <c r="X23" s="97" t="s">
        <v>989</v>
      </c>
      <c r="Y23" s="97" t="s">
        <v>785</v>
      </c>
      <c r="Z23" s="1054" t="s">
        <v>1029</v>
      </c>
      <c r="AA23" s="1054" t="s">
        <v>1030</v>
      </c>
      <c r="AB23" s="890"/>
      <c r="AC23" s="890"/>
      <c r="AD23" s="890"/>
      <c r="AE23" s="890"/>
      <c r="AF23" s="890"/>
      <c r="AG23" s="890"/>
      <c r="AH23" s="890"/>
      <c r="AI23" s="890"/>
      <c r="AJ23" s="890"/>
      <c r="AK23" s="890"/>
      <c r="AL23" s="890"/>
      <c r="AM23" s="890"/>
      <c r="AN23" s="890"/>
      <c r="AO23" s="890"/>
      <c r="AP23" s="890"/>
      <c r="AQ23" s="890"/>
      <c r="AR23" s="890"/>
      <c r="AS23" s="890"/>
      <c r="AT23" s="890"/>
      <c r="AU23" s="890"/>
      <c r="AV23" s="890"/>
      <c r="AW23" s="890"/>
      <c r="AX23" s="890"/>
      <c r="AY23" s="890"/>
      <c r="AZ23" s="890"/>
      <c r="BA23" s="890"/>
      <c r="BB23" s="890"/>
      <c r="BC23" s="890"/>
      <c r="BD23" s="890"/>
      <c r="BE23" s="890"/>
      <c r="BF23" s="890"/>
      <c r="BG23" s="1065"/>
      <c r="BH23" s="890"/>
      <c r="BI23" s="890"/>
      <c r="BJ23" s="890"/>
      <c r="BK23" s="890"/>
      <c r="BL23" s="890"/>
      <c r="BM23" s="890"/>
      <c r="BN23" s="890"/>
      <c r="BO23" s="890"/>
      <c r="BP23" s="890"/>
      <c r="BQ23" s="890"/>
      <c r="BR23" s="890"/>
      <c r="BS23" s="890"/>
      <c r="BT23" s="890"/>
      <c r="BU23" s="890"/>
      <c r="BV23" s="890"/>
      <c r="BW23" s="890"/>
      <c r="BX23" s="891" t="s">
        <v>1346</v>
      </c>
      <c r="BY23" s="891" t="s">
        <v>1400</v>
      </c>
      <c r="BZ23" s="1193">
        <v>1</v>
      </c>
      <c r="CA23" s="1219" t="s">
        <v>1472</v>
      </c>
      <c r="CB23" s="892"/>
      <c r="CC23" s="892"/>
      <c r="CD23" s="454"/>
      <c r="CE23" s="892"/>
      <c r="CF23" s="892"/>
      <c r="CG23" s="892"/>
      <c r="CH23" s="646"/>
      <c r="CI23" s="646"/>
    </row>
    <row r="24" spans="2:87" ht="155.25" hidden="1" customHeight="1" x14ac:dyDescent="0.2">
      <c r="B24" s="125" t="s">
        <v>1262</v>
      </c>
      <c r="C24" s="898">
        <v>1</v>
      </c>
      <c r="D24" s="858">
        <v>1</v>
      </c>
      <c r="E24" s="858">
        <v>1</v>
      </c>
      <c r="F24" s="858">
        <v>1</v>
      </c>
      <c r="G24" s="858">
        <v>1</v>
      </c>
      <c r="H24" s="858">
        <v>1</v>
      </c>
      <c r="I24" s="858">
        <v>1</v>
      </c>
      <c r="J24" s="858">
        <v>1</v>
      </c>
      <c r="K24" s="858">
        <v>1</v>
      </c>
      <c r="L24" s="858">
        <v>1</v>
      </c>
      <c r="M24" s="97">
        <f t="shared" si="0"/>
        <v>1</v>
      </c>
      <c r="N24" s="898" t="s">
        <v>1031</v>
      </c>
      <c r="O24" s="898" t="s">
        <v>1032</v>
      </c>
      <c r="P24" s="474" t="s">
        <v>1033</v>
      </c>
      <c r="Q24" s="317">
        <v>5</v>
      </c>
      <c r="R24" s="317">
        <v>5</v>
      </c>
      <c r="S24" s="317">
        <v>5</v>
      </c>
      <c r="T24" s="97">
        <v>100</v>
      </c>
      <c r="U24" s="986" t="s">
        <v>1034</v>
      </c>
      <c r="V24" s="126"/>
      <c r="W24" s="125" t="s">
        <v>1035</v>
      </c>
      <c r="X24" s="125" t="s">
        <v>1036</v>
      </c>
      <c r="Y24" s="97" t="s">
        <v>1037</v>
      </c>
      <c r="Z24" s="125" t="s">
        <v>724</v>
      </c>
      <c r="AA24" s="125" t="s">
        <v>1038</v>
      </c>
      <c r="AB24" s="890"/>
      <c r="AC24" s="890"/>
      <c r="AD24" s="890"/>
      <c r="AE24" s="890"/>
      <c r="AF24" s="890"/>
      <c r="AG24" s="890"/>
      <c r="AH24" s="890"/>
      <c r="AI24" s="890"/>
      <c r="AJ24" s="890"/>
      <c r="AK24" s="890"/>
      <c r="AL24" s="890"/>
      <c r="AM24" s="890"/>
      <c r="AN24" s="890"/>
      <c r="AO24" s="890"/>
      <c r="AP24" s="890"/>
      <c r="AQ24" s="890"/>
      <c r="AR24" s="890"/>
      <c r="AS24" s="890"/>
      <c r="AT24" s="890"/>
      <c r="AU24" s="890"/>
      <c r="AV24" s="890"/>
      <c r="AW24" s="890"/>
      <c r="AX24" s="890"/>
      <c r="AY24" s="890"/>
      <c r="AZ24" s="890"/>
      <c r="BA24" s="890"/>
      <c r="BB24" s="890"/>
      <c r="BC24" s="890"/>
      <c r="BD24" s="890"/>
      <c r="BE24" s="890"/>
      <c r="BF24" s="890"/>
      <c r="BG24" s="890"/>
      <c r="BH24" s="890"/>
      <c r="BI24" s="890"/>
      <c r="BJ24" s="890"/>
      <c r="BK24" s="890"/>
      <c r="BL24" s="890"/>
      <c r="BM24" s="890"/>
      <c r="BN24" s="890"/>
      <c r="BO24" s="890"/>
      <c r="BP24" s="890"/>
      <c r="BQ24" s="890"/>
      <c r="BR24" s="890"/>
      <c r="BS24" s="890"/>
      <c r="BT24" s="890"/>
      <c r="BU24" s="890"/>
      <c r="BV24" s="890"/>
      <c r="BW24" s="890"/>
      <c r="BX24" s="891"/>
      <c r="BY24" s="891"/>
      <c r="BZ24" s="454"/>
      <c r="CA24" s="892"/>
      <c r="CB24" s="892"/>
      <c r="CC24" s="892"/>
      <c r="CD24" s="454"/>
      <c r="CE24" s="892"/>
      <c r="CF24" s="892"/>
      <c r="CG24" s="892"/>
      <c r="CH24" s="646"/>
      <c r="CI24" s="646"/>
    </row>
    <row r="25" spans="2:87" ht="68.25" hidden="1" customHeight="1" x14ac:dyDescent="0.2">
      <c r="B25" s="588" t="s">
        <v>1263</v>
      </c>
      <c r="C25" s="899">
        <v>1</v>
      </c>
      <c r="D25" s="899">
        <v>1</v>
      </c>
      <c r="E25" s="899">
        <v>1</v>
      </c>
      <c r="F25" s="899">
        <v>1</v>
      </c>
      <c r="G25" s="899">
        <v>1</v>
      </c>
      <c r="H25" s="899">
        <v>1</v>
      </c>
      <c r="I25" s="899">
        <v>1</v>
      </c>
      <c r="J25" s="899">
        <v>1</v>
      </c>
      <c r="K25" s="899">
        <v>1</v>
      </c>
      <c r="L25" s="899">
        <v>1</v>
      </c>
      <c r="M25" s="97">
        <f>SUM(C25:L25)/10</f>
        <v>1</v>
      </c>
      <c r="N25" s="510"/>
      <c r="O25" s="862" t="s">
        <v>1039</v>
      </c>
      <c r="P25" s="510" t="s">
        <v>1040</v>
      </c>
      <c r="Q25" s="408">
        <v>4</v>
      </c>
      <c r="R25" s="408">
        <v>5</v>
      </c>
      <c r="S25" s="408">
        <v>5</v>
      </c>
      <c r="T25" s="97">
        <v>100</v>
      </c>
      <c r="U25" s="987" t="s">
        <v>1041</v>
      </c>
      <c r="V25" s="202"/>
      <c r="W25" s="707" t="s">
        <v>1042</v>
      </c>
      <c r="X25" s="510" t="s">
        <v>1043</v>
      </c>
      <c r="Y25" s="707" t="s">
        <v>1044</v>
      </c>
      <c r="Z25" s="707" t="s">
        <v>1045</v>
      </c>
      <c r="AA25" s="1055" t="s">
        <v>1046</v>
      </c>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7"/>
      <c r="AY25" s="317"/>
      <c r="AZ25" s="317"/>
      <c r="BA25" s="317"/>
      <c r="BB25" s="317"/>
      <c r="BC25" s="317"/>
      <c r="BD25" s="317"/>
      <c r="BE25" s="317"/>
      <c r="BF25" s="317"/>
      <c r="BG25" s="317"/>
      <c r="BH25" s="317"/>
      <c r="BI25" s="317"/>
      <c r="BJ25" s="317"/>
      <c r="BK25" s="317"/>
      <c r="BL25" s="317"/>
      <c r="BM25" s="317"/>
      <c r="BN25" s="317"/>
      <c r="BO25" s="317"/>
      <c r="BP25" s="317"/>
      <c r="BQ25" s="317"/>
      <c r="BR25" s="317"/>
      <c r="BS25" s="317"/>
      <c r="BT25" s="317"/>
      <c r="BU25" s="317"/>
      <c r="BV25" s="317"/>
      <c r="BW25" s="317"/>
      <c r="BX25" s="900"/>
      <c r="BY25" s="900"/>
      <c r="BZ25" s="97"/>
      <c r="CA25" s="97"/>
      <c r="CB25" s="317"/>
      <c r="CC25" s="97"/>
      <c r="CD25" s="97"/>
      <c r="CE25" s="317"/>
      <c r="CF25" s="317"/>
      <c r="CG25" s="97"/>
      <c r="CH25" s="646"/>
      <c r="CI25" s="646"/>
    </row>
    <row r="26" spans="2:87" ht="127.5" customHeight="1" x14ac:dyDescent="0.2">
      <c r="B26" s="125" t="s">
        <v>1268</v>
      </c>
      <c r="C26" s="898">
        <v>1</v>
      </c>
      <c r="D26" s="1058">
        <v>1</v>
      </c>
      <c r="E26" s="1058">
        <v>1</v>
      </c>
      <c r="F26" s="1058">
        <v>1</v>
      </c>
      <c r="G26" s="1058">
        <v>1</v>
      </c>
      <c r="H26" s="1058">
        <v>1</v>
      </c>
      <c r="I26" s="1058">
        <v>1</v>
      </c>
      <c r="J26" s="1058">
        <v>1</v>
      </c>
      <c r="K26" s="1058">
        <v>1</v>
      </c>
      <c r="L26" s="1058">
        <v>1</v>
      </c>
      <c r="M26" s="97">
        <f>SUM(C26:L26)/10</f>
        <v>1</v>
      </c>
      <c r="N26" s="898" t="s">
        <v>1031</v>
      </c>
      <c r="O26" s="898" t="s">
        <v>1032</v>
      </c>
      <c r="P26" s="474" t="s">
        <v>1033</v>
      </c>
      <c r="Q26" s="317">
        <v>5</v>
      </c>
      <c r="R26" s="317">
        <v>5</v>
      </c>
      <c r="S26" s="317">
        <v>5</v>
      </c>
      <c r="T26" s="97">
        <v>100</v>
      </c>
      <c r="U26" s="986" t="s">
        <v>1473</v>
      </c>
      <c r="V26" s="895" t="s">
        <v>1269</v>
      </c>
      <c r="W26" s="125" t="s">
        <v>1035</v>
      </c>
      <c r="X26" s="125" t="s">
        <v>1036</v>
      </c>
      <c r="Y26" s="97" t="s">
        <v>1037</v>
      </c>
      <c r="Z26" s="125" t="s">
        <v>724</v>
      </c>
      <c r="AA26" s="125" t="s">
        <v>1038</v>
      </c>
      <c r="AB26" s="890"/>
      <c r="AC26" s="890"/>
      <c r="AD26" s="890"/>
      <c r="AE26" s="890"/>
      <c r="AF26" s="890"/>
      <c r="AG26" s="890"/>
      <c r="AH26" s="890"/>
      <c r="AI26" s="890"/>
      <c r="AJ26" s="890"/>
      <c r="AK26" s="890"/>
      <c r="AL26" s="890"/>
      <c r="AM26" s="890"/>
      <c r="AN26" s="890"/>
      <c r="AO26" s="890"/>
      <c r="AP26" s="890"/>
      <c r="AQ26" s="890"/>
      <c r="AR26" s="890"/>
      <c r="AS26" s="890"/>
      <c r="AT26" s="890"/>
      <c r="AU26" s="890"/>
      <c r="AV26" s="890"/>
      <c r="AW26" s="890"/>
      <c r="AX26" s="890"/>
      <c r="AY26" s="890"/>
      <c r="AZ26" s="890"/>
      <c r="BA26" s="890"/>
      <c r="BB26" s="890"/>
      <c r="BC26" s="1065"/>
      <c r="BD26" s="890"/>
      <c r="BE26" s="890"/>
      <c r="BF26" s="890"/>
      <c r="BG26" s="890"/>
      <c r="BH26" s="890"/>
      <c r="BI26" s="890"/>
      <c r="BJ26" s="890"/>
      <c r="BK26" s="890"/>
      <c r="BL26" s="1065"/>
      <c r="BM26" s="890"/>
      <c r="BN26" s="890"/>
      <c r="BO26" s="890"/>
      <c r="BP26" s="890"/>
      <c r="BQ26" s="890"/>
      <c r="BR26" s="890"/>
      <c r="BS26" s="890"/>
      <c r="BT26" s="890"/>
      <c r="BU26" s="1065"/>
      <c r="BV26" s="890"/>
      <c r="BW26" s="890"/>
      <c r="BX26" s="891" t="s">
        <v>1395</v>
      </c>
      <c r="BY26" s="891" t="s">
        <v>1371</v>
      </c>
      <c r="BZ26" s="1193">
        <v>0</v>
      </c>
      <c r="CA26" s="892"/>
      <c r="CB26" s="892"/>
      <c r="CC26" s="892"/>
      <c r="CD26" s="454"/>
      <c r="CE26" s="892"/>
      <c r="CF26" s="892"/>
      <c r="CG26" s="892"/>
      <c r="CH26" s="646"/>
      <c r="CI26" s="646"/>
    </row>
    <row r="27" spans="2:87" ht="183.75" hidden="1" customHeight="1" x14ac:dyDescent="0.2">
      <c r="B27" s="125" t="s">
        <v>250</v>
      </c>
      <c r="C27" s="850">
        <v>1</v>
      </c>
      <c r="D27" s="850">
        <v>1</v>
      </c>
      <c r="E27" s="850">
        <v>1</v>
      </c>
      <c r="F27" s="850">
        <v>1</v>
      </c>
      <c r="G27" s="850">
        <v>1</v>
      </c>
      <c r="H27" s="850">
        <v>1</v>
      </c>
      <c r="I27" s="850">
        <v>1</v>
      </c>
      <c r="J27" s="850">
        <v>1</v>
      </c>
      <c r="K27" s="850">
        <v>1</v>
      </c>
      <c r="L27" s="850">
        <v>1</v>
      </c>
      <c r="M27" s="97">
        <f t="shared" si="0"/>
        <v>1</v>
      </c>
      <c r="N27" s="97"/>
      <c r="O27" s="97" t="s">
        <v>1047</v>
      </c>
      <c r="P27" s="97" t="s">
        <v>1048</v>
      </c>
      <c r="Q27" s="317">
        <v>4</v>
      </c>
      <c r="R27" s="317">
        <v>4</v>
      </c>
      <c r="S27" s="317">
        <v>4</v>
      </c>
      <c r="T27" s="97">
        <v>100</v>
      </c>
      <c r="U27" s="966"/>
      <c r="V27" s="126"/>
      <c r="W27" s="97"/>
      <c r="X27" s="97"/>
      <c r="Y27" s="97"/>
      <c r="Z27" s="97"/>
      <c r="AA27" s="97"/>
      <c r="AB27" s="317"/>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Q27" s="317"/>
      <c r="BR27" s="317"/>
      <c r="BS27" s="317"/>
      <c r="BT27" s="317"/>
      <c r="BU27" s="317"/>
      <c r="BV27" s="317"/>
      <c r="BW27" s="317"/>
      <c r="BX27" s="900"/>
      <c r="BY27" s="900"/>
      <c r="BZ27" s="97"/>
      <c r="CA27" s="97"/>
      <c r="CB27" s="317"/>
      <c r="CC27" s="97"/>
      <c r="CD27" s="97"/>
      <c r="CE27" s="317"/>
      <c r="CF27" s="317"/>
      <c r="CG27" s="97"/>
      <c r="CH27" s="646"/>
      <c r="CI27" s="646"/>
    </row>
    <row r="28" spans="2:87" ht="85.5" customHeight="1" x14ac:dyDescent="0.2">
      <c r="B28" s="125" t="s">
        <v>251</v>
      </c>
      <c r="C28" s="850">
        <v>2</v>
      </c>
      <c r="D28" s="850">
        <v>2</v>
      </c>
      <c r="E28" s="850">
        <v>1</v>
      </c>
      <c r="F28" s="850">
        <v>1</v>
      </c>
      <c r="G28" s="850">
        <v>2</v>
      </c>
      <c r="H28" s="850">
        <v>1</v>
      </c>
      <c r="I28" s="850">
        <v>1</v>
      </c>
      <c r="J28" s="850">
        <v>1</v>
      </c>
      <c r="K28" s="850">
        <v>1</v>
      </c>
      <c r="L28" s="850">
        <v>1</v>
      </c>
      <c r="M28" s="97">
        <f t="shared" si="0"/>
        <v>1.3</v>
      </c>
      <c r="N28" s="97" t="s">
        <v>1049</v>
      </c>
      <c r="O28" s="115" t="s">
        <v>1050</v>
      </c>
      <c r="P28" s="97" t="s">
        <v>1051</v>
      </c>
      <c r="Q28" s="317">
        <v>4</v>
      </c>
      <c r="R28" s="317">
        <v>4</v>
      </c>
      <c r="S28" s="317">
        <v>4</v>
      </c>
      <c r="T28" s="97">
        <v>100</v>
      </c>
      <c r="U28" s="966" t="s">
        <v>1333</v>
      </c>
      <c r="V28" s="895" t="s">
        <v>1269</v>
      </c>
      <c r="W28" s="97" t="s">
        <v>1270</v>
      </c>
      <c r="X28" s="97" t="s">
        <v>1271</v>
      </c>
      <c r="Y28" s="1067">
        <v>0.8</v>
      </c>
      <c r="Z28" s="125" t="s">
        <v>724</v>
      </c>
      <c r="AA28" s="97" t="s">
        <v>1272</v>
      </c>
      <c r="AB28" s="317"/>
      <c r="AC28" s="317"/>
      <c r="AD28" s="317"/>
      <c r="AE28" s="317"/>
      <c r="AF28" s="317"/>
      <c r="AG28" s="317"/>
      <c r="AH28" s="317"/>
      <c r="AI28" s="317"/>
      <c r="AJ28" s="317"/>
      <c r="AK28" s="317"/>
      <c r="AL28" s="317"/>
      <c r="AM28" s="317"/>
      <c r="AN28" s="317"/>
      <c r="AO28" s="317"/>
      <c r="AP28" s="317"/>
      <c r="AQ28" s="317"/>
      <c r="AR28" s="317"/>
      <c r="AS28" s="317"/>
      <c r="AT28" s="317"/>
      <c r="AU28" s="1037"/>
      <c r="AV28" s="317"/>
      <c r="AW28" s="317"/>
      <c r="AX28" s="317"/>
      <c r="AY28" s="1037"/>
      <c r="AZ28" s="317"/>
      <c r="BA28" s="317"/>
      <c r="BB28" s="317"/>
      <c r="BC28" s="1037"/>
      <c r="BD28" s="317"/>
      <c r="BE28" s="317"/>
      <c r="BF28" s="317"/>
      <c r="BG28" s="1037"/>
      <c r="BH28" s="317"/>
      <c r="BI28" s="317"/>
      <c r="BJ28" s="317"/>
      <c r="BK28" s="1037"/>
      <c r="BL28" s="317"/>
      <c r="BM28" s="317"/>
      <c r="BN28" s="317"/>
      <c r="BO28" s="1037"/>
      <c r="BP28" s="317"/>
      <c r="BQ28" s="317"/>
      <c r="BR28" s="317"/>
      <c r="BS28" s="1037"/>
      <c r="BT28" s="317"/>
      <c r="BU28" s="317"/>
      <c r="BV28" s="1037"/>
      <c r="BW28" s="317"/>
      <c r="BX28" s="891" t="s">
        <v>1395</v>
      </c>
      <c r="BY28" s="900" t="s">
        <v>1341</v>
      </c>
      <c r="BZ28" s="1067">
        <v>0.2</v>
      </c>
      <c r="CA28" s="97" t="s">
        <v>1474</v>
      </c>
      <c r="CB28" s="317"/>
      <c r="CC28" s="97"/>
      <c r="CD28" s="97"/>
      <c r="CE28" s="317"/>
      <c r="CF28" s="317"/>
      <c r="CG28" s="97"/>
      <c r="CH28" s="646"/>
      <c r="CI28" s="646"/>
    </row>
    <row r="29" spans="2:87" ht="267.75" x14ac:dyDescent="0.2">
      <c r="B29" s="125" t="s">
        <v>1264</v>
      </c>
      <c r="C29" s="850">
        <v>1</v>
      </c>
      <c r="D29" s="850">
        <v>1</v>
      </c>
      <c r="E29" s="850">
        <v>1</v>
      </c>
      <c r="F29" s="850">
        <v>1</v>
      </c>
      <c r="G29" s="850">
        <v>1</v>
      </c>
      <c r="H29" s="850">
        <v>1</v>
      </c>
      <c r="I29" s="850">
        <v>1</v>
      </c>
      <c r="J29" s="850">
        <v>1</v>
      </c>
      <c r="K29" s="850">
        <v>1</v>
      </c>
      <c r="L29" s="850">
        <v>1</v>
      </c>
      <c r="M29" s="97">
        <f t="shared" si="0"/>
        <v>1</v>
      </c>
      <c r="N29" s="97"/>
      <c r="O29" s="97" t="s">
        <v>1052</v>
      </c>
      <c r="P29" s="97" t="s">
        <v>1053</v>
      </c>
      <c r="Q29" s="317">
        <v>4</v>
      </c>
      <c r="R29" s="317">
        <v>5</v>
      </c>
      <c r="S29" s="317">
        <v>4</v>
      </c>
      <c r="T29" s="97">
        <v>100</v>
      </c>
      <c r="U29" s="954" t="s">
        <v>1475</v>
      </c>
      <c r="V29" s="895" t="s">
        <v>1269</v>
      </c>
      <c r="W29" s="520" t="s">
        <v>1054</v>
      </c>
      <c r="X29" s="97" t="s">
        <v>1055</v>
      </c>
      <c r="Y29" s="125" t="s">
        <v>1056</v>
      </c>
      <c r="Z29" s="125" t="s">
        <v>724</v>
      </c>
      <c r="AA29" s="125" t="s">
        <v>1119</v>
      </c>
      <c r="AB29" s="317"/>
      <c r="AC29" s="317"/>
      <c r="AD29" s="317"/>
      <c r="AE29" s="317"/>
      <c r="AF29" s="317"/>
      <c r="AG29" s="317"/>
      <c r="AH29" s="317"/>
      <c r="AI29" s="317"/>
      <c r="AJ29" s="317"/>
      <c r="AK29" s="317"/>
      <c r="AL29" s="317"/>
      <c r="AM29" s="317"/>
      <c r="AN29" s="317"/>
      <c r="AO29" s="317"/>
      <c r="AP29" s="317"/>
      <c r="AQ29" s="317"/>
      <c r="AR29" s="317"/>
      <c r="AS29" s="317"/>
      <c r="AT29" s="317"/>
      <c r="AU29" s="317"/>
      <c r="AV29" s="317"/>
      <c r="AW29" s="317"/>
      <c r="AX29" s="317"/>
      <c r="AY29" s="1037"/>
      <c r="AZ29" s="317"/>
      <c r="BA29" s="317"/>
      <c r="BB29" s="317"/>
      <c r="BC29" s="317"/>
      <c r="BD29" s="317"/>
      <c r="BE29" s="317"/>
      <c r="BF29" s="317"/>
      <c r="BG29" s="317"/>
      <c r="BH29" s="317"/>
      <c r="BI29" s="317"/>
      <c r="BJ29" s="317"/>
      <c r="BK29" s="1037"/>
      <c r="BL29" s="317"/>
      <c r="BM29" s="317"/>
      <c r="BN29" s="317"/>
      <c r="BO29" s="317"/>
      <c r="BP29" s="317"/>
      <c r="BQ29" s="317"/>
      <c r="BR29" s="317"/>
      <c r="BS29" s="317"/>
      <c r="BT29" s="1037"/>
      <c r="BU29" s="317"/>
      <c r="BV29" s="317"/>
      <c r="BW29" s="317"/>
      <c r="BX29" s="891" t="s">
        <v>1395</v>
      </c>
      <c r="BY29" s="900" t="s">
        <v>1401</v>
      </c>
      <c r="BZ29" s="97"/>
      <c r="CA29" s="97"/>
      <c r="CB29" s="317"/>
      <c r="CC29" s="97"/>
      <c r="CD29" s="97"/>
      <c r="CE29" s="317"/>
      <c r="CF29" s="317"/>
      <c r="CG29" s="97"/>
      <c r="CH29" s="646"/>
      <c r="CI29" s="646"/>
    </row>
    <row r="30" spans="2:87" x14ac:dyDescent="0.2">
      <c r="B30" s="508"/>
      <c r="C30" s="508"/>
      <c r="D30" s="508"/>
      <c r="E30" s="508"/>
      <c r="F30" s="508"/>
      <c r="G30" s="508"/>
      <c r="H30" s="508"/>
      <c r="I30" s="2084" t="s">
        <v>63</v>
      </c>
      <c r="J30" s="2085"/>
      <c r="K30" s="2085"/>
      <c r="L30" s="2085"/>
      <c r="M30" s="950">
        <f>SUM(M12:M29)/14</f>
        <v>1.3357142857142856</v>
      </c>
      <c r="N30" s="508"/>
      <c r="O30" s="508"/>
      <c r="P30" s="2086" t="s">
        <v>125</v>
      </c>
      <c r="Q30" s="2087"/>
      <c r="R30" s="2087"/>
      <c r="S30" s="2087"/>
      <c r="T30" s="951">
        <v>8</v>
      </c>
      <c r="U30" s="751"/>
      <c r="V30" s="881"/>
      <c r="W30" s="508"/>
      <c r="X30" s="508"/>
      <c r="Y30" s="508"/>
      <c r="Z30" s="508"/>
      <c r="AA30" s="508"/>
      <c r="AB30" s="508"/>
      <c r="AC30" s="508"/>
      <c r="AD30" s="508"/>
      <c r="AE30" s="508"/>
      <c r="AF30" s="508"/>
      <c r="AG30" s="508"/>
      <c r="AH30" s="508"/>
      <c r="AI30" s="508"/>
      <c r="AJ30" s="508"/>
      <c r="AK30" s="508"/>
      <c r="AL30" s="508"/>
      <c r="AM30" s="508"/>
      <c r="AN30" s="508"/>
      <c r="AO30" s="508"/>
      <c r="AP30" s="508"/>
      <c r="AQ30" s="508"/>
      <c r="AR30" s="508"/>
      <c r="AS30" s="508"/>
      <c r="AT30" s="508"/>
      <c r="AU30" s="508"/>
      <c r="AV30" s="508"/>
      <c r="AW30" s="508"/>
      <c r="AX30" s="508"/>
      <c r="AY30" s="508"/>
      <c r="AZ30" s="508"/>
      <c r="BA30" s="508"/>
      <c r="BB30" s="508"/>
      <c r="BC30" s="508"/>
      <c r="BD30" s="508"/>
      <c r="BE30" s="508"/>
      <c r="BF30" s="508"/>
      <c r="BG30" s="508"/>
      <c r="BH30" s="508"/>
      <c r="BI30" s="508"/>
      <c r="BJ30" s="508"/>
      <c r="BK30" s="508"/>
      <c r="BL30" s="508"/>
      <c r="BM30" s="508"/>
      <c r="BN30" s="508"/>
      <c r="BO30" s="508"/>
      <c r="BP30" s="508"/>
      <c r="BQ30" s="508"/>
      <c r="BR30" s="508"/>
      <c r="BS30" s="508"/>
      <c r="BT30" s="508"/>
      <c r="BU30" s="508"/>
      <c r="BV30" s="508"/>
      <c r="BW30" s="508"/>
      <c r="BX30" s="508"/>
      <c r="BY30" s="508"/>
      <c r="BZ30" s="508"/>
      <c r="CA30" s="508"/>
      <c r="CB30" s="508"/>
      <c r="CC30" s="508"/>
      <c r="CD30" s="508"/>
      <c r="CE30" s="508"/>
      <c r="CF30" s="508"/>
      <c r="CG30" s="508"/>
    </row>
    <row r="31" spans="2:87" x14ac:dyDescent="0.2">
      <c r="B31" s="42"/>
      <c r="C31" s="42"/>
      <c r="D31" s="42"/>
      <c r="E31" s="42"/>
      <c r="F31" s="42"/>
      <c r="G31" s="42"/>
      <c r="H31" s="42"/>
      <c r="I31" s="42"/>
      <c r="J31" s="42"/>
      <c r="K31" s="42"/>
      <c r="L31" s="42"/>
      <c r="M31" s="42"/>
      <c r="N31" s="42"/>
      <c r="O31" s="42"/>
      <c r="P31" s="42"/>
      <c r="Q31" s="1"/>
      <c r="R31" s="1"/>
      <c r="S31" s="1"/>
      <c r="T31" s="1"/>
      <c r="U31" s="1"/>
      <c r="V31" s="56"/>
    </row>
    <row r="32" spans="2:87" ht="15.75" x14ac:dyDescent="0.2">
      <c r="B32" s="42"/>
      <c r="C32" s="1655"/>
      <c r="D32" s="1656"/>
      <c r="E32" s="1656"/>
      <c r="F32" s="1656"/>
      <c r="G32" s="1656"/>
      <c r="H32" s="1657"/>
      <c r="I32" s="42"/>
      <c r="J32" s="42"/>
      <c r="K32" s="42"/>
      <c r="L32" s="42"/>
      <c r="M32" s="42"/>
      <c r="N32" s="1427" t="s">
        <v>83</v>
      </c>
      <c r="O32" s="1428"/>
      <c r="P32" s="1429"/>
      <c r="Q32" s="36"/>
      <c r="R32" s="1"/>
      <c r="S32" s="1"/>
      <c r="T32" s="1"/>
      <c r="U32" s="1"/>
      <c r="V32" s="56"/>
    </row>
    <row r="33" spans="2:22" ht="15.75" x14ac:dyDescent="0.2">
      <c r="B33" s="41" t="s">
        <v>78</v>
      </c>
      <c r="C33" s="1430" t="s">
        <v>81</v>
      </c>
      <c r="D33" s="1431"/>
      <c r="E33" s="1431"/>
      <c r="F33" s="1431"/>
      <c r="G33" s="1431"/>
      <c r="H33" s="1432"/>
      <c r="I33" s="42"/>
      <c r="J33" s="42"/>
      <c r="K33" s="42"/>
      <c r="L33" s="42"/>
      <c r="M33" s="42"/>
      <c r="N33" s="38" t="s">
        <v>1</v>
      </c>
      <c r="O33" s="227">
        <v>1</v>
      </c>
      <c r="P33" s="227">
        <f>COUNTIF(P30:P30,#REF!)</f>
        <v>0</v>
      </c>
      <c r="Q33" s="36"/>
      <c r="R33" s="1"/>
      <c r="S33" s="1"/>
      <c r="T33" s="1"/>
      <c r="U33" s="1"/>
      <c r="V33" s="56"/>
    </row>
    <row r="34" spans="2:22" ht="25.5" x14ac:dyDescent="0.2">
      <c r="B34" s="39" t="s">
        <v>82</v>
      </c>
      <c r="C34" s="1430"/>
      <c r="D34" s="1431"/>
      <c r="E34" s="1431"/>
      <c r="F34" s="1431"/>
      <c r="G34" s="1431"/>
      <c r="H34" s="1432"/>
      <c r="I34" s="1"/>
      <c r="J34" s="1"/>
      <c r="K34" s="1"/>
      <c r="L34" s="1"/>
      <c r="M34" s="1"/>
      <c r="N34" s="38" t="s">
        <v>2</v>
      </c>
      <c r="O34" s="227">
        <v>1</v>
      </c>
      <c r="P34" s="227">
        <f>COUNTIF(P30:P30,N34)</f>
        <v>0</v>
      </c>
      <c r="Q34" s="36"/>
      <c r="R34" s="1"/>
      <c r="S34" s="1"/>
      <c r="T34" s="1"/>
      <c r="U34" s="1"/>
      <c r="V34" s="56"/>
    </row>
    <row r="35" spans="2:22" ht="13.5" x14ac:dyDescent="0.2">
      <c r="B35" s="39" t="s">
        <v>80</v>
      </c>
      <c r="C35" s="1367"/>
      <c r="D35" s="1368"/>
      <c r="E35" s="1368"/>
      <c r="F35" s="1368"/>
      <c r="G35" s="1368"/>
      <c r="H35" s="1369"/>
      <c r="I35" s="1"/>
      <c r="J35" s="1"/>
      <c r="K35" s="1"/>
      <c r="L35" s="1"/>
      <c r="M35" s="1"/>
      <c r="N35" s="38" t="s">
        <v>84</v>
      </c>
      <c r="O35" s="227">
        <v>2</v>
      </c>
      <c r="P35" s="227">
        <f>COUNTIF(P30:P30,N35)</f>
        <v>0</v>
      </c>
      <c r="Q35" s="36"/>
      <c r="R35" s="1"/>
      <c r="S35" s="1"/>
      <c r="T35" s="1"/>
      <c r="U35" s="1"/>
    </row>
    <row r="36" spans="2:22" ht="13.5" x14ac:dyDescent="0.2">
      <c r="B36" s="39" t="s">
        <v>122</v>
      </c>
      <c r="C36" s="1"/>
      <c r="D36" s="1"/>
      <c r="E36" s="1"/>
      <c r="F36" s="1"/>
      <c r="G36" s="1"/>
      <c r="H36" s="1"/>
      <c r="I36" s="1"/>
      <c r="J36" s="1"/>
      <c r="K36" s="1"/>
      <c r="L36" s="1"/>
      <c r="M36" s="1"/>
      <c r="N36" s="38" t="s">
        <v>85</v>
      </c>
      <c r="O36" s="227">
        <v>4</v>
      </c>
      <c r="P36" s="227">
        <f>COUNTIF(P30:P30,N36)</f>
        <v>0</v>
      </c>
      <c r="Q36" s="36"/>
      <c r="R36" s="1"/>
      <c r="S36" s="1"/>
      <c r="T36" s="1"/>
      <c r="U36" s="1"/>
    </row>
    <row r="37" spans="2:22" x14ac:dyDescent="0.2">
      <c r="B37" s="1"/>
      <c r="C37" s="1"/>
      <c r="D37" s="1"/>
      <c r="E37" s="1"/>
      <c r="F37" s="1"/>
      <c r="G37" s="1"/>
      <c r="H37" s="1"/>
      <c r="I37" s="1"/>
      <c r="J37" s="1"/>
      <c r="K37" s="1"/>
      <c r="L37" s="1"/>
      <c r="M37" s="1"/>
      <c r="N37" s="1424" t="s">
        <v>86</v>
      </c>
      <c r="O37" s="1425"/>
      <c r="P37" s="1426"/>
      <c r="Q37" s="36"/>
      <c r="R37" s="1"/>
      <c r="S37" s="1"/>
      <c r="T37" s="1"/>
      <c r="U37" s="1"/>
    </row>
    <row r="38" spans="2:22" x14ac:dyDescent="0.2">
      <c r="B38" s="1"/>
      <c r="C38" s="1"/>
      <c r="D38" s="1"/>
      <c r="E38" s="1"/>
      <c r="F38" s="1"/>
      <c r="G38" s="1"/>
      <c r="H38" s="1"/>
      <c r="I38" s="1"/>
      <c r="J38" s="1"/>
      <c r="K38" s="1"/>
      <c r="L38" s="1"/>
      <c r="M38" s="1"/>
      <c r="N38" s="38" t="s">
        <v>1</v>
      </c>
      <c r="O38" s="1197">
        <v>0.125</v>
      </c>
      <c r="P38" s="40" t="e">
        <f>+P34/#REF!</f>
        <v>#REF!</v>
      </c>
      <c r="Q38" s="36"/>
      <c r="R38" s="1"/>
      <c r="S38" s="1"/>
      <c r="T38" s="1"/>
      <c r="U38" s="1"/>
    </row>
    <row r="39" spans="2:22" ht="25.5" x14ac:dyDescent="0.2">
      <c r="B39" s="1"/>
      <c r="C39" s="1"/>
      <c r="D39" s="1"/>
      <c r="E39" s="1"/>
      <c r="F39" s="1"/>
      <c r="G39" s="1"/>
      <c r="H39" s="1"/>
      <c r="I39" s="1"/>
      <c r="J39" s="1"/>
      <c r="K39" s="1"/>
      <c r="L39" s="1"/>
      <c r="M39" s="1"/>
      <c r="N39" s="38" t="s">
        <v>2</v>
      </c>
      <c r="O39" s="1197">
        <v>0.125</v>
      </c>
      <c r="P39" s="40" t="e">
        <f>+P35/#REF!</f>
        <v>#REF!</v>
      </c>
      <c r="Q39" s="36"/>
      <c r="R39" s="1"/>
      <c r="S39" s="1"/>
      <c r="T39" s="1"/>
      <c r="U39" s="1"/>
    </row>
    <row r="40" spans="2:22" x14ac:dyDescent="0.2">
      <c r="B40" s="1"/>
      <c r="C40" s="1"/>
      <c r="D40" s="1"/>
      <c r="E40" s="1"/>
      <c r="F40" s="1"/>
      <c r="G40" s="1"/>
      <c r="H40" s="1"/>
      <c r="I40" s="1"/>
      <c r="J40" s="1"/>
      <c r="K40" s="1"/>
      <c r="L40" s="1"/>
      <c r="M40" s="1"/>
      <c r="N40" s="38" t="s">
        <v>84</v>
      </c>
      <c r="O40" s="40">
        <v>0.25</v>
      </c>
      <c r="P40" s="40" t="e">
        <f>+P36/#REF!</f>
        <v>#REF!</v>
      </c>
      <c r="Q40" s="36"/>
      <c r="R40" s="1"/>
      <c r="S40" s="1"/>
      <c r="T40" s="1"/>
      <c r="U40" s="1"/>
    </row>
    <row r="41" spans="2:22" x14ac:dyDescent="0.2">
      <c r="B41" s="1"/>
      <c r="C41" s="1"/>
      <c r="D41" s="1"/>
      <c r="E41" s="1"/>
      <c r="F41" s="1"/>
      <c r="G41" s="1"/>
      <c r="H41" s="1"/>
      <c r="I41" s="1"/>
      <c r="J41" s="1"/>
      <c r="K41" s="1"/>
      <c r="L41" s="1"/>
      <c r="M41" s="1"/>
      <c r="N41" s="38" t="s">
        <v>85</v>
      </c>
      <c r="O41" s="40">
        <v>0.5</v>
      </c>
      <c r="P41" s="40" t="e">
        <f>+#REF!/#REF!</f>
        <v>#REF!</v>
      </c>
      <c r="Q41" s="1"/>
      <c r="R41" s="1"/>
      <c r="S41" s="1"/>
      <c r="T41" s="1"/>
      <c r="U41" s="1"/>
    </row>
    <row r="42" spans="2:22" x14ac:dyDescent="0.2">
      <c r="B42" s="1"/>
      <c r="C42" s="1"/>
      <c r="D42" s="1"/>
      <c r="E42" s="1"/>
      <c r="F42" s="1"/>
      <c r="G42" s="1"/>
      <c r="H42" s="1"/>
      <c r="I42" s="1"/>
      <c r="J42" s="1"/>
      <c r="K42" s="1"/>
      <c r="L42" s="1"/>
      <c r="M42" s="1"/>
      <c r="N42" s="1"/>
      <c r="O42" s="42"/>
      <c r="P42" s="1"/>
      <c r="Q42" s="1"/>
      <c r="R42" s="1"/>
      <c r="S42" s="1"/>
      <c r="T42" s="1"/>
      <c r="U42" s="1"/>
    </row>
    <row r="43" spans="2:22" x14ac:dyDescent="0.2">
      <c r="B43" s="1"/>
      <c r="C43" s="1"/>
      <c r="D43" s="1"/>
      <c r="E43" s="1"/>
      <c r="F43" s="1"/>
      <c r="G43" s="1"/>
      <c r="H43" s="1"/>
      <c r="I43" s="1"/>
      <c r="J43" s="1"/>
      <c r="K43" s="1"/>
      <c r="L43" s="1"/>
      <c r="M43" s="1"/>
      <c r="N43" s="1"/>
      <c r="O43" s="42"/>
      <c r="P43" s="1"/>
      <c r="Q43" s="1"/>
      <c r="R43" s="1"/>
      <c r="S43" s="1"/>
      <c r="T43" s="1"/>
      <c r="U43" s="1"/>
    </row>
    <row r="44" spans="2:22" x14ac:dyDescent="0.2">
      <c r="B44" s="1"/>
      <c r="C44" s="1"/>
      <c r="D44" s="1"/>
      <c r="E44" s="1"/>
      <c r="F44" s="1"/>
      <c r="G44" s="1"/>
      <c r="H44" s="1"/>
      <c r="I44" s="1"/>
      <c r="J44" s="1"/>
      <c r="K44" s="1"/>
      <c r="L44" s="1"/>
      <c r="M44" s="1"/>
      <c r="N44" s="1"/>
      <c r="O44" s="42"/>
      <c r="P44" s="1"/>
      <c r="Q44" s="1"/>
      <c r="R44" s="1"/>
      <c r="S44" s="1"/>
      <c r="T44" s="1"/>
      <c r="U44" s="1"/>
    </row>
    <row r="45" spans="2:22" x14ac:dyDescent="0.2">
      <c r="B45" s="1"/>
      <c r="C45" s="1"/>
      <c r="D45" s="1"/>
      <c r="E45" s="1"/>
      <c r="F45" s="1"/>
      <c r="G45" s="1"/>
      <c r="H45" s="1"/>
      <c r="I45" s="1"/>
      <c r="J45" s="1"/>
      <c r="K45" s="1"/>
      <c r="L45" s="1"/>
      <c r="M45" s="1"/>
      <c r="N45" s="1"/>
      <c r="O45" s="42"/>
      <c r="P45" s="1"/>
      <c r="Q45" s="1"/>
      <c r="R45" s="1"/>
      <c r="S45" s="1"/>
      <c r="T45" s="1"/>
      <c r="U45" s="1"/>
    </row>
  </sheetData>
  <mergeCells count="103">
    <mergeCell ref="B1:B3"/>
    <mergeCell ref="C1:O1"/>
    <mergeCell ref="P1:Q1"/>
    <mergeCell ref="C2:O2"/>
    <mergeCell ref="P2:Q2"/>
    <mergeCell ref="C3:O3"/>
    <mergeCell ref="P3:Q3"/>
    <mergeCell ref="U8:U11"/>
    <mergeCell ref="AN8:AQ10"/>
    <mergeCell ref="F6:Q6"/>
    <mergeCell ref="AZ8:BC10"/>
    <mergeCell ref="BD8:BG10"/>
    <mergeCell ref="BH8:BK10"/>
    <mergeCell ref="B7:P7"/>
    <mergeCell ref="B8:P9"/>
    <mergeCell ref="Q8:T9"/>
    <mergeCell ref="O10:O11"/>
    <mergeCell ref="P10:P11"/>
    <mergeCell ref="Q10:Q11"/>
    <mergeCell ref="R10:R11"/>
    <mergeCell ref="N10:N11"/>
    <mergeCell ref="B10:B11"/>
    <mergeCell ref="C35:H35"/>
    <mergeCell ref="N37:P37"/>
    <mergeCell ref="I30:L30"/>
    <mergeCell ref="C32:H32"/>
    <mergeCell ref="N32:P32"/>
    <mergeCell ref="C33:H33"/>
    <mergeCell ref="C34:H34"/>
    <mergeCell ref="P30:S30"/>
    <mergeCell ref="BL8:BO10"/>
    <mergeCell ref="G16:G17"/>
    <mergeCell ref="H16:H17"/>
    <mergeCell ref="I16:I17"/>
    <mergeCell ref="J16:J17"/>
    <mergeCell ref="J18:J19"/>
    <mergeCell ref="AJ8:AM10"/>
    <mergeCell ref="C10:E10"/>
    <mergeCell ref="F10:G10"/>
    <mergeCell ref="H10:L10"/>
    <mergeCell ref="M10:M11"/>
    <mergeCell ref="S10:S11"/>
    <mergeCell ref="T10:T11"/>
    <mergeCell ref="W8:Y10"/>
    <mergeCell ref="Z8:Z11"/>
    <mergeCell ref="AA8:AA11"/>
    <mergeCell ref="B16:B17"/>
    <mergeCell ref="C16:C17"/>
    <mergeCell ref="D16:D17"/>
    <mergeCell ref="E16:E17"/>
    <mergeCell ref="F16:F17"/>
    <mergeCell ref="F18:F19"/>
    <mergeCell ref="G18:G19"/>
    <mergeCell ref="H18:H19"/>
    <mergeCell ref="I18:I19"/>
    <mergeCell ref="B18:B19"/>
    <mergeCell ref="C18:C19"/>
    <mergeCell ref="D18:D19"/>
    <mergeCell ref="E18:E19"/>
    <mergeCell ref="P16:P17"/>
    <mergeCell ref="Q16:Q17"/>
    <mergeCell ref="R16:R17"/>
    <mergeCell ref="S16:S17"/>
    <mergeCell ref="T16:T17"/>
    <mergeCell ref="K16:K17"/>
    <mergeCell ref="L16:L17"/>
    <mergeCell ref="M16:M17"/>
    <mergeCell ref="N16:N17"/>
    <mergeCell ref="O16:O17"/>
    <mergeCell ref="P18:P19"/>
    <mergeCell ref="Q18:Q19"/>
    <mergeCell ref="R18:R19"/>
    <mergeCell ref="S18:S19"/>
    <mergeCell ref="T18:T19"/>
    <mergeCell ref="K18:K19"/>
    <mergeCell ref="L18:L19"/>
    <mergeCell ref="M18:M19"/>
    <mergeCell ref="N18:N19"/>
    <mergeCell ref="O18:O19"/>
    <mergeCell ref="BX9:CA9"/>
    <mergeCell ref="CB9:CE9"/>
    <mergeCell ref="CF9:CI9"/>
    <mergeCell ref="BX10:CA10"/>
    <mergeCell ref="CB10:CE10"/>
    <mergeCell ref="CF10:CI10"/>
    <mergeCell ref="AB5:AE5"/>
    <mergeCell ref="AF5:AI5"/>
    <mergeCell ref="AJ5:AM5"/>
    <mergeCell ref="AN5:AQ5"/>
    <mergeCell ref="AR5:AU5"/>
    <mergeCell ref="AV5:AY5"/>
    <mergeCell ref="AZ5:BC5"/>
    <mergeCell ref="BD5:BG5"/>
    <mergeCell ref="BH5:BK5"/>
    <mergeCell ref="BL5:BO5"/>
    <mergeCell ref="BP5:BS5"/>
    <mergeCell ref="BT5:BW5"/>
    <mergeCell ref="BP8:BS10"/>
    <mergeCell ref="BT8:BW10"/>
    <mergeCell ref="AB8:AE10"/>
    <mergeCell ref="AF8:AI10"/>
    <mergeCell ref="AR8:AU10"/>
    <mergeCell ref="AV8:AY10"/>
  </mergeCells>
  <dataValidations count="1">
    <dataValidation type="whole" operator="greaterThan" allowBlank="1" showInputMessage="1" showErrorMessage="1" sqref="D32:G34">
      <formula1>2</formula1>
    </dataValidation>
  </dataValidations>
  <pageMargins left="0.7" right="0.7" top="0.75" bottom="0.75" header="0.3" footer="0.3"/>
  <drawing r:id="rId1"/>
  <legacyDrawing r:id="rId2"/>
  <oleObjects>
    <mc:AlternateContent xmlns:mc="http://schemas.openxmlformats.org/markup-compatibility/2006">
      <mc:Choice Requires="x14">
        <oleObject progId="Visio.Drawing.11" shapeId="105473" r:id="rId3">
          <objectPr defaultSize="0" autoPict="0" r:id="rId4">
            <anchor moveWithCells="1" sizeWithCells="1">
              <from>
                <xdr:col>1</xdr:col>
                <xdr:colOff>142875</xdr:colOff>
                <xdr:row>0</xdr:row>
                <xdr:rowOff>28575</xdr:rowOff>
              </from>
              <to>
                <xdr:col>1</xdr:col>
                <xdr:colOff>4552950</xdr:colOff>
                <xdr:row>2</xdr:row>
                <xdr:rowOff>152400</xdr:rowOff>
              </to>
            </anchor>
          </objectPr>
        </oleObject>
      </mc:Choice>
      <mc:Fallback>
        <oleObject progId="Visio.Drawing.11" shapeId="105473" r:id="rId3"/>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CI31"/>
  <sheetViews>
    <sheetView topLeftCell="A31" zoomScale="77" zoomScaleNormal="77" workbookViewId="0">
      <selection activeCell="I50" sqref="I50"/>
    </sheetView>
  </sheetViews>
  <sheetFormatPr baseColWidth="10" defaultRowHeight="12.75" x14ac:dyDescent="0.2"/>
  <cols>
    <col min="2" max="2" width="71.7109375" customWidth="1"/>
    <col min="3" max="3" width="3.140625" customWidth="1"/>
    <col min="4" max="5" width="3.7109375" customWidth="1"/>
    <col min="6" max="6" width="2.28515625" customWidth="1"/>
    <col min="7" max="7" width="3.28515625" customWidth="1"/>
    <col min="8" max="8" width="2.28515625" customWidth="1"/>
    <col min="9" max="9" width="3.28515625" customWidth="1"/>
    <col min="10" max="11" width="2.5703125" customWidth="1"/>
    <col min="12" max="12" width="3.5703125" customWidth="1"/>
    <col min="13" max="13" width="10.85546875" customWidth="1"/>
    <col min="17" max="17" width="6.42578125" customWidth="1"/>
    <col min="18" max="18" width="5.28515625" customWidth="1"/>
    <col min="19" max="19" width="6.28515625" customWidth="1"/>
    <col min="20" max="20" width="6.42578125" customWidth="1"/>
    <col min="21" max="21" width="20.5703125" customWidth="1"/>
    <col min="28" max="75" width="3" customWidth="1"/>
    <col min="76" max="76" width="15.5703125" customWidth="1"/>
    <col min="79" max="79" width="14.140625" customWidth="1"/>
    <col min="80" max="80" width="18.28515625" customWidth="1"/>
    <col min="84" max="84" width="16.28515625" customWidth="1"/>
    <col min="87" max="87" width="16.42578125" customWidth="1"/>
  </cols>
  <sheetData>
    <row r="2" spans="2:87" ht="15.75" x14ac:dyDescent="0.2">
      <c r="B2" s="2054"/>
      <c r="C2" s="1543" t="s">
        <v>14</v>
      </c>
      <c r="D2" s="1544"/>
      <c r="E2" s="1544"/>
      <c r="F2" s="1544"/>
      <c r="G2" s="1544"/>
      <c r="H2" s="1544"/>
      <c r="I2" s="1544"/>
      <c r="J2" s="1544"/>
      <c r="K2" s="1544"/>
      <c r="L2" s="1544"/>
      <c r="M2" s="1544"/>
      <c r="N2" s="1544"/>
      <c r="O2" s="1545"/>
      <c r="P2" s="1116" t="s">
        <v>1283</v>
      </c>
      <c r="Q2" s="331"/>
      <c r="R2" s="331"/>
      <c r="S2" s="331"/>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3"/>
      <c r="CI2" s="3"/>
    </row>
    <row r="3" spans="2:87" ht="15.75" x14ac:dyDescent="0.2">
      <c r="B3" s="2054"/>
      <c r="C3" s="2013" t="s">
        <v>15</v>
      </c>
      <c r="D3" s="2014"/>
      <c r="E3" s="2014"/>
      <c r="F3" s="2014"/>
      <c r="G3" s="2014"/>
      <c r="H3" s="2014"/>
      <c r="I3" s="2014"/>
      <c r="J3" s="2014"/>
      <c r="K3" s="2014"/>
      <c r="L3" s="2014"/>
      <c r="M3" s="2014"/>
      <c r="N3" s="2014"/>
      <c r="O3" s="2015"/>
      <c r="P3" s="2116" t="s">
        <v>1286</v>
      </c>
      <c r="Q3" s="2117"/>
      <c r="R3" s="2117"/>
      <c r="S3" s="2118"/>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3"/>
      <c r="CI3" s="3"/>
    </row>
    <row r="4" spans="2:87" ht="16.5" x14ac:dyDescent="0.2">
      <c r="B4" s="2054"/>
      <c r="C4" s="2056" t="s">
        <v>1282</v>
      </c>
      <c r="D4" s="2057"/>
      <c r="E4" s="2057"/>
      <c r="F4" s="2057"/>
      <c r="G4" s="2057"/>
      <c r="H4" s="2057"/>
      <c r="I4" s="2057"/>
      <c r="J4" s="2057"/>
      <c r="K4" s="2057"/>
      <c r="L4" s="2057"/>
      <c r="M4" s="2057"/>
      <c r="N4" s="2057"/>
      <c r="O4" s="2058"/>
      <c r="P4" s="1582" t="s">
        <v>1281</v>
      </c>
      <c r="Q4" s="1583"/>
      <c r="R4" s="1583"/>
      <c r="S4" s="1584"/>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3"/>
      <c r="CI4" s="3"/>
    </row>
    <row r="5" spans="2:87" ht="16.5" x14ac:dyDescent="0.2">
      <c r="B5" s="370"/>
      <c r="C5" s="371"/>
      <c r="D5" s="371"/>
      <c r="E5" s="371"/>
      <c r="F5" s="371"/>
      <c r="G5" s="371"/>
      <c r="H5" s="371"/>
      <c r="I5" s="371"/>
      <c r="J5" s="371"/>
      <c r="K5" s="371"/>
      <c r="L5" s="371"/>
      <c r="M5" s="371"/>
      <c r="N5" s="619"/>
      <c r="O5" s="619"/>
      <c r="P5" s="1118"/>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3"/>
      <c r="CI5" s="3"/>
    </row>
    <row r="6" spans="2:87" x14ac:dyDescent="0.2">
      <c r="B6" s="2052" t="s">
        <v>252</v>
      </c>
      <c r="C6" s="2055"/>
      <c r="D6" s="2055"/>
      <c r="E6" s="2055"/>
      <c r="F6" s="2055"/>
      <c r="G6" s="2055"/>
      <c r="H6" s="2055"/>
      <c r="I6" s="2055"/>
      <c r="J6" s="2055"/>
      <c r="K6" s="2055"/>
      <c r="L6" s="2055"/>
      <c r="M6" s="2055"/>
      <c r="N6" s="2055"/>
      <c r="O6" s="2055"/>
      <c r="P6" s="2053"/>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3"/>
      <c r="CI6" s="3"/>
    </row>
    <row r="7" spans="2:87" x14ac:dyDescent="0.2">
      <c r="B7" s="2052" t="s">
        <v>307</v>
      </c>
      <c r="C7" s="2052"/>
      <c r="D7" s="2052"/>
      <c r="E7" s="2052"/>
      <c r="F7" s="2052"/>
      <c r="G7" s="2052"/>
      <c r="H7" s="2052"/>
      <c r="I7" s="2052"/>
      <c r="J7" s="2052"/>
      <c r="K7" s="2052"/>
      <c r="L7" s="2052"/>
      <c r="M7" s="2052"/>
      <c r="N7" s="2052"/>
      <c r="O7" s="2052"/>
      <c r="P7" s="2053"/>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3"/>
      <c r="CI7" s="3"/>
    </row>
    <row r="8" spans="2:87" x14ac:dyDescent="0.2">
      <c r="B8" s="2052" t="s">
        <v>308</v>
      </c>
      <c r="C8" s="2052"/>
      <c r="D8" s="2052"/>
      <c r="E8" s="2052"/>
      <c r="F8" s="2052"/>
      <c r="G8" s="2052"/>
      <c r="H8" s="2052"/>
      <c r="I8" s="2052"/>
      <c r="J8" s="2052"/>
      <c r="K8" s="2052"/>
      <c r="L8" s="2052"/>
      <c r="M8" s="2052"/>
      <c r="N8" s="2052"/>
      <c r="O8" s="2052"/>
      <c r="P8" s="2052"/>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3"/>
      <c r="CI8" s="3"/>
    </row>
    <row r="9" spans="2:87" x14ac:dyDescent="0.2">
      <c r="B9" s="1107"/>
      <c r="C9" s="1107"/>
      <c r="D9" s="1107"/>
      <c r="E9" s="1107"/>
      <c r="F9" s="1107"/>
      <c r="G9" s="1107"/>
      <c r="H9" s="1107"/>
      <c r="I9" s="1107"/>
      <c r="J9" s="1107"/>
      <c r="K9" s="1107"/>
      <c r="L9" s="1107"/>
      <c r="M9" s="1107"/>
      <c r="N9" s="1107"/>
      <c r="O9" s="1107"/>
      <c r="P9" s="1107"/>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3"/>
      <c r="CI9" s="3"/>
    </row>
    <row r="10" spans="2:87" x14ac:dyDescent="0.2">
      <c r="B10" s="2119" t="s">
        <v>0</v>
      </c>
      <c r="C10" s="2119"/>
      <c r="D10" s="2119"/>
      <c r="E10" s="2119"/>
      <c r="F10" s="2119"/>
      <c r="G10" s="2119"/>
      <c r="H10" s="2119"/>
      <c r="I10" s="2119"/>
      <c r="J10" s="2119"/>
      <c r="K10" s="2119"/>
      <c r="L10" s="2119"/>
      <c r="M10" s="2119"/>
      <c r="N10" s="2119"/>
      <c r="O10" s="2119"/>
      <c r="P10" s="2119"/>
      <c r="Q10" s="606"/>
      <c r="R10" s="376"/>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c r="CH10" s="3"/>
      <c r="CI10" s="3"/>
    </row>
    <row r="11" spans="2:87" ht="12.75" customHeight="1" x14ac:dyDescent="0.2">
      <c r="B11" s="2021"/>
      <c r="C11" s="2021"/>
      <c r="D11" s="2021"/>
      <c r="E11" s="2021"/>
      <c r="F11" s="2021"/>
      <c r="G11" s="2021"/>
      <c r="H11" s="2021"/>
      <c r="I11" s="2021"/>
      <c r="J11" s="2021"/>
      <c r="K11" s="2021"/>
      <c r="L11" s="2021"/>
      <c r="M11" s="2021"/>
      <c r="N11" s="2021"/>
      <c r="O11" s="2021"/>
      <c r="P11" s="2021"/>
      <c r="Q11" s="1304"/>
      <c r="R11" s="1304"/>
      <c r="S11" s="1304"/>
      <c r="T11" s="1304"/>
      <c r="U11" s="608"/>
      <c r="V11" s="608"/>
      <c r="W11" s="598"/>
      <c r="X11" s="562"/>
      <c r="Y11" s="560"/>
      <c r="Z11" s="561"/>
      <c r="AA11" s="561"/>
      <c r="AB11" s="561"/>
      <c r="AC11" s="561"/>
      <c r="AD11" s="561"/>
      <c r="AE11" s="561"/>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561"/>
      <c r="BW11" s="561"/>
      <c r="BX11" s="1304" t="s">
        <v>37</v>
      </c>
      <c r="BY11" s="1304"/>
      <c r="BZ11" s="1304"/>
      <c r="CA11" s="1304"/>
      <c r="CB11" s="1304" t="s">
        <v>39</v>
      </c>
      <c r="CC11" s="1304"/>
      <c r="CD11" s="1304"/>
      <c r="CE11" s="1304"/>
      <c r="CF11" s="1304" t="s">
        <v>175</v>
      </c>
      <c r="CG11" s="1304"/>
      <c r="CH11" s="1304"/>
      <c r="CI11" s="1304"/>
    </row>
    <row r="12" spans="2:87" ht="12.75" customHeight="1" x14ac:dyDescent="0.2">
      <c r="B12" s="1345" t="s">
        <v>3</v>
      </c>
      <c r="C12" s="1345" t="s">
        <v>29</v>
      </c>
      <c r="D12" s="1345"/>
      <c r="E12" s="1345"/>
      <c r="F12" s="1345" t="s">
        <v>30</v>
      </c>
      <c r="G12" s="1345"/>
      <c r="H12" s="1345" t="s">
        <v>31</v>
      </c>
      <c r="I12" s="1345"/>
      <c r="J12" s="1345"/>
      <c r="K12" s="1345"/>
      <c r="L12" s="1345"/>
      <c r="M12" s="1345" t="s">
        <v>63</v>
      </c>
      <c r="N12" s="1345" t="s">
        <v>13</v>
      </c>
      <c r="O12" s="1345" t="s">
        <v>12</v>
      </c>
      <c r="P12" s="1345" t="s">
        <v>4</v>
      </c>
      <c r="Q12" s="2062" t="s">
        <v>32</v>
      </c>
      <c r="R12" s="2062"/>
      <c r="S12" s="2062"/>
      <c r="T12" s="2062"/>
      <c r="U12" s="622"/>
      <c r="V12" s="622"/>
      <c r="W12" s="1384" t="s">
        <v>147</v>
      </c>
      <c r="X12" s="1384"/>
      <c r="Y12" s="1384"/>
      <c r="Z12" s="2059" t="s">
        <v>33</v>
      </c>
      <c r="AA12" s="2059" t="s">
        <v>36</v>
      </c>
      <c r="AB12" s="1477" t="s">
        <v>187</v>
      </c>
      <c r="AC12" s="1477"/>
      <c r="AD12" s="1477"/>
      <c r="AE12" s="1477"/>
      <c r="AF12" s="1486" t="s">
        <v>188</v>
      </c>
      <c r="AG12" s="1486"/>
      <c r="AH12" s="1486"/>
      <c r="AI12" s="1486"/>
      <c r="AJ12" s="1482" t="s">
        <v>108</v>
      </c>
      <c r="AK12" s="1482"/>
      <c r="AL12" s="1482"/>
      <c r="AM12" s="1482"/>
      <c r="AN12" s="1483" t="s">
        <v>189</v>
      </c>
      <c r="AO12" s="1483"/>
      <c r="AP12" s="1483"/>
      <c r="AQ12" s="1483"/>
      <c r="AR12" s="1478" t="s">
        <v>190</v>
      </c>
      <c r="AS12" s="1478"/>
      <c r="AT12" s="1478"/>
      <c r="AU12" s="1478"/>
      <c r="AV12" s="1479" t="s">
        <v>109</v>
      </c>
      <c r="AW12" s="1479"/>
      <c r="AX12" s="1479"/>
      <c r="AY12" s="1479"/>
      <c r="AZ12" s="1480" t="s">
        <v>182</v>
      </c>
      <c r="BA12" s="1480"/>
      <c r="BB12" s="1480"/>
      <c r="BC12" s="1480"/>
      <c r="BD12" s="1481" t="s">
        <v>186</v>
      </c>
      <c r="BE12" s="1481"/>
      <c r="BF12" s="1481"/>
      <c r="BG12" s="1481"/>
      <c r="BH12" s="1474" t="s">
        <v>183</v>
      </c>
      <c r="BI12" s="1474"/>
      <c r="BJ12" s="1474"/>
      <c r="BK12" s="1474"/>
      <c r="BL12" s="1475" t="s">
        <v>184</v>
      </c>
      <c r="BM12" s="1475"/>
      <c r="BN12" s="1475"/>
      <c r="BO12" s="1475"/>
      <c r="BP12" s="1476" t="s">
        <v>185</v>
      </c>
      <c r="BQ12" s="1476"/>
      <c r="BR12" s="1476"/>
      <c r="BS12" s="1476"/>
      <c r="BT12" s="1505" t="s">
        <v>110</v>
      </c>
      <c r="BU12" s="1505"/>
      <c r="BV12" s="1505"/>
      <c r="BW12" s="1505"/>
      <c r="BX12" s="1305" t="s">
        <v>1274</v>
      </c>
      <c r="BY12" s="1306"/>
      <c r="BZ12" s="1306"/>
      <c r="CA12" s="1307"/>
      <c r="CB12" s="1305" t="s">
        <v>1275</v>
      </c>
      <c r="CC12" s="1306"/>
      <c r="CD12" s="1306"/>
      <c r="CE12" s="1307"/>
      <c r="CF12" s="1304" t="s">
        <v>1276</v>
      </c>
      <c r="CG12" s="1304"/>
      <c r="CH12" s="1304"/>
      <c r="CI12" s="1304"/>
    </row>
    <row r="13" spans="2:87" ht="25.5" x14ac:dyDescent="0.2">
      <c r="B13" s="1345"/>
      <c r="C13" s="594" t="s">
        <v>54</v>
      </c>
      <c r="D13" s="594" t="s">
        <v>55</v>
      </c>
      <c r="E13" s="594" t="s">
        <v>56</v>
      </c>
      <c r="F13" s="594" t="s">
        <v>57</v>
      </c>
      <c r="G13" s="594" t="s">
        <v>58</v>
      </c>
      <c r="H13" s="594" t="s">
        <v>59</v>
      </c>
      <c r="I13" s="594" t="s">
        <v>60</v>
      </c>
      <c r="J13" s="594" t="s">
        <v>61</v>
      </c>
      <c r="K13" s="594" t="s">
        <v>62</v>
      </c>
      <c r="L13" s="594" t="s">
        <v>60</v>
      </c>
      <c r="M13" s="1345"/>
      <c r="N13" s="1345"/>
      <c r="O13" s="1345"/>
      <c r="P13" s="1345"/>
      <c r="Q13" s="379" t="s">
        <v>23</v>
      </c>
      <c r="R13" s="379" t="s">
        <v>24</v>
      </c>
      <c r="S13" s="379" t="s">
        <v>25</v>
      </c>
      <c r="T13" s="379" t="s">
        <v>28</v>
      </c>
      <c r="U13" s="377" t="s">
        <v>51</v>
      </c>
      <c r="V13" s="377" t="s">
        <v>73</v>
      </c>
      <c r="W13" s="595" t="s">
        <v>147</v>
      </c>
      <c r="X13" s="595" t="s">
        <v>148</v>
      </c>
      <c r="Y13" s="595" t="s">
        <v>149</v>
      </c>
      <c r="Z13" s="2059"/>
      <c r="AA13" s="2059"/>
      <c r="AB13" s="559">
        <v>1</v>
      </c>
      <c r="AC13" s="559">
        <v>2</v>
      </c>
      <c r="AD13" s="559">
        <v>3</v>
      </c>
      <c r="AE13" s="559">
        <v>4</v>
      </c>
      <c r="AF13" s="559">
        <v>1</v>
      </c>
      <c r="AG13" s="559">
        <v>2</v>
      </c>
      <c r="AH13" s="559">
        <v>3</v>
      </c>
      <c r="AI13" s="559">
        <v>4</v>
      </c>
      <c r="AJ13" s="559">
        <v>1</v>
      </c>
      <c r="AK13" s="559">
        <v>2</v>
      </c>
      <c r="AL13" s="559">
        <v>3</v>
      </c>
      <c r="AM13" s="559">
        <v>4</v>
      </c>
      <c r="AN13" s="559">
        <v>1</v>
      </c>
      <c r="AO13" s="559">
        <v>2</v>
      </c>
      <c r="AP13" s="559">
        <v>3</v>
      </c>
      <c r="AQ13" s="559">
        <v>4</v>
      </c>
      <c r="AR13" s="559">
        <v>1</v>
      </c>
      <c r="AS13" s="559">
        <v>2</v>
      </c>
      <c r="AT13" s="559">
        <v>3</v>
      </c>
      <c r="AU13" s="559">
        <v>4</v>
      </c>
      <c r="AV13" s="559">
        <v>1</v>
      </c>
      <c r="AW13" s="559">
        <v>2</v>
      </c>
      <c r="AX13" s="559">
        <v>3</v>
      </c>
      <c r="AY13" s="559">
        <v>4</v>
      </c>
      <c r="AZ13" s="559">
        <v>1</v>
      </c>
      <c r="BA13" s="559">
        <v>2</v>
      </c>
      <c r="BB13" s="559">
        <v>3</v>
      </c>
      <c r="BC13" s="559">
        <v>4</v>
      </c>
      <c r="BD13" s="559">
        <v>1</v>
      </c>
      <c r="BE13" s="559">
        <v>2</v>
      </c>
      <c r="BF13" s="559">
        <v>3</v>
      </c>
      <c r="BG13" s="559">
        <v>4</v>
      </c>
      <c r="BH13" s="559">
        <v>1</v>
      </c>
      <c r="BI13" s="559">
        <v>2</v>
      </c>
      <c r="BJ13" s="559">
        <v>3</v>
      </c>
      <c r="BK13" s="559">
        <v>4</v>
      </c>
      <c r="BL13" s="559">
        <v>1</v>
      </c>
      <c r="BM13" s="559">
        <v>2</v>
      </c>
      <c r="BN13" s="559">
        <v>3</v>
      </c>
      <c r="BO13" s="559">
        <v>4</v>
      </c>
      <c r="BP13" s="559">
        <v>1</v>
      </c>
      <c r="BQ13" s="559">
        <v>2</v>
      </c>
      <c r="BR13" s="559">
        <v>3</v>
      </c>
      <c r="BS13" s="559">
        <v>4</v>
      </c>
      <c r="BT13" s="559">
        <v>1</v>
      </c>
      <c r="BU13" s="559">
        <v>2</v>
      </c>
      <c r="BV13" s="559">
        <v>3</v>
      </c>
      <c r="BW13" s="559">
        <v>4</v>
      </c>
      <c r="BX13" s="1074" t="s">
        <v>41</v>
      </c>
      <c r="BY13" s="1074" t="s">
        <v>42</v>
      </c>
      <c r="BZ13" s="377" t="s">
        <v>40</v>
      </c>
      <c r="CA13" s="367" t="s">
        <v>38</v>
      </c>
      <c r="CB13" s="1074" t="s">
        <v>41</v>
      </c>
      <c r="CC13" s="1076" t="s">
        <v>42</v>
      </c>
      <c r="CD13" s="377" t="s">
        <v>40</v>
      </c>
      <c r="CE13" s="377" t="s">
        <v>38</v>
      </c>
      <c r="CF13" s="1074" t="s">
        <v>41</v>
      </c>
      <c r="CG13" s="1076" t="s">
        <v>42</v>
      </c>
      <c r="CH13" s="377" t="s">
        <v>40</v>
      </c>
      <c r="CI13" s="377" t="s">
        <v>38</v>
      </c>
    </row>
    <row r="14" spans="2:87" ht="409.5" x14ac:dyDescent="0.2">
      <c r="B14" s="607" t="s">
        <v>1265</v>
      </c>
      <c r="C14" s="21">
        <v>2</v>
      </c>
      <c r="D14" s="21">
        <v>2</v>
      </c>
      <c r="E14" s="21">
        <v>3</v>
      </c>
      <c r="F14" s="21">
        <v>3</v>
      </c>
      <c r="G14" s="21">
        <v>2</v>
      </c>
      <c r="H14" s="21">
        <v>2</v>
      </c>
      <c r="I14" s="21">
        <v>2</v>
      </c>
      <c r="J14" s="21">
        <v>3</v>
      </c>
      <c r="K14" s="21">
        <v>2</v>
      </c>
      <c r="L14" s="21">
        <v>1</v>
      </c>
      <c r="M14" s="705">
        <f>SUM(C14:L14)/10</f>
        <v>2.2000000000000002</v>
      </c>
      <c r="N14" s="21" t="s">
        <v>347</v>
      </c>
      <c r="O14" s="21" t="s">
        <v>348</v>
      </c>
      <c r="P14" s="339" t="s">
        <v>349</v>
      </c>
      <c r="Q14" s="696">
        <v>4</v>
      </c>
      <c r="R14" s="603">
        <v>5</v>
      </c>
      <c r="S14" s="603">
        <v>5</v>
      </c>
      <c r="T14" s="603">
        <f>Q14*R14*S14</f>
        <v>100</v>
      </c>
      <c r="U14" s="988" t="s">
        <v>1397</v>
      </c>
      <c r="V14" s="83" t="s">
        <v>906</v>
      </c>
      <c r="W14" s="213" t="s">
        <v>907</v>
      </c>
      <c r="X14" s="213" t="s">
        <v>910</v>
      </c>
      <c r="Y14" s="213" t="s">
        <v>908</v>
      </c>
      <c r="Z14" s="590" t="s">
        <v>909</v>
      </c>
      <c r="AA14" s="557" t="s">
        <v>786</v>
      </c>
      <c r="AB14" s="557"/>
      <c r="AC14" s="557"/>
      <c r="AD14" s="557"/>
      <c r="AE14" s="557"/>
      <c r="AF14" s="557"/>
      <c r="AG14" s="557"/>
      <c r="AH14" s="557"/>
      <c r="AI14" s="557"/>
      <c r="AJ14" s="557"/>
      <c r="AK14" s="557"/>
      <c r="AL14" s="557"/>
      <c r="AM14" s="557"/>
      <c r="AN14" s="557"/>
      <c r="AO14" s="557"/>
      <c r="AP14" s="557"/>
      <c r="AQ14" s="557"/>
      <c r="AR14" s="557"/>
      <c r="AS14" s="557"/>
      <c r="AT14" s="557"/>
      <c r="AU14" s="557"/>
      <c r="AV14" s="557"/>
      <c r="AW14" s="557"/>
      <c r="AX14" s="557"/>
      <c r="AY14" s="1068"/>
      <c r="AZ14" s="557"/>
      <c r="BA14" s="557"/>
      <c r="BB14" s="557"/>
      <c r="BC14" s="557"/>
      <c r="BD14" s="557"/>
      <c r="BE14" s="557"/>
      <c r="BF14" s="557"/>
      <c r="BG14" s="1068"/>
      <c r="BH14" s="557"/>
      <c r="BI14" s="557"/>
      <c r="BJ14" s="557"/>
      <c r="BK14" s="557"/>
      <c r="BL14" s="557"/>
      <c r="BM14" s="557"/>
      <c r="BN14" s="557"/>
      <c r="BO14" s="557"/>
      <c r="BP14" s="557"/>
      <c r="BQ14" s="557"/>
      <c r="BR14" s="557"/>
      <c r="BS14" s="1068"/>
      <c r="BT14" s="557"/>
      <c r="BU14" s="557"/>
      <c r="BV14" s="557"/>
      <c r="BW14" s="557"/>
      <c r="BX14" s="409" t="s">
        <v>1343</v>
      </c>
      <c r="BY14" s="410" t="s">
        <v>1341</v>
      </c>
      <c r="BZ14" s="811">
        <v>0.3</v>
      </c>
      <c r="CA14" s="1179" t="s">
        <v>1398</v>
      </c>
      <c r="CB14" s="1076"/>
      <c r="CC14" s="1076"/>
      <c r="CD14" s="1076"/>
      <c r="CE14" s="1076"/>
      <c r="CF14" s="1076"/>
      <c r="CG14" s="1076"/>
      <c r="CH14" s="329"/>
      <c r="CI14" s="329"/>
    </row>
    <row r="15" spans="2:87" ht="214.5" hidden="1" customHeight="1" x14ac:dyDescent="0.2">
      <c r="B15" s="712" t="s">
        <v>253</v>
      </c>
      <c r="C15" s="547">
        <v>2</v>
      </c>
      <c r="D15" s="547">
        <v>2</v>
      </c>
      <c r="E15" s="547">
        <v>3</v>
      </c>
      <c r="F15" s="547">
        <v>2</v>
      </c>
      <c r="G15" s="547">
        <v>2</v>
      </c>
      <c r="H15" s="547">
        <v>2</v>
      </c>
      <c r="I15" s="547">
        <v>2</v>
      </c>
      <c r="J15" s="547">
        <v>2</v>
      </c>
      <c r="K15" s="547">
        <v>2</v>
      </c>
      <c r="L15" s="547">
        <v>1</v>
      </c>
      <c r="M15" s="705">
        <f>SUM(C15:L15)/10</f>
        <v>2</v>
      </c>
      <c r="N15" s="547" t="s">
        <v>350</v>
      </c>
      <c r="O15" s="704" t="s">
        <v>351</v>
      </c>
      <c r="P15" s="21" t="s">
        <v>352</v>
      </c>
      <c r="Q15" s="696">
        <v>4</v>
      </c>
      <c r="R15" s="604">
        <v>4</v>
      </c>
      <c r="S15" s="604">
        <v>5</v>
      </c>
      <c r="T15" s="834">
        <f>Q15*R15*S15</f>
        <v>80</v>
      </c>
      <c r="U15" s="963" t="s">
        <v>913</v>
      </c>
      <c r="V15" s="83"/>
      <c r="W15" s="83" t="s">
        <v>911</v>
      </c>
      <c r="X15" s="83" t="s">
        <v>912</v>
      </c>
      <c r="Y15" s="83" t="s">
        <v>553</v>
      </c>
      <c r="Z15" s="21" t="s">
        <v>914</v>
      </c>
      <c r="AA15" s="21" t="s">
        <v>914</v>
      </c>
      <c r="AB15" s="557"/>
      <c r="AC15" s="557"/>
      <c r="AD15" s="557"/>
      <c r="AE15" s="557"/>
      <c r="AF15" s="557"/>
      <c r="AG15" s="557"/>
      <c r="AH15" s="557"/>
      <c r="AI15" s="557"/>
      <c r="AJ15" s="557"/>
      <c r="AK15" s="557"/>
      <c r="AL15" s="557"/>
      <c r="AM15" s="557"/>
      <c r="AN15" s="557"/>
      <c r="AO15" s="557"/>
      <c r="AP15" s="557"/>
      <c r="AQ15" s="557"/>
      <c r="AR15" s="557"/>
      <c r="AS15" s="557"/>
      <c r="AT15" s="557"/>
      <c r="AU15" s="557"/>
      <c r="AV15" s="557"/>
      <c r="AW15" s="557"/>
      <c r="AX15" s="557"/>
      <c r="AY15" s="557"/>
      <c r="AZ15" s="557"/>
      <c r="BA15" s="557"/>
      <c r="BB15" s="557"/>
      <c r="BC15" s="557"/>
      <c r="BD15" s="557"/>
      <c r="BE15" s="557"/>
      <c r="BF15" s="557"/>
      <c r="BG15" s="557"/>
      <c r="BH15" s="557"/>
      <c r="BI15" s="557"/>
      <c r="BJ15" s="557"/>
      <c r="BK15" s="557"/>
      <c r="BL15" s="557"/>
      <c r="BM15" s="557"/>
      <c r="BN15" s="557"/>
      <c r="BO15" s="557"/>
      <c r="BP15" s="557"/>
      <c r="BQ15" s="557"/>
      <c r="BR15" s="557"/>
      <c r="BS15" s="557"/>
      <c r="BT15" s="557"/>
      <c r="BU15" s="557"/>
      <c r="BV15" s="557"/>
      <c r="BW15" s="557"/>
      <c r="BX15" s="409"/>
      <c r="BY15" s="409"/>
      <c r="BZ15" s="21"/>
      <c r="CA15" s="1082"/>
      <c r="CB15" s="1082"/>
      <c r="CC15" s="1082"/>
      <c r="CD15" s="1082"/>
      <c r="CE15" s="506"/>
      <c r="CF15" s="1082"/>
      <c r="CG15" s="198"/>
      <c r="CH15" s="17"/>
      <c r="CI15" s="17"/>
    </row>
    <row r="16" spans="2:87" ht="264" customHeight="1" x14ac:dyDescent="0.2">
      <c r="B16" s="713" t="s">
        <v>1266</v>
      </c>
      <c r="C16" s="703">
        <v>2</v>
      </c>
      <c r="D16" s="703">
        <v>2</v>
      </c>
      <c r="E16" s="703">
        <v>2</v>
      </c>
      <c r="F16" s="703">
        <v>2</v>
      </c>
      <c r="G16" s="703">
        <v>3</v>
      </c>
      <c r="H16" s="703">
        <v>3</v>
      </c>
      <c r="I16" s="703">
        <v>2</v>
      </c>
      <c r="J16" s="703">
        <v>2</v>
      </c>
      <c r="K16" s="703">
        <v>2</v>
      </c>
      <c r="L16" s="703">
        <v>1</v>
      </c>
      <c r="M16" s="705">
        <f>SUM(C16:L16)/10</f>
        <v>2.1</v>
      </c>
      <c r="N16" s="703" t="s">
        <v>353</v>
      </c>
      <c r="O16" s="833" t="s">
        <v>915</v>
      </c>
      <c r="P16" s="714" t="s">
        <v>1267</v>
      </c>
      <c r="Q16" s="696">
        <v>5</v>
      </c>
      <c r="R16" s="604">
        <v>5</v>
      </c>
      <c r="S16" s="604">
        <v>5</v>
      </c>
      <c r="T16" s="834">
        <f>Q16*R16*S16</f>
        <v>125</v>
      </c>
      <c r="U16" s="954" t="s">
        <v>916</v>
      </c>
      <c r="V16" s="83" t="s">
        <v>917</v>
      </c>
      <c r="W16" s="83" t="s">
        <v>918</v>
      </c>
      <c r="X16" s="83" t="s">
        <v>919</v>
      </c>
      <c r="Y16" s="83" t="s">
        <v>920</v>
      </c>
      <c r="Z16" s="21" t="s">
        <v>647</v>
      </c>
      <c r="AA16" s="198" t="s">
        <v>921</v>
      </c>
      <c r="AB16" s="557"/>
      <c r="AC16" s="557"/>
      <c r="AD16" s="557"/>
      <c r="AE16" s="557"/>
      <c r="AF16" s="557"/>
      <c r="AG16" s="557"/>
      <c r="AH16" s="557"/>
      <c r="AI16" s="557"/>
      <c r="AJ16" s="557"/>
      <c r="AK16" s="557"/>
      <c r="AL16" s="557"/>
      <c r="AM16" s="557"/>
      <c r="AN16" s="557"/>
      <c r="AO16" s="557"/>
      <c r="AP16" s="557"/>
      <c r="AQ16" s="557"/>
      <c r="AR16" s="557"/>
      <c r="AS16" s="557"/>
      <c r="AT16" s="557"/>
      <c r="AU16" s="557"/>
      <c r="AV16" s="557"/>
      <c r="AW16" s="557"/>
      <c r="AX16" s="557"/>
      <c r="AY16" s="557"/>
      <c r="AZ16" s="557"/>
      <c r="BA16" s="557"/>
      <c r="BB16" s="557"/>
      <c r="BC16" s="1068"/>
      <c r="BD16" s="557"/>
      <c r="BE16" s="557"/>
      <c r="BF16" s="557"/>
      <c r="BG16" s="557"/>
      <c r="BH16" s="557"/>
      <c r="BI16" s="557"/>
      <c r="BJ16" s="557"/>
      <c r="BK16" s="557"/>
      <c r="BL16" s="1068"/>
      <c r="BM16" s="557"/>
      <c r="BN16" s="557"/>
      <c r="BO16" s="557"/>
      <c r="BP16" s="557"/>
      <c r="BQ16" s="557"/>
      <c r="BR16" s="557"/>
      <c r="BS16" s="557"/>
      <c r="BT16" s="1068"/>
      <c r="BU16" s="557"/>
      <c r="BV16" s="557"/>
      <c r="BW16" s="557"/>
      <c r="BX16" s="410" t="s">
        <v>1346</v>
      </c>
      <c r="BY16" s="409" t="s">
        <v>1371</v>
      </c>
      <c r="BZ16" s="1184">
        <v>0</v>
      </c>
      <c r="CA16" s="1082"/>
      <c r="CB16" s="1082"/>
      <c r="CC16" s="1082"/>
      <c r="CD16" s="1082"/>
      <c r="CE16" s="506"/>
      <c r="CF16" s="1082"/>
      <c r="CG16" s="198"/>
      <c r="CH16" s="17"/>
      <c r="CI16" s="17"/>
    </row>
    <row r="17" spans="2:87" ht="140.25" hidden="1" x14ac:dyDescent="0.2">
      <c r="B17" s="87" t="s">
        <v>254</v>
      </c>
      <c r="C17" s="21">
        <v>2</v>
      </c>
      <c r="D17" s="21">
        <v>2</v>
      </c>
      <c r="E17" s="21">
        <v>3</v>
      </c>
      <c r="F17" s="21">
        <v>1</v>
      </c>
      <c r="G17" s="21">
        <v>2</v>
      </c>
      <c r="H17" s="21">
        <v>2</v>
      </c>
      <c r="I17" s="21">
        <v>2</v>
      </c>
      <c r="J17" s="21">
        <v>2</v>
      </c>
      <c r="K17" s="21">
        <v>2</v>
      </c>
      <c r="L17" s="21">
        <v>1</v>
      </c>
      <c r="M17" s="705">
        <f>SUM(C17:L17)/10</f>
        <v>1.9</v>
      </c>
      <c r="N17" s="590" t="s">
        <v>354</v>
      </c>
      <c r="O17" s="590" t="s">
        <v>355</v>
      </c>
      <c r="P17" s="715" t="s">
        <v>356</v>
      </c>
      <c r="Q17" s="696">
        <v>4</v>
      </c>
      <c r="R17" s="603">
        <v>4</v>
      </c>
      <c r="S17" s="603">
        <v>4</v>
      </c>
      <c r="T17" s="834">
        <f>Q17*R17*S17</f>
        <v>64</v>
      </c>
      <c r="U17" s="707" t="s">
        <v>922</v>
      </c>
      <c r="V17" s="213"/>
      <c r="W17" s="213" t="s">
        <v>923</v>
      </c>
      <c r="X17" s="213" t="s">
        <v>924</v>
      </c>
      <c r="Y17" s="213" t="s">
        <v>885</v>
      </c>
      <c r="Z17" s="590" t="s">
        <v>50</v>
      </c>
      <c r="AA17" s="270" t="s">
        <v>925</v>
      </c>
      <c r="AB17" s="265"/>
      <c r="AC17" s="265"/>
      <c r="AD17" s="265"/>
      <c r="AE17" s="265"/>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409"/>
      <c r="BY17" s="409"/>
      <c r="BZ17" s="198"/>
      <c r="CA17" s="1082"/>
      <c r="CB17" s="1082"/>
      <c r="CC17" s="1082"/>
      <c r="CD17" s="1082"/>
      <c r="CE17" s="506"/>
      <c r="CF17" s="1082"/>
      <c r="CG17" s="198"/>
      <c r="CH17" s="17"/>
      <c r="CI17" s="17"/>
    </row>
    <row r="18" spans="2:87" ht="93.75" customHeight="1" x14ac:dyDescent="0.2">
      <c r="B18" s="77" t="s">
        <v>926</v>
      </c>
      <c r="C18" s="122">
        <v>2</v>
      </c>
      <c r="D18" s="122">
        <v>2</v>
      </c>
      <c r="E18" s="122">
        <v>2</v>
      </c>
      <c r="F18" s="122">
        <v>2</v>
      </c>
      <c r="G18" s="122">
        <v>2</v>
      </c>
      <c r="H18" s="122">
        <v>2</v>
      </c>
      <c r="I18" s="122">
        <v>2</v>
      </c>
      <c r="J18" s="122">
        <v>2</v>
      </c>
      <c r="K18" s="122">
        <v>2</v>
      </c>
      <c r="L18" s="122">
        <v>1</v>
      </c>
      <c r="M18" s="704">
        <f>SUM(C18:L18)/10</f>
        <v>1.9</v>
      </c>
      <c r="N18" s="253" t="s">
        <v>927</v>
      </c>
      <c r="O18" s="253" t="s">
        <v>357</v>
      </c>
      <c r="P18" s="21" t="s">
        <v>356</v>
      </c>
      <c r="Q18" s="646">
        <v>4</v>
      </c>
      <c r="R18" s="646">
        <v>5</v>
      </c>
      <c r="S18" s="646">
        <v>5</v>
      </c>
      <c r="T18" s="646">
        <f>Q18*R18*S18</f>
        <v>100</v>
      </c>
      <c r="U18" s="318" t="s">
        <v>1476</v>
      </c>
      <c r="V18" s="701" t="s">
        <v>928</v>
      </c>
      <c r="W18" s="94" t="s">
        <v>929</v>
      </c>
      <c r="X18" s="83" t="s">
        <v>924</v>
      </c>
      <c r="Y18" s="83" t="s">
        <v>885</v>
      </c>
      <c r="Z18" s="21" t="s">
        <v>50</v>
      </c>
      <c r="AA18" s="198" t="s">
        <v>925</v>
      </c>
      <c r="AB18" s="646"/>
      <c r="AC18" s="646"/>
      <c r="AD18" s="646"/>
      <c r="AE18" s="646"/>
      <c r="AF18" s="646"/>
      <c r="AG18" s="646"/>
      <c r="AH18" s="646"/>
      <c r="AI18" s="646"/>
      <c r="AJ18" s="646"/>
      <c r="AK18" s="646"/>
      <c r="AL18" s="646"/>
      <c r="AM18" s="646"/>
      <c r="AN18" s="646"/>
      <c r="AO18" s="646"/>
      <c r="AP18" s="646"/>
      <c r="AQ18" s="646"/>
      <c r="AR18" s="646"/>
      <c r="AS18" s="646"/>
      <c r="AT18" s="646"/>
      <c r="AU18" s="646"/>
      <c r="AV18" s="646"/>
      <c r="AW18" s="646"/>
      <c r="AX18" s="1069"/>
      <c r="AY18" s="646"/>
      <c r="AZ18" s="646"/>
      <c r="BA18" s="646"/>
      <c r="BB18" s="646"/>
      <c r="BC18" s="646"/>
      <c r="BD18" s="1069"/>
      <c r="BE18" s="646"/>
      <c r="BF18" s="646"/>
      <c r="BG18" s="646"/>
      <c r="BH18" s="646"/>
      <c r="BI18" s="646"/>
      <c r="BJ18" s="646"/>
      <c r="BK18" s="646"/>
      <c r="BL18" s="1069"/>
      <c r="BM18" s="646"/>
      <c r="BN18" s="646"/>
      <c r="BO18" s="646"/>
      <c r="BP18" s="646"/>
      <c r="BQ18" s="646"/>
      <c r="BR18" s="646"/>
      <c r="BS18" s="646"/>
      <c r="BT18" s="1069"/>
      <c r="BU18" s="646"/>
      <c r="BV18" s="646"/>
      <c r="BW18" s="646"/>
      <c r="BX18" s="240" t="s">
        <v>1343</v>
      </c>
      <c r="BY18" s="240" t="s">
        <v>1387</v>
      </c>
      <c r="BZ18" s="1194">
        <v>0</v>
      </c>
      <c r="CA18" s="1218" t="s">
        <v>1477</v>
      </c>
      <c r="CB18" s="646"/>
      <c r="CC18" s="646"/>
      <c r="CD18" s="646"/>
      <c r="CE18" s="646"/>
      <c r="CF18" s="646"/>
      <c r="CG18" s="646"/>
      <c r="CH18" s="646"/>
      <c r="CI18" s="646"/>
    </row>
    <row r="19" spans="2:87" ht="13.5" customHeight="1" x14ac:dyDescent="0.2">
      <c r="I19" s="1969" t="s">
        <v>63</v>
      </c>
      <c r="J19" s="1292"/>
      <c r="K19" s="1292"/>
      <c r="L19" s="1292"/>
      <c r="M19" s="450">
        <f>SUM(M14:M18)/5</f>
        <v>2.0200000000000005</v>
      </c>
      <c r="P19" s="1465" t="s">
        <v>125</v>
      </c>
      <c r="Q19" s="1466"/>
      <c r="R19" s="1466"/>
      <c r="S19" s="1466"/>
      <c r="T19" s="948">
        <v>3</v>
      </c>
    </row>
    <row r="20" spans="2:87" x14ac:dyDescent="0.2">
      <c r="B20" s="42"/>
      <c r="C20" s="42"/>
      <c r="D20" s="42"/>
      <c r="E20" s="42"/>
      <c r="F20" s="42"/>
      <c r="G20" s="42"/>
      <c r="H20" s="42"/>
      <c r="I20" s="42"/>
      <c r="J20" s="42"/>
      <c r="K20" s="42"/>
      <c r="L20" s="42"/>
      <c r="M20" s="42"/>
      <c r="N20" s="42"/>
      <c r="O20" s="42"/>
      <c r="P20" s="42"/>
    </row>
    <row r="21" spans="2:87" ht="15.75" x14ac:dyDescent="0.2">
      <c r="B21" s="42"/>
      <c r="C21" s="1655"/>
      <c r="D21" s="1656"/>
      <c r="E21" s="1656"/>
      <c r="F21" s="1656"/>
      <c r="G21" s="1656"/>
      <c r="H21" s="1657"/>
      <c r="I21" s="42"/>
      <c r="J21" s="42"/>
      <c r="K21" s="42"/>
      <c r="L21" s="42"/>
      <c r="M21" s="42"/>
      <c r="N21" s="1427" t="s">
        <v>83</v>
      </c>
      <c r="O21" s="1428"/>
      <c r="P21" s="1429"/>
    </row>
    <row r="22" spans="2:87" ht="15.75" x14ac:dyDescent="0.2">
      <c r="B22" s="41" t="s">
        <v>78</v>
      </c>
      <c r="C22" s="1430" t="s">
        <v>81</v>
      </c>
      <c r="D22" s="1431"/>
      <c r="E22" s="1431"/>
      <c r="F22" s="1431"/>
      <c r="G22" s="1431"/>
      <c r="H22" s="1432"/>
      <c r="I22" s="42"/>
      <c r="J22" s="42"/>
      <c r="K22" s="42"/>
      <c r="L22" s="42"/>
      <c r="M22" s="42"/>
      <c r="N22" s="38" t="s">
        <v>1</v>
      </c>
      <c r="O22" s="227"/>
      <c r="P22" s="227">
        <f>COUNTIF(P19:P19,#REF!)</f>
        <v>0</v>
      </c>
    </row>
    <row r="23" spans="2:87" ht="25.5" x14ac:dyDescent="0.2">
      <c r="B23" s="39" t="s">
        <v>82</v>
      </c>
      <c r="C23" s="1430"/>
      <c r="D23" s="1431"/>
      <c r="E23" s="1431"/>
      <c r="F23" s="1431"/>
      <c r="G23" s="1431"/>
      <c r="H23" s="1432"/>
      <c r="I23" s="1"/>
      <c r="J23" s="1"/>
      <c r="K23" s="1"/>
      <c r="L23" s="1"/>
      <c r="M23" s="1"/>
      <c r="N23" s="38" t="s">
        <v>2</v>
      </c>
      <c r="O23" s="227">
        <v>1</v>
      </c>
      <c r="P23" s="227">
        <f>COUNTIF(P19:P19,N23)</f>
        <v>0</v>
      </c>
    </row>
    <row r="24" spans="2:87" ht="13.5" x14ac:dyDescent="0.2">
      <c r="B24" s="39" t="s">
        <v>80</v>
      </c>
      <c r="C24" s="1367"/>
      <c r="D24" s="1368"/>
      <c r="E24" s="1368"/>
      <c r="F24" s="1368"/>
      <c r="G24" s="1368"/>
      <c r="H24" s="1369"/>
      <c r="I24" s="1"/>
      <c r="J24" s="1"/>
      <c r="K24" s="1"/>
      <c r="L24" s="1"/>
      <c r="M24" s="1"/>
      <c r="N24" s="38" t="s">
        <v>84</v>
      </c>
      <c r="O24" s="227">
        <v>1</v>
      </c>
      <c r="P24" s="227">
        <f>COUNTIF(P19:P19,N24)</f>
        <v>0</v>
      </c>
    </row>
    <row r="25" spans="2:87" ht="13.5" x14ac:dyDescent="0.2">
      <c r="B25" s="39" t="s">
        <v>122</v>
      </c>
      <c r="C25" s="1"/>
      <c r="D25" s="1"/>
      <c r="E25" s="1"/>
      <c r="F25" s="1"/>
      <c r="G25" s="1"/>
      <c r="H25" s="1"/>
      <c r="I25" s="1"/>
      <c r="J25" s="1"/>
      <c r="K25" s="1"/>
      <c r="L25" s="1"/>
      <c r="M25" s="1"/>
      <c r="N25" s="38" t="s">
        <v>85</v>
      </c>
      <c r="O25" s="227">
        <v>1</v>
      </c>
      <c r="P25" s="227">
        <f>COUNTIF(P19:P19,N25)</f>
        <v>0</v>
      </c>
    </row>
    <row r="26" spans="2:87" x14ac:dyDescent="0.2">
      <c r="B26" s="1"/>
      <c r="C26" s="1"/>
      <c r="D26" s="1"/>
      <c r="E26" s="1"/>
      <c r="F26" s="1"/>
      <c r="G26" s="1"/>
      <c r="H26" s="1"/>
      <c r="I26" s="1"/>
      <c r="J26" s="1"/>
      <c r="K26" s="1"/>
      <c r="L26" s="1"/>
      <c r="M26" s="1"/>
      <c r="N26" s="1424" t="s">
        <v>86</v>
      </c>
      <c r="O26" s="1425"/>
      <c r="P26" s="1426"/>
    </row>
    <row r="27" spans="2:87" x14ac:dyDescent="0.2">
      <c r="B27" s="1"/>
      <c r="C27" s="1"/>
      <c r="D27" s="1"/>
      <c r="E27" s="1"/>
      <c r="F27" s="1"/>
      <c r="G27" s="1"/>
      <c r="H27" s="1"/>
      <c r="I27" s="1"/>
      <c r="J27" s="1"/>
      <c r="K27" s="1"/>
      <c r="L27" s="1"/>
      <c r="M27" s="1"/>
      <c r="N27" s="38" t="s">
        <v>1</v>
      </c>
      <c r="O27" s="40"/>
      <c r="P27" s="40" t="e">
        <f>+P23/#REF!</f>
        <v>#REF!</v>
      </c>
    </row>
    <row r="28" spans="2:87" ht="25.5" x14ac:dyDescent="0.2">
      <c r="B28" s="1"/>
      <c r="C28" s="1"/>
      <c r="D28" s="1"/>
      <c r="E28" s="1"/>
      <c r="F28" s="1"/>
      <c r="G28" s="1"/>
      <c r="H28" s="1"/>
      <c r="I28" s="1"/>
      <c r="J28" s="1"/>
      <c r="K28" s="1"/>
      <c r="L28" s="1"/>
      <c r="M28" s="1"/>
      <c r="N28" s="38" t="s">
        <v>2</v>
      </c>
      <c r="O28" s="40">
        <v>0.33329999999999999</v>
      </c>
      <c r="P28" s="40" t="e">
        <f>+P24/#REF!</f>
        <v>#REF!</v>
      </c>
    </row>
    <row r="29" spans="2:87" x14ac:dyDescent="0.2">
      <c r="B29" s="1"/>
      <c r="C29" s="1"/>
      <c r="D29" s="1"/>
      <c r="E29" s="1"/>
      <c r="F29" s="1"/>
      <c r="G29" s="1"/>
      <c r="H29" s="1"/>
      <c r="I29" s="1"/>
      <c r="J29" s="1"/>
      <c r="K29" s="1"/>
      <c r="L29" s="1"/>
      <c r="M29" s="1"/>
      <c r="N29" s="38" t="s">
        <v>84</v>
      </c>
      <c r="O29" s="40">
        <v>0.33329999999999999</v>
      </c>
      <c r="P29" s="40" t="e">
        <f>+P25/#REF!</f>
        <v>#REF!</v>
      </c>
    </row>
    <row r="30" spans="2:87" x14ac:dyDescent="0.2">
      <c r="B30" s="1"/>
      <c r="C30" s="1"/>
      <c r="D30" s="1"/>
      <c r="E30" s="1"/>
      <c r="F30" s="1"/>
      <c r="G30" s="1"/>
      <c r="H30" s="1"/>
      <c r="I30" s="1"/>
      <c r="J30" s="1"/>
      <c r="K30" s="1"/>
      <c r="L30" s="1"/>
      <c r="M30" s="1"/>
      <c r="N30" s="38" t="s">
        <v>85</v>
      </c>
      <c r="O30" s="40">
        <v>0.33329999999999999</v>
      </c>
      <c r="P30" s="40" t="e">
        <f>+#REF!/#REF!</f>
        <v>#REF!</v>
      </c>
    </row>
    <row r="31" spans="2:87" x14ac:dyDescent="0.2">
      <c r="B31" s="1"/>
      <c r="C31" s="1"/>
      <c r="D31" s="1"/>
      <c r="E31" s="1"/>
      <c r="F31" s="1"/>
      <c r="G31" s="1"/>
      <c r="H31" s="1"/>
      <c r="I31" s="1"/>
      <c r="J31" s="1"/>
      <c r="K31" s="1"/>
      <c r="L31" s="1"/>
      <c r="M31" s="1"/>
      <c r="N31" s="1"/>
      <c r="O31" s="42"/>
      <c r="P31" s="1"/>
    </row>
  </sheetData>
  <mergeCells count="49">
    <mergeCell ref="Q11:T11"/>
    <mergeCell ref="P12:P13"/>
    <mergeCell ref="Q12:T12"/>
    <mergeCell ref="B12:B13"/>
    <mergeCell ref="B7:P7"/>
    <mergeCell ref="N12:N13"/>
    <mergeCell ref="O12:O13"/>
    <mergeCell ref="F12:G12"/>
    <mergeCell ref="H12:L12"/>
    <mergeCell ref="B8:P8"/>
    <mergeCell ref="B10:P11"/>
    <mergeCell ref="C12:E12"/>
    <mergeCell ref="M12:M13"/>
    <mergeCell ref="B2:B4"/>
    <mergeCell ref="C2:O2"/>
    <mergeCell ref="C3:O3"/>
    <mergeCell ref="C4:O4"/>
    <mergeCell ref="B6:P6"/>
    <mergeCell ref="P3:S3"/>
    <mergeCell ref="P4:S4"/>
    <mergeCell ref="BT12:BW12"/>
    <mergeCell ref="AV12:AY12"/>
    <mergeCell ref="AZ12:BC12"/>
    <mergeCell ref="BD12:BG12"/>
    <mergeCell ref="BH12:BK12"/>
    <mergeCell ref="BL12:BO12"/>
    <mergeCell ref="BP12:BS12"/>
    <mergeCell ref="AN12:AQ12"/>
    <mergeCell ref="W12:Y12"/>
    <mergeCell ref="Z12:Z13"/>
    <mergeCell ref="AA12:AA13"/>
    <mergeCell ref="AR12:AU12"/>
    <mergeCell ref="AJ12:AM12"/>
    <mergeCell ref="AB12:AE12"/>
    <mergeCell ref="AF12:AI12"/>
    <mergeCell ref="BX11:CA11"/>
    <mergeCell ref="CB11:CE11"/>
    <mergeCell ref="CF11:CI11"/>
    <mergeCell ref="BX12:CA12"/>
    <mergeCell ref="CB12:CE12"/>
    <mergeCell ref="CF12:CI12"/>
    <mergeCell ref="C22:H22"/>
    <mergeCell ref="C23:H23"/>
    <mergeCell ref="C24:H24"/>
    <mergeCell ref="N26:P26"/>
    <mergeCell ref="I19:L19"/>
    <mergeCell ref="C21:H21"/>
    <mergeCell ref="N21:P21"/>
    <mergeCell ref="P19:S19"/>
  </mergeCells>
  <dataValidations count="1">
    <dataValidation type="whole" operator="greaterThan" allowBlank="1" showInputMessage="1" showErrorMessage="1" sqref="D21:G23">
      <formula1>2</formula1>
    </dataValidation>
  </dataValidations>
  <pageMargins left="0.7" right="0.7" top="0.75" bottom="0.75" header="0.3" footer="0.3"/>
  <drawing r:id="rId1"/>
  <legacyDrawing r:id="rId2"/>
  <oleObjects>
    <mc:AlternateContent xmlns:mc="http://schemas.openxmlformats.org/markup-compatibility/2006">
      <mc:Choice Requires="x14">
        <oleObject progId="Visio.Drawing.11" shapeId="107522" r:id="rId3">
          <objectPr defaultSize="0" autoPict="0" r:id="rId4">
            <anchor moveWithCells="1" sizeWithCells="1">
              <from>
                <xdr:col>1</xdr:col>
                <xdr:colOff>857250</xdr:colOff>
                <xdr:row>1</xdr:row>
                <xdr:rowOff>0</xdr:rowOff>
              </from>
              <to>
                <xdr:col>2</xdr:col>
                <xdr:colOff>0</xdr:colOff>
                <xdr:row>3</xdr:row>
                <xdr:rowOff>95250</xdr:rowOff>
              </to>
            </anchor>
          </objectPr>
        </oleObject>
      </mc:Choice>
      <mc:Fallback>
        <oleObject progId="Visio.Drawing.11" shapeId="107522" r:id="rId3"/>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AB36"/>
  <sheetViews>
    <sheetView tabSelected="1" topLeftCell="A19" zoomScaleNormal="100" workbookViewId="0">
      <selection activeCell="T25" sqref="T25"/>
    </sheetView>
  </sheetViews>
  <sheetFormatPr baseColWidth="10" defaultRowHeight="12.75" x14ac:dyDescent="0.2"/>
  <cols>
    <col min="4" max="4" width="5.85546875" customWidth="1"/>
    <col min="5" max="5" width="5.5703125" customWidth="1"/>
    <col min="6" max="6" width="5.28515625" customWidth="1"/>
    <col min="7" max="7" width="5.5703125" customWidth="1"/>
    <col min="8" max="8" width="5.42578125" customWidth="1"/>
    <col min="9" max="9" width="5.7109375" customWidth="1"/>
    <col min="10" max="10" width="5.5703125" customWidth="1"/>
    <col min="11" max="11" width="5.85546875" customWidth="1"/>
    <col min="12" max="12" width="4.42578125" customWidth="1"/>
    <col min="13" max="13" width="5.42578125" customWidth="1"/>
    <col min="14" max="14" width="5.140625" customWidth="1"/>
    <col min="15" max="15" width="6.140625" customWidth="1"/>
    <col min="16" max="16" width="5.85546875" customWidth="1"/>
    <col min="17" max="18" width="5.42578125" customWidth="1"/>
    <col min="19" max="19" width="7.5703125" customWidth="1"/>
    <col min="20" max="20" width="8" customWidth="1"/>
    <col min="21" max="21" width="12.7109375" customWidth="1"/>
    <col min="24" max="24" width="12.140625" customWidth="1"/>
    <col min="25" max="26" width="13.140625" customWidth="1"/>
    <col min="27" max="27" width="13.28515625" customWidth="1"/>
  </cols>
  <sheetData>
    <row r="3" spans="2:28" x14ac:dyDescent="0.2">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row>
    <row r="4" spans="2:28" ht="13.5" thickBot="1" x14ac:dyDescent="0.25">
      <c r="B4" s="168"/>
      <c r="C4" s="168"/>
      <c r="D4" s="168"/>
      <c r="E4" s="168"/>
      <c r="F4" s="168"/>
      <c r="G4" s="168"/>
      <c r="H4" s="168"/>
      <c r="I4" s="168"/>
      <c r="J4" s="168"/>
      <c r="K4" s="168"/>
      <c r="L4" s="168"/>
      <c r="M4" s="168"/>
      <c r="N4" s="168"/>
      <c r="O4" s="168"/>
      <c r="P4" s="168"/>
      <c r="Q4" s="168"/>
      <c r="R4" s="168"/>
      <c r="S4" s="168"/>
      <c r="T4" s="168"/>
      <c r="U4" s="168"/>
      <c r="V4" s="168"/>
      <c r="W4" s="168"/>
      <c r="X4" s="168"/>
      <c r="Y4" s="168"/>
      <c r="Z4" s="167"/>
      <c r="AA4" s="167"/>
      <c r="AB4" s="167"/>
    </row>
    <row r="5" spans="2:28" x14ac:dyDescent="0.2">
      <c r="B5" s="2148" t="s">
        <v>127</v>
      </c>
      <c r="C5" s="2149"/>
      <c r="D5" s="2149"/>
      <c r="E5" s="2149"/>
      <c r="F5" s="2149"/>
      <c r="G5" s="2149"/>
      <c r="H5" s="2149"/>
      <c r="I5" s="2149"/>
      <c r="J5" s="2149"/>
      <c r="K5" s="2149"/>
      <c r="L5" s="2149"/>
      <c r="M5" s="2149"/>
      <c r="N5" s="2150"/>
      <c r="O5" s="2151" t="s">
        <v>128</v>
      </c>
      <c r="P5" s="2152"/>
      <c r="Q5" s="2152"/>
      <c r="R5" s="2153">
        <v>44012</v>
      </c>
      <c r="S5" s="2154"/>
      <c r="T5" s="2155" t="s">
        <v>28</v>
      </c>
      <c r="U5" s="2173" t="s">
        <v>142</v>
      </c>
      <c r="V5" s="2157" t="s">
        <v>129</v>
      </c>
      <c r="W5" s="2158"/>
      <c r="X5" s="2163" t="s">
        <v>130</v>
      </c>
      <c r="Y5" s="2171" t="s">
        <v>21</v>
      </c>
      <c r="Z5" s="2138" t="s">
        <v>131</v>
      </c>
      <c r="AA5" s="2140" t="s">
        <v>21</v>
      </c>
      <c r="AB5" s="169"/>
    </row>
    <row r="6" spans="2:28" ht="21" x14ac:dyDescent="0.2">
      <c r="B6" s="2142" t="s">
        <v>132</v>
      </c>
      <c r="C6" s="170" t="s">
        <v>133</v>
      </c>
      <c r="D6" s="2144" t="s">
        <v>134</v>
      </c>
      <c r="E6" s="2144"/>
      <c r="F6" s="2144" t="s">
        <v>135</v>
      </c>
      <c r="G6" s="2144"/>
      <c r="H6" s="2144" t="s">
        <v>136</v>
      </c>
      <c r="I6" s="2145"/>
      <c r="J6" s="2144" t="s">
        <v>137</v>
      </c>
      <c r="K6" s="2145"/>
      <c r="L6" s="2146" t="s">
        <v>138</v>
      </c>
      <c r="M6" s="2147"/>
      <c r="N6" s="2144" t="s">
        <v>139</v>
      </c>
      <c r="O6" s="2145"/>
      <c r="P6" s="2144" t="s">
        <v>140</v>
      </c>
      <c r="Q6" s="2145"/>
      <c r="R6" s="2144" t="s">
        <v>141</v>
      </c>
      <c r="S6" s="2145"/>
      <c r="T6" s="2156"/>
      <c r="U6" s="2174"/>
      <c r="V6" s="2159"/>
      <c r="W6" s="2160"/>
      <c r="X6" s="2164"/>
      <c r="Y6" s="2172"/>
      <c r="Z6" s="2139"/>
      <c r="AA6" s="2141"/>
      <c r="AB6" s="169"/>
    </row>
    <row r="7" spans="2:28" x14ac:dyDescent="0.2">
      <c r="B7" s="2142"/>
      <c r="C7" s="171" t="s">
        <v>1</v>
      </c>
      <c r="D7" s="172">
        <v>3</v>
      </c>
      <c r="E7" s="173">
        <f>D7/D12</f>
        <v>0.1</v>
      </c>
      <c r="F7" s="172">
        <v>1</v>
      </c>
      <c r="G7" s="1181">
        <f>F7/F12</f>
        <v>0.2</v>
      </c>
      <c r="H7" s="172">
        <v>1</v>
      </c>
      <c r="I7" s="173">
        <f>H7/H12</f>
        <v>0.14285714285714285</v>
      </c>
      <c r="J7" s="172">
        <v>0</v>
      </c>
      <c r="K7" s="1181">
        <f>J7/J12</f>
        <v>0</v>
      </c>
      <c r="L7" s="172">
        <v>0</v>
      </c>
      <c r="M7" s="1181">
        <f>L7/L12</f>
        <v>0</v>
      </c>
      <c r="N7" s="172">
        <v>0</v>
      </c>
      <c r="O7" s="173">
        <f>N7/N12</f>
        <v>0</v>
      </c>
      <c r="P7" s="172">
        <v>1</v>
      </c>
      <c r="Q7" s="1181">
        <f>P7/P12</f>
        <v>0.125</v>
      </c>
      <c r="R7" s="172">
        <v>0</v>
      </c>
      <c r="S7" s="173">
        <f>R7/R$12</f>
        <v>0</v>
      </c>
      <c r="T7" s="174">
        <f>+R7+P7+N7+L7+J7+H7+F7+D7</f>
        <v>6</v>
      </c>
      <c r="U7" s="1200">
        <f>T7/T12</f>
        <v>9.5238095238095233E-2</v>
      </c>
      <c r="V7" s="2159"/>
      <c r="W7" s="2160"/>
      <c r="X7" s="2168">
        <v>3</v>
      </c>
      <c r="Y7" s="2165"/>
      <c r="Z7" s="2128">
        <v>1</v>
      </c>
      <c r="AA7" s="2131"/>
      <c r="AB7" s="169"/>
    </row>
    <row r="8" spans="2:28" ht="21" customHeight="1" x14ac:dyDescent="0.2">
      <c r="B8" s="2142"/>
      <c r="C8" s="171" t="s">
        <v>2</v>
      </c>
      <c r="D8" s="172">
        <v>14</v>
      </c>
      <c r="E8" s="1181">
        <f>D8/D12</f>
        <v>0.46666666666666667</v>
      </c>
      <c r="F8" s="172">
        <v>2</v>
      </c>
      <c r="G8" s="1181">
        <f>F8/F12</f>
        <v>0.4</v>
      </c>
      <c r="H8" s="172">
        <v>1</v>
      </c>
      <c r="I8" s="175">
        <f>H8/H12</f>
        <v>0.14285714285714285</v>
      </c>
      <c r="J8" s="172">
        <v>2</v>
      </c>
      <c r="K8" s="1181">
        <f>J8/J12</f>
        <v>0.4</v>
      </c>
      <c r="L8" s="172">
        <v>1</v>
      </c>
      <c r="M8" s="1181">
        <f>L8/L12</f>
        <v>0.25</v>
      </c>
      <c r="N8" s="172">
        <v>1</v>
      </c>
      <c r="O8" s="175">
        <f>N8/N12</f>
        <v>1</v>
      </c>
      <c r="P8" s="172">
        <v>1</v>
      </c>
      <c r="Q8" s="1181">
        <f>P8/P12</f>
        <v>0.125</v>
      </c>
      <c r="R8" s="172">
        <v>1</v>
      </c>
      <c r="S8" s="175">
        <f>R8/R$12</f>
        <v>0.33333333333333331</v>
      </c>
      <c r="T8" s="176">
        <f>+R8+P8+N8+L8+J8+H8+F8+D8</f>
        <v>23</v>
      </c>
      <c r="U8" s="1201">
        <f>T8/T12</f>
        <v>0.36507936507936506</v>
      </c>
      <c r="V8" s="2159"/>
      <c r="W8" s="2160"/>
      <c r="X8" s="2169"/>
      <c r="Y8" s="2166"/>
      <c r="Z8" s="2129"/>
      <c r="AA8" s="2132"/>
      <c r="AB8" s="169"/>
    </row>
    <row r="9" spans="2:28" x14ac:dyDescent="0.2">
      <c r="B9" s="2142"/>
      <c r="C9" s="171" t="s">
        <v>84</v>
      </c>
      <c r="D9" s="172">
        <v>8</v>
      </c>
      <c r="E9" s="1181">
        <f>D9/D12</f>
        <v>0.26666666666666666</v>
      </c>
      <c r="F9" s="172">
        <v>0</v>
      </c>
      <c r="G9" s="1181">
        <f>F9/F12</f>
        <v>0</v>
      </c>
      <c r="H9" s="172">
        <v>0</v>
      </c>
      <c r="I9" s="175">
        <f>H9/H12</f>
        <v>0</v>
      </c>
      <c r="J9" s="172">
        <v>0</v>
      </c>
      <c r="K9" s="1181">
        <f>J9/J12</f>
        <v>0</v>
      </c>
      <c r="L9" s="172">
        <v>2</v>
      </c>
      <c r="M9" s="1181">
        <f>L9/L12</f>
        <v>0.5</v>
      </c>
      <c r="N9" s="172">
        <v>0</v>
      </c>
      <c r="O9" s="175">
        <f>N9/N12</f>
        <v>0</v>
      </c>
      <c r="P9" s="172">
        <v>2</v>
      </c>
      <c r="Q9" s="1181">
        <f>P9/P12</f>
        <v>0.25</v>
      </c>
      <c r="R9" s="172">
        <v>1</v>
      </c>
      <c r="S9" s="175">
        <f>R9/R$12</f>
        <v>0.33333333333333331</v>
      </c>
      <c r="T9" s="176">
        <f>+R9+P9+N9+L9+J9+H9+F9+D9</f>
        <v>13</v>
      </c>
      <c r="U9" s="1201">
        <f>T9/T12</f>
        <v>0.20634920634920634</v>
      </c>
      <c r="V9" s="2159"/>
      <c r="W9" s="2160"/>
      <c r="X9" s="2169"/>
      <c r="Y9" s="2166"/>
      <c r="Z9" s="2129"/>
      <c r="AA9" s="2132"/>
      <c r="AB9" s="169"/>
    </row>
    <row r="10" spans="2:28" ht="21" x14ac:dyDescent="0.2">
      <c r="B10" s="2142"/>
      <c r="C10" s="171" t="s">
        <v>85</v>
      </c>
      <c r="D10" s="172">
        <v>5</v>
      </c>
      <c r="E10" s="1181">
        <f>D10/D12</f>
        <v>0.16666666666666666</v>
      </c>
      <c r="F10" s="172">
        <v>2</v>
      </c>
      <c r="G10" s="1181">
        <f>F10/F12</f>
        <v>0.4</v>
      </c>
      <c r="H10" s="172">
        <v>5</v>
      </c>
      <c r="I10" s="175">
        <f>H10/H12</f>
        <v>0.7142857142857143</v>
      </c>
      <c r="J10" s="172">
        <v>3</v>
      </c>
      <c r="K10" s="1181">
        <f>J10/J12</f>
        <v>0.6</v>
      </c>
      <c r="L10" s="172">
        <v>1</v>
      </c>
      <c r="M10" s="1181">
        <f>L10/L12</f>
        <v>0.25</v>
      </c>
      <c r="N10" s="172">
        <v>0</v>
      </c>
      <c r="O10" s="175">
        <f>N10/N12</f>
        <v>0</v>
      </c>
      <c r="P10" s="172">
        <v>4</v>
      </c>
      <c r="Q10" s="1181">
        <f>P10/P12</f>
        <v>0.5</v>
      </c>
      <c r="R10" s="172">
        <v>1</v>
      </c>
      <c r="S10" s="175">
        <f>R10/R$12</f>
        <v>0.33333333333333331</v>
      </c>
      <c r="T10" s="176">
        <v>22</v>
      </c>
      <c r="U10" s="1201">
        <f>T10/T12</f>
        <v>0.34920634920634919</v>
      </c>
      <c r="V10" s="2159"/>
      <c r="W10" s="2160"/>
      <c r="X10" s="2169"/>
      <c r="Y10" s="2166"/>
      <c r="Z10" s="2129"/>
      <c r="AA10" s="2132"/>
      <c r="AB10" s="169"/>
    </row>
    <row r="11" spans="2:28" ht="31.5" x14ac:dyDescent="0.2">
      <c r="B11" s="2142"/>
      <c r="C11" s="177" t="s">
        <v>142</v>
      </c>
      <c r="D11" s="2134">
        <f>+E7</f>
        <v>0.1</v>
      </c>
      <c r="E11" s="2134"/>
      <c r="F11" s="2135">
        <f>+G7</f>
        <v>0.2</v>
      </c>
      <c r="G11" s="2136"/>
      <c r="H11" s="2135">
        <f>I7</f>
        <v>0.14285714285714285</v>
      </c>
      <c r="I11" s="2136"/>
      <c r="J11" s="2135">
        <v>0</v>
      </c>
      <c r="K11" s="2136"/>
      <c r="L11" s="2135">
        <f>M7</f>
        <v>0</v>
      </c>
      <c r="M11" s="2137"/>
      <c r="N11" s="2135">
        <f>O7</f>
        <v>0</v>
      </c>
      <c r="O11" s="2136"/>
      <c r="P11" s="2135">
        <f>Q7</f>
        <v>0.125</v>
      </c>
      <c r="Q11" s="2136"/>
      <c r="R11" s="2135">
        <f>+S7</f>
        <v>0</v>
      </c>
      <c r="S11" s="2136"/>
      <c r="T11" s="178"/>
      <c r="U11" s="1202">
        <f>U7</f>
        <v>9.5238095238095233E-2</v>
      </c>
      <c r="V11" s="2159"/>
      <c r="W11" s="2160"/>
      <c r="X11" s="2169"/>
      <c r="Y11" s="2166"/>
      <c r="Z11" s="2129"/>
      <c r="AA11" s="2132"/>
      <c r="AB11" s="169"/>
    </row>
    <row r="12" spans="2:28" ht="84.75" thickBot="1" x14ac:dyDescent="0.25">
      <c r="B12" s="2143"/>
      <c r="C12" s="179" t="s">
        <v>1327</v>
      </c>
      <c r="D12" s="2125">
        <v>30</v>
      </c>
      <c r="E12" s="2126"/>
      <c r="F12" s="2125">
        <v>5</v>
      </c>
      <c r="G12" s="2126"/>
      <c r="H12" s="2125">
        <v>7</v>
      </c>
      <c r="I12" s="2126"/>
      <c r="J12" s="2125">
        <v>5</v>
      </c>
      <c r="K12" s="2126"/>
      <c r="L12" s="2125">
        <v>4</v>
      </c>
      <c r="M12" s="2127"/>
      <c r="N12" s="2125">
        <v>1</v>
      </c>
      <c r="O12" s="2126"/>
      <c r="P12" s="2125">
        <v>8</v>
      </c>
      <c r="Q12" s="2126"/>
      <c r="R12" s="2125">
        <v>3</v>
      </c>
      <c r="S12" s="2126"/>
      <c r="T12" s="180">
        <f>SUM(D12:S12)</f>
        <v>63</v>
      </c>
      <c r="U12" s="1198"/>
      <c r="V12" s="2161"/>
      <c r="W12" s="2162"/>
      <c r="X12" s="2170"/>
      <c r="Y12" s="2167"/>
      <c r="Z12" s="2130"/>
      <c r="AA12" s="2133"/>
      <c r="AB12" s="169"/>
    </row>
    <row r="13" spans="2:28" x14ac:dyDescent="0.2">
      <c r="B13" s="181"/>
      <c r="C13" s="181"/>
      <c r="D13" s="181"/>
      <c r="E13" s="181"/>
      <c r="F13" s="181"/>
      <c r="G13" s="181"/>
      <c r="H13" s="181"/>
      <c r="I13" s="181"/>
      <c r="J13" s="181"/>
      <c r="K13" s="181"/>
      <c r="L13" s="181"/>
      <c r="M13" s="181"/>
      <c r="N13" s="181"/>
      <c r="O13" s="181"/>
      <c r="P13" s="181"/>
      <c r="Q13" s="181"/>
      <c r="R13" s="181"/>
      <c r="S13" s="181"/>
      <c r="T13" s="2120"/>
      <c r="U13" s="1182"/>
      <c r="V13" s="181"/>
      <c r="W13" s="181"/>
      <c r="X13" s="181"/>
      <c r="Y13" s="181"/>
      <c r="Z13" s="169"/>
      <c r="AA13" s="169"/>
      <c r="AB13" s="169"/>
    </row>
    <row r="14" spans="2:28" x14ac:dyDescent="0.2">
      <c r="B14" s="181"/>
      <c r="C14" s="181"/>
      <c r="D14" s="181"/>
      <c r="E14" s="181"/>
      <c r="F14" s="181"/>
      <c r="G14" s="181"/>
      <c r="H14" s="181"/>
      <c r="I14" s="181"/>
      <c r="J14" s="181"/>
      <c r="K14" s="181"/>
      <c r="L14" s="181"/>
      <c r="M14" s="181"/>
      <c r="N14" s="181"/>
      <c r="O14" s="181"/>
      <c r="P14" s="181"/>
      <c r="Q14" s="181"/>
      <c r="R14" s="181"/>
      <c r="S14" s="181"/>
      <c r="T14" s="2121"/>
      <c r="U14" s="1182"/>
      <c r="V14" s="181"/>
      <c r="W14" s="181"/>
      <c r="X14" s="181"/>
      <c r="Y14" s="181"/>
      <c r="Z14" s="169"/>
      <c r="AA14" s="169"/>
      <c r="AB14" s="169"/>
    </row>
    <row r="15" spans="2:28" x14ac:dyDescent="0.2">
      <c r="B15" s="181"/>
      <c r="C15" s="181"/>
      <c r="D15" s="181"/>
      <c r="E15" s="181"/>
      <c r="F15" s="181"/>
      <c r="G15" s="181"/>
      <c r="H15" s="181"/>
      <c r="I15" s="181"/>
      <c r="J15" s="181"/>
      <c r="K15" s="181"/>
      <c r="L15" s="181"/>
      <c r="M15" s="181"/>
      <c r="N15" s="181"/>
      <c r="O15" s="181"/>
      <c r="P15" s="181"/>
      <c r="Q15" s="181"/>
      <c r="R15" s="181"/>
      <c r="S15" s="181"/>
      <c r="T15" s="2122" t="s">
        <v>281</v>
      </c>
      <c r="U15" s="1199"/>
      <c r="V15" s="181"/>
      <c r="W15" s="181"/>
      <c r="X15" s="181"/>
      <c r="Y15" s="181"/>
      <c r="Z15" s="169"/>
      <c r="AA15" s="169"/>
      <c r="AB15" s="169"/>
    </row>
    <row r="16" spans="2:28" x14ac:dyDescent="0.2">
      <c r="B16" s="169"/>
      <c r="C16" s="169"/>
      <c r="D16" s="169"/>
      <c r="E16" s="169"/>
      <c r="F16" s="169"/>
      <c r="G16" s="169"/>
      <c r="H16" s="169"/>
      <c r="I16" s="169"/>
      <c r="J16" s="169"/>
      <c r="K16" s="169"/>
      <c r="L16" s="169"/>
      <c r="M16" s="169"/>
      <c r="N16" s="169"/>
      <c r="O16" s="169"/>
      <c r="P16" s="169"/>
      <c r="Q16" s="169"/>
      <c r="R16" s="169"/>
      <c r="S16" s="169"/>
      <c r="T16" s="2123"/>
      <c r="U16" s="1199"/>
      <c r="V16" s="169"/>
      <c r="W16" s="169"/>
      <c r="X16" s="169"/>
      <c r="Y16" s="169"/>
      <c r="Z16" s="169"/>
      <c r="AA16" s="169"/>
      <c r="AB16" s="169"/>
    </row>
    <row r="17" spans="2:28" x14ac:dyDescent="0.2">
      <c r="B17" s="169"/>
      <c r="C17" s="169"/>
      <c r="D17" s="169"/>
      <c r="E17" s="169"/>
      <c r="F17" s="169"/>
      <c r="G17" s="169"/>
      <c r="H17" s="169"/>
      <c r="I17" s="169"/>
      <c r="J17" s="169"/>
      <c r="K17" s="169"/>
      <c r="L17" s="169"/>
      <c r="M17" s="169"/>
      <c r="N17" s="169"/>
      <c r="O17" s="169"/>
      <c r="P17" s="169"/>
      <c r="Q17" s="169"/>
      <c r="R17" s="169"/>
      <c r="S17" s="169"/>
      <c r="T17" s="2123"/>
      <c r="U17" s="1199"/>
      <c r="V17" s="169"/>
      <c r="W17" s="169"/>
      <c r="X17" s="169"/>
      <c r="Y17" s="169"/>
      <c r="Z17" s="169"/>
      <c r="AA17" s="169"/>
      <c r="AB17" s="169"/>
    </row>
    <row r="18" spans="2:28" x14ac:dyDescent="0.2">
      <c r="B18" s="169"/>
      <c r="C18" s="169"/>
      <c r="D18" s="169"/>
      <c r="E18" s="169"/>
      <c r="F18" s="169"/>
      <c r="G18" s="169"/>
      <c r="H18" s="169"/>
      <c r="I18" s="169"/>
      <c r="J18" s="169"/>
      <c r="K18" s="169"/>
      <c r="L18" s="169"/>
      <c r="M18" s="169"/>
      <c r="N18" s="169"/>
      <c r="O18" s="169"/>
      <c r="P18" s="169"/>
      <c r="Q18" s="169"/>
      <c r="R18" s="169"/>
      <c r="S18" s="169"/>
      <c r="T18" s="2123"/>
      <c r="U18" s="1199"/>
      <c r="V18" s="169"/>
      <c r="W18" s="169"/>
      <c r="X18" s="169"/>
      <c r="Y18" s="169"/>
      <c r="Z18" s="169"/>
      <c r="AA18" s="169"/>
      <c r="AB18" s="169"/>
    </row>
    <row r="19" spans="2:28" x14ac:dyDescent="0.2">
      <c r="B19" s="169"/>
      <c r="C19" s="169"/>
      <c r="D19" s="169"/>
      <c r="E19" s="169"/>
      <c r="F19" s="169"/>
      <c r="G19" s="169"/>
      <c r="H19" s="169"/>
      <c r="I19" s="169"/>
      <c r="J19" s="169"/>
      <c r="K19" s="169"/>
      <c r="L19" s="169"/>
      <c r="M19" s="169"/>
      <c r="N19" s="169"/>
      <c r="O19" s="169"/>
      <c r="P19" s="169"/>
      <c r="Q19" s="169"/>
      <c r="R19" s="169"/>
      <c r="S19" s="169"/>
      <c r="T19" s="2123"/>
      <c r="U19" s="1199"/>
      <c r="V19" s="169"/>
      <c r="W19" s="169"/>
      <c r="X19" s="169"/>
      <c r="Y19" s="169"/>
      <c r="Z19" s="169"/>
      <c r="AA19" s="169"/>
      <c r="AB19" s="169"/>
    </row>
    <row r="20" spans="2:28" x14ac:dyDescent="0.2">
      <c r="B20" s="169"/>
      <c r="D20" s="169"/>
      <c r="E20" s="169"/>
      <c r="F20" s="169"/>
      <c r="G20" s="169"/>
      <c r="H20" s="169"/>
      <c r="I20" s="169"/>
      <c r="J20" s="169"/>
      <c r="K20" s="169"/>
      <c r="L20" s="169"/>
      <c r="M20" s="169"/>
      <c r="N20" s="169"/>
      <c r="O20" s="169"/>
      <c r="P20" s="169"/>
      <c r="Q20" s="169"/>
      <c r="R20" s="169"/>
      <c r="S20" s="169"/>
      <c r="T20" s="2124"/>
      <c r="U20" s="1199"/>
      <c r="V20" s="169"/>
      <c r="W20" s="169"/>
      <c r="X20" s="169"/>
      <c r="Y20" s="169"/>
      <c r="Z20" s="169"/>
      <c r="AA20" s="169"/>
      <c r="AB20" s="169"/>
    </row>
    <row r="21" spans="2:28" ht="13.5" thickBot="1" x14ac:dyDescent="0.25">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row>
    <row r="22" spans="2:28" ht="23.25" thickBot="1" x14ac:dyDescent="0.25">
      <c r="B22" s="169"/>
      <c r="C22" s="182" t="s">
        <v>143</v>
      </c>
      <c r="D22" s="183" t="s">
        <v>144</v>
      </c>
      <c r="E22" s="184" t="s">
        <v>145</v>
      </c>
      <c r="F22" s="169"/>
      <c r="G22" s="185"/>
      <c r="H22" s="169"/>
      <c r="I22" s="169"/>
      <c r="J22" s="169"/>
      <c r="K22" s="169"/>
      <c r="L22" s="169"/>
      <c r="M22" s="169"/>
      <c r="N22" s="169"/>
      <c r="O22" s="169"/>
      <c r="P22" s="169"/>
      <c r="Q22" s="169"/>
      <c r="R22" s="169"/>
      <c r="S22" s="169"/>
      <c r="T22" s="169"/>
      <c r="U22" s="169"/>
      <c r="V22" s="169"/>
      <c r="W22" s="169"/>
      <c r="X22" s="169"/>
      <c r="Y22" s="169"/>
      <c r="Z22" s="169"/>
      <c r="AA22" s="169"/>
      <c r="AB22" s="169"/>
    </row>
    <row r="23" spans="2:28" ht="22.5" x14ac:dyDescent="0.2">
      <c r="B23" s="169"/>
      <c r="C23" s="186" t="s">
        <v>134</v>
      </c>
      <c r="D23" s="1139">
        <v>30</v>
      </c>
      <c r="E23" s="187">
        <v>3</v>
      </c>
      <c r="F23" s="169"/>
      <c r="G23" s="169"/>
      <c r="H23" s="169"/>
      <c r="I23" s="169"/>
      <c r="J23" s="169"/>
      <c r="K23" s="169"/>
      <c r="L23" s="169"/>
      <c r="M23" s="169"/>
      <c r="N23" s="169"/>
      <c r="O23" s="169"/>
      <c r="P23" s="169"/>
      <c r="Q23" s="169"/>
      <c r="R23" s="169"/>
      <c r="S23" s="169"/>
      <c r="T23" s="169"/>
      <c r="U23" s="169"/>
      <c r="V23" s="169"/>
      <c r="W23" s="169"/>
      <c r="X23" s="169"/>
      <c r="Y23" s="169"/>
      <c r="Z23" s="169"/>
      <c r="AA23" s="169"/>
      <c r="AB23" s="169"/>
    </row>
    <row r="24" spans="2:28" ht="22.5" x14ac:dyDescent="0.2">
      <c r="B24" s="169"/>
      <c r="C24" s="188" t="s">
        <v>135</v>
      </c>
      <c r="D24" s="1139">
        <v>5</v>
      </c>
      <c r="E24" s="189">
        <v>1</v>
      </c>
      <c r="F24" s="169"/>
      <c r="G24" s="169"/>
      <c r="H24" s="169"/>
      <c r="I24" s="169"/>
      <c r="J24" s="169"/>
      <c r="K24" s="169"/>
      <c r="L24" s="169"/>
      <c r="M24" s="169"/>
      <c r="N24" s="169"/>
      <c r="O24" s="169"/>
      <c r="P24" s="169"/>
      <c r="Q24" s="169"/>
      <c r="R24" s="169"/>
      <c r="S24" s="169"/>
      <c r="T24" s="169"/>
      <c r="U24" s="169"/>
      <c r="V24" s="169"/>
      <c r="W24" s="169"/>
      <c r="X24" s="169"/>
      <c r="Y24" s="169"/>
      <c r="Z24" s="169"/>
      <c r="AA24" s="169"/>
      <c r="AB24" s="169"/>
    </row>
    <row r="25" spans="2:28" x14ac:dyDescent="0.2">
      <c r="B25" s="169"/>
      <c r="C25" s="188" t="s">
        <v>136</v>
      </c>
      <c r="D25" s="1139">
        <v>7</v>
      </c>
      <c r="E25" s="189">
        <v>1</v>
      </c>
      <c r="F25" s="169"/>
      <c r="G25" s="169"/>
      <c r="H25" s="169"/>
      <c r="I25" s="169"/>
      <c r="J25" s="169"/>
      <c r="K25" s="169"/>
      <c r="L25" s="169"/>
      <c r="M25" s="169"/>
      <c r="N25" s="169"/>
      <c r="O25" s="169"/>
      <c r="P25" s="169"/>
      <c r="Q25" s="169"/>
      <c r="R25" s="169"/>
      <c r="S25" s="169"/>
      <c r="T25" s="169"/>
      <c r="U25" s="169"/>
      <c r="V25" s="169"/>
      <c r="W25" s="169"/>
      <c r="X25" s="169"/>
      <c r="Y25" s="169"/>
      <c r="Z25" s="169"/>
      <c r="AA25" s="169"/>
      <c r="AB25" s="169"/>
    </row>
    <row r="26" spans="2:28" ht="22.5" x14ac:dyDescent="0.2">
      <c r="B26" s="169"/>
      <c r="C26" s="188" t="s">
        <v>137</v>
      </c>
      <c r="D26" s="1139">
        <v>5</v>
      </c>
      <c r="E26" s="189">
        <v>0</v>
      </c>
      <c r="F26" s="169"/>
      <c r="G26" s="169"/>
      <c r="H26" s="169"/>
      <c r="I26" s="169"/>
      <c r="J26" s="169"/>
      <c r="K26" s="169"/>
      <c r="L26" s="169"/>
      <c r="M26" s="169"/>
      <c r="N26" s="169"/>
      <c r="O26" s="169"/>
      <c r="P26" s="169"/>
      <c r="Q26" s="169"/>
      <c r="R26" s="169"/>
      <c r="S26" s="169"/>
      <c r="T26" s="169"/>
      <c r="U26" s="169"/>
      <c r="V26" s="169"/>
      <c r="W26" s="169"/>
      <c r="X26" s="169"/>
      <c r="Y26" s="169"/>
      <c r="Z26" s="169"/>
      <c r="AA26" s="169"/>
      <c r="AB26" s="169"/>
    </row>
    <row r="27" spans="2:28" ht="22.5" x14ac:dyDescent="0.2">
      <c r="B27" s="169"/>
      <c r="C27" s="188" t="s">
        <v>138</v>
      </c>
      <c r="D27" s="1139">
        <v>4</v>
      </c>
      <c r="E27" s="189">
        <v>0</v>
      </c>
      <c r="F27" s="169"/>
      <c r="G27" s="169"/>
      <c r="H27" s="169"/>
      <c r="I27" s="169"/>
      <c r="J27" s="169"/>
      <c r="K27" s="169"/>
      <c r="L27" s="169"/>
      <c r="M27" s="169"/>
      <c r="N27" s="169"/>
      <c r="O27" s="169"/>
      <c r="P27" s="169"/>
      <c r="Q27" s="169"/>
      <c r="R27" s="169"/>
      <c r="S27" s="169"/>
      <c r="T27" s="169"/>
      <c r="U27" s="169"/>
      <c r="V27" s="169"/>
      <c r="W27" s="169"/>
      <c r="X27" s="169"/>
      <c r="Y27" s="169"/>
      <c r="Z27" s="169"/>
      <c r="AA27" s="169"/>
      <c r="AB27" s="169"/>
    </row>
    <row r="28" spans="2:28" ht="22.5" x14ac:dyDescent="0.2">
      <c r="B28" s="169"/>
      <c r="C28" s="188" t="s">
        <v>139</v>
      </c>
      <c r="D28" s="1139">
        <v>1</v>
      </c>
      <c r="E28" s="189">
        <v>0</v>
      </c>
      <c r="F28" s="169"/>
      <c r="G28" s="169"/>
      <c r="H28" s="169"/>
      <c r="I28" s="169"/>
      <c r="J28" s="169"/>
      <c r="K28" s="169"/>
      <c r="L28" s="169"/>
      <c r="M28" s="169"/>
      <c r="N28" s="169"/>
      <c r="O28" s="169"/>
      <c r="P28" s="169"/>
      <c r="Q28" s="169"/>
      <c r="R28" s="169"/>
      <c r="S28" s="169"/>
      <c r="T28" s="169"/>
      <c r="U28" s="169"/>
      <c r="V28" s="169"/>
      <c r="W28" s="169"/>
      <c r="X28" s="169"/>
      <c r="Y28" s="169"/>
      <c r="Z28" s="169"/>
      <c r="AA28" s="169"/>
      <c r="AB28" s="169"/>
    </row>
    <row r="29" spans="2:28" ht="22.5" x14ac:dyDescent="0.2">
      <c r="B29" s="169"/>
      <c r="C29" s="188" t="s">
        <v>146</v>
      </c>
      <c r="D29" s="1139">
        <v>8</v>
      </c>
      <c r="E29" s="189">
        <v>1</v>
      </c>
      <c r="F29" s="169"/>
      <c r="G29" s="169"/>
      <c r="H29" s="169"/>
      <c r="I29" s="169"/>
      <c r="J29" s="169"/>
      <c r="K29" s="169"/>
      <c r="L29" s="169"/>
      <c r="M29" s="169"/>
      <c r="N29" s="169"/>
      <c r="O29" s="169"/>
      <c r="P29" s="169"/>
      <c r="Q29" s="169"/>
      <c r="R29" s="169"/>
      <c r="S29" s="169"/>
      <c r="T29" s="169"/>
      <c r="U29" s="169"/>
      <c r="V29" s="169"/>
      <c r="W29" s="169"/>
      <c r="X29" s="169"/>
      <c r="Y29" s="169"/>
      <c r="Z29" s="169"/>
      <c r="AA29" s="169"/>
      <c r="AB29" s="169"/>
    </row>
    <row r="30" spans="2:28" ht="34.5" thickBot="1" x14ac:dyDescent="0.25">
      <c r="B30" s="169"/>
      <c r="C30" s="190" t="s">
        <v>141</v>
      </c>
      <c r="D30" s="1139">
        <v>3</v>
      </c>
      <c r="E30" s="191">
        <v>0</v>
      </c>
      <c r="F30" s="169"/>
      <c r="G30" s="169"/>
      <c r="H30" s="169"/>
      <c r="I30" s="169"/>
      <c r="J30" s="169"/>
      <c r="K30" s="169"/>
      <c r="L30" s="169"/>
      <c r="M30" s="169"/>
      <c r="N30" s="169"/>
      <c r="O30" s="169"/>
      <c r="P30" s="169"/>
      <c r="Q30" s="169"/>
      <c r="R30" s="169"/>
      <c r="S30" s="169"/>
      <c r="T30" s="169"/>
      <c r="U30" s="169"/>
      <c r="V30" s="169"/>
      <c r="W30" s="169"/>
      <c r="X30" s="169"/>
      <c r="Y30" s="169"/>
      <c r="Z30" s="169"/>
      <c r="AA30" s="169"/>
      <c r="AB30" s="169"/>
    </row>
    <row r="31" spans="2:28" x14ac:dyDescent="0.2">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row>
    <row r="32" spans="2:28" x14ac:dyDescent="0.2">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row>
    <row r="33" spans="2:28" x14ac:dyDescent="0.2">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row>
    <row r="34" spans="2:28" x14ac:dyDescent="0.2">
      <c r="B34" s="169"/>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row>
    <row r="35" spans="2:28" x14ac:dyDescent="0.2">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row>
    <row r="36" spans="2:28" x14ac:dyDescent="0.2">
      <c r="B36" s="169"/>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row>
  </sheetData>
  <mergeCells count="41">
    <mergeCell ref="P6:Q6"/>
    <mergeCell ref="R6:S6"/>
    <mergeCell ref="X7:X12"/>
    <mergeCell ref="R11:S11"/>
    <mergeCell ref="Y5:Y6"/>
    <mergeCell ref="U5:U6"/>
    <mergeCell ref="Z5:Z6"/>
    <mergeCell ref="AA5:AA6"/>
    <mergeCell ref="B6:B12"/>
    <mergeCell ref="D6:E6"/>
    <mergeCell ref="F6:G6"/>
    <mergeCell ref="H6:I6"/>
    <mergeCell ref="J6:K6"/>
    <mergeCell ref="L6:M6"/>
    <mergeCell ref="N6:O6"/>
    <mergeCell ref="B5:N5"/>
    <mergeCell ref="O5:Q5"/>
    <mergeCell ref="R5:S5"/>
    <mergeCell ref="T5:T6"/>
    <mergeCell ref="V5:W12"/>
    <mergeCell ref="X5:X6"/>
    <mergeCell ref="Y7:Y12"/>
    <mergeCell ref="Z7:Z12"/>
    <mergeCell ref="AA7:AA12"/>
    <mergeCell ref="D11:E11"/>
    <mergeCell ref="F11:G11"/>
    <mergeCell ref="H11:I11"/>
    <mergeCell ref="J11:K11"/>
    <mergeCell ref="L11:M11"/>
    <mergeCell ref="N11:O11"/>
    <mergeCell ref="P11:Q11"/>
    <mergeCell ref="P12:Q12"/>
    <mergeCell ref="R12:S12"/>
    <mergeCell ref="T13:T14"/>
    <mergeCell ref="T15:T20"/>
    <mergeCell ref="D12:E12"/>
    <mergeCell ref="F12:G12"/>
    <mergeCell ref="H12:I12"/>
    <mergeCell ref="J12:K12"/>
    <mergeCell ref="L12:M12"/>
    <mergeCell ref="N12:O12"/>
  </mergeCells>
  <pageMargins left="0.7" right="0.7" top="0.75" bottom="0.75" header="0.3" footer="0.3"/>
  <pageSetup orientation="landscape"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DA48"/>
  <sheetViews>
    <sheetView showWhiteSpace="0" topLeftCell="A35" zoomScale="78" zoomScaleNormal="78" workbookViewId="0">
      <selection activeCell="C47" sqref="C47:N48"/>
    </sheetView>
  </sheetViews>
  <sheetFormatPr baseColWidth="10" defaultColWidth="11.42578125" defaultRowHeight="10.5" x14ac:dyDescent="0.15"/>
  <cols>
    <col min="1" max="1" width="5.42578125" style="1" customWidth="1"/>
    <col min="2" max="2" width="77.5703125" style="1" customWidth="1"/>
    <col min="3" max="3" width="5.85546875" style="1" customWidth="1"/>
    <col min="4" max="4" width="5.28515625" style="1" customWidth="1"/>
    <col min="5" max="5" width="4.5703125" style="1" customWidth="1"/>
    <col min="6" max="6" width="4.28515625" style="1" customWidth="1"/>
    <col min="7" max="7" width="4.85546875" style="1" customWidth="1"/>
    <col min="8" max="8" width="5.140625" style="1" customWidth="1"/>
    <col min="9" max="9" width="4.85546875" style="1" customWidth="1"/>
    <col min="10" max="10" width="4.5703125" style="1" customWidth="1"/>
    <col min="11" max="11" width="4.140625" style="1" customWidth="1"/>
    <col min="12" max="12" width="5.7109375" style="1" customWidth="1"/>
    <col min="13" max="13" width="5.140625" style="1" customWidth="1"/>
    <col min="14" max="14" width="16.5703125" style="1" customWidth="1"/>
    <col min="15" max="15" width="57.42578125" style="1" customWidth="1"/>
    <col min="16" max="16" width="30.42578125" style="1" customWidth="1"/>
    <col min="17" max="17" width="13.28515625" style="1" customWidth="1"/>
    <col min="18" max="18" width="4.85546875" style="1" hidden="1" customWidth="1"/>
    <col min="19" max="19" width="5.28515625" style="1" hidden="1" customWidth="1"/>
    <col min="20" max="20" width="4.140625" style="1" hidden="1" customWidth="1"/>
    <col min="21" max="21" width="4.28515625" style="1" hidden="1" customWidth="1"/>
    <col min="22" max="22" width="7.7109375" style="1" customWidth="1"/>
    <col min="23" max="23" width="10.140625" style="1" customWidth="1"/>
    <col min="24" max="24" width="10.85546875" style="1" customWidth="1"/>
    <col min="25" max="25" width="24.42578125" style="1" customWidth="1"/>
    <col min="26" max="26" width="21.5703125" style="1" customWidth="1"/>
    <col min="27" max="27" width="18.28515625" style="1" customWidth="1"/>
    <col min="28" max="28" width="19.140625" style="1" customWidth="1"/>
    <col min="29" max="29" width="12.5703125" style="1" customWidth="1"/>
    <col min="30" max="31" width="11.85546875" style="1" customWidth="1"/>
    <col min="32" max="32" width="9.140625" style="1" hidden="1" customWidth="1"/>
    <col min="33" max="33" width="9.42578125" style="1" hidden="1" customWidth="1"/>
    <col min="34" max="34" width="2.7109375" style="1" hidden="1" customWidth="1"/>
    <col min="35" max="35" width="2.5703125" style="1" hidden="1" customWidth="1"/>
    <col min="36" max="36" width="1.85546875" style="1" hidden="1" customWidth="1"/>
    <col min="37" max="37" width="2.85546875" style="1" hidden="1" customWidth="1"/>
    <col min="38" max="38" width="2.7109375" style="1" hidden="1" customWidth="1"/>
    <col min="39" max="40" width="2.5703125" style="1" hidden="1" customWidth="1"/>
    <col min="41" max="41" width="2.140625" style="1" hidden="1" customWidth="1"/>
    <col min="42" max="42" width="2.5703125" style="1" hidden="1" customWidth="1"/>
    <col min="43" max="43" width="2.140625" style="1" hidden="1" customWidth="1"/>
    <col min="44" max="44" width="2.85546875" style="1" hidden="1" customWidth="1"/>
    <col min="45" max="45" width="3" style="1" hidden="1" customWidth="1"/>
    <col min="46" max="47" width="4" style="1" customWidth="1"/>
    <col min="48" max="48" width="3.7109375" style="1" customWidth="1"/>
    <col min="49" max="49" width="4.85546875" style="1" customWidth="1"/>
    <col min="50" max="50" width="4.140625" style="1" customWidth="1"/>
    <col min="51" max="51" width="4.28515625" style="1" customWidth="1"/>
    <col min="52" max="52" width="4.5703125" style="1" customWidth="1"/>
    <col min="53" max="56" width="4.42578125" style="1" customWidth="1"/>
    <col min="57" max="57" width="5.42578125" style="1" customWidth="1"/>
    <col min="58" max="58" width="5" style="1" customWidth="1"/>
    <col min="59" max="61" width="5.42578125" style="1" customWidth="1"/>
    <col min="62" max="62" width="5.140625" style="1" customWidth="1"/>
    <col min="63" max="63" width="5" style="1" customWidth="1"/>
    <col min="64" max="64" width="5.42578125" style="1" customWidth="1"/>
    <col min="65" max="68" width="4.85546875" style="1" customWidth="1"/>
    <col min="69" max="69" width="6.28515625" style="1" customWidth="1"/>
    <col min="70" max="72" width="4.85546875" style="1" customWidth="1"/>
    <col min="73" max="73" width="6.28515625" style="1" customWidth="1"/>
    <col min="74" max="76" width="4.85546875" style="1" customWidth="1"/>
    <col min="77" max="77" width="6.28515625" style="1" customWidth="1"/>
    <col min="78" max="80" width="4.85546875" style="1" customWidth="1"/>
    <col min="81" max="81" width="6.28515625" style="1" customWidth="1"/>
    <col min="82" max="84" width="4.85546875" style="1" customWidth="1"/>
    <col min="85" max="85" width="6.28515625" style="1" customWidth="1"/>
    <col min="86" max="88" width="4.85546875" style="1" customWidth="1"/>
    <col min="89" max="89" width="6.28515625" style="1" customWidth="1"/>
    <col min="90" max="92" width="4.85546875" style="1" customWidth="1"/>
    <col min="93" max="93" width="18.28515625" style="1" customWidth="1"/>
    <col min="94" max="94" width="14.28515625" style="1" customWidth="1"/>
    <col min="95" max="95" width="14.85546875" style="1" hidden="1" customWidth="1"/>
    <col min="96" max="96" width="14.85546875" style="1" customWidth="1"/>
    <col min="97" max="97" width="18.85546875" style="1" customWidth="1"/>
    <col min="98" max="98" width="11.7109375" style="1" customWidth="1"/>
    <col min="99" max="99" width="12.5703125" style="1" customWidth="1"/>
    <col min="100" max="100" width="16" style="1" customWidth="1"/>
    <col min="101" max="101" width="15.7109375" style="1" customWidth="1"/>
    <col min="102" max="102" width="11.140625" style="1" customWidth="1"/>
    <col min="103" max="103" width="10.140625" style="1" customWidth="1"/>
    <col min="104" max="104" width="24.7109375" style="1" customWidth="1"/>
    <col min="105" max="105" width="17.28515625" style="1" customWidth="1"/>
    <col min="106" max="16384" width="11.42578125" style="1"/>
  </cols>
  <sheetData>
    <row r="1" spans="2:105" ht="15.75" customHeight="1" x14ac:dyDescent="0.15">
      <c r="B1" s="1349"/>
      <c r="C1" s="661"/>
      <c r="D1" s="1355" t="s">
        <v>14</v>
      </c>
      <c r="E1" s="1356"/>
      <c r="F1" s="1356"/>
      <c r="G1" s="1356"/>
      <c r="H1" s="1356"/>
      <c r="I1" s="1356"/>
      <c r="J1" s="1356"/>
      <c r="K1" s="1356"/>
      <c r="L1" s="1356"/>
      <c r="M1" s="1356"/>
      <c r="N1" s="1356"/>
      <c r="O1" s="1356"/>
      <c r="P1" s="1357"/>
      <c r="Q1" s="1462" t="s">
        <v>1283</v>
      </c>
      <c r="R1" s="1462"/>
      <c r="S1" s="1462"/>
      <c r="T1" s="1462"/>
      <c r="U1" s="1462"/>
      <c r="V1" s="1462"/>
      <c r="W1" s="1462"/>
      <c r="X1" s="37"/>
      <c r="Y1" s="37"/>
      <c r="Z1" s="37"/>
      <c r="AA1" s="37"/>
      <c r="AB1" s="37"/>
      <c r="AC1" s="37"/>
      <c r="AD1" s="37"/>
      <c r="AE1" s="37"/>
      <c r="AF1" s="37"/>
      <c r="AG1" s="37"/>
    </row>
    <row r="2" spans="2:105" ht="10.5" customHeight="1" x14ac:dyDescent="0.15">
      <c r="B2" s="1350"/>
      <c r="C2" s="19"/>
      <c r="D2" s="1361" t="s">
        <v>15</v>
      </c>
      <c r="E2" s="1362"/>
      <c r="F2" s="1362"/>
      <c r="G2" s="1362"/>
      <c r="H2" s="1362"/>
      <c r="I2" s="1362"/>
      <c r="J2" s="1362"/>
      <c r="K2" s="1362"/>
      <c r="L2" s="1362"/>
      <c r="M2" s="1362"/>
      <c r="N2" s="1362"/>
      <c r="O2" s="1362"/>
      <c r="P2" s="1363"/>
      <c r="Q2" s="1462"/>
      <c r="R2" s="1462"/>
      <c r="S2" s="1462"/>
      <c r="T2" s="1462"/>
      <c r="U2" s="1462"/>
      <c r="V2" s="1462"/>
      <c r="W2" s="1462"/>
      <c r="X2" s="37"/>
      <c r="Y2" s="37"/>
      <c r="Z2" s="37"/>
      <c r="AA2" s="37"/>
      <c r="AB2" s="37"/>
      <c r="AC2" s="37"/>
      <c r="AD2" s="37"/>
      <c r="AE2" s="37"/>
      <c r="AF2" s="37"/>
      <c r="AG2" s="37"/>
    </row>
    <row r="3" spans="2:105" ht="19.5" customHeight="1" x14ac:dyDescent="0.15">
      <c r="B3" s="1350"/>
      <c r="C3" s="19"/>
      <c r="D3" s="1364"/>
      <c r="E3" s="1365"/>
      <c r="F3" s="1365"/>
      <c r="G3" s="1365"/>
      <c r="H3" s="1365"/>
      <c r="I3" s="1365"/>
      <c r="J3" s="1365"/>
      <c r="K3" s="1365"/>
      <c r="L3" s="1365"/>
      <c r="M3" s="1365"/>
      <c r="N3" s="1365"/>
      <c r="O3" s="1365"/>
      <c r="P3" s="1366"/>
      <c r="Q3" s="1462" t="s">
        <v>116</v>
      </c>
      <c r="R3" s="1462"/>
      <c r="S3" s="1462"/>
      <c r="T3" s="1462"/>
      <c r="U3" s="1462"/>
      <c r="V3" s="1462"/>
      <c r="W3" s="1462"/>
      <c r="X3" s="37"/>
      <c r="Y3" s="37"/>
      <c r="Z3" s="37"/>
      <c r="AA3" s="37"/>
      <c r="AB3" s="37"/>
      <c r="AC3" s="37"/>
      <c r="AD3" s="37"/>
      <c r="AE3" s="37"/>
      <c r="AF3" s="37"/>
      <c r="AG3" s="37"/>
    </row>
    <row r="4" spans="2:105" ht="17.25" customHeight="1" x14ac:dyDescent="0.15">
      <c r="B4" s="1351"/>
      <c r="C4" s="20"/>
      <c r="D4" s="1358" t="s">
        <v>1282</v>
      </c>
      <c r="E4" s="1359"/>
      <c r="F4" s="1359"/>
      <c r="G4" s="1359"/>
      <c r="H4" s="1359"/>
      <c r="I4" s="1359"/>
      <c r="J4" s="1359"/>
      <c r="K4" s="1359"/>
      <c r="L4" s="1359"/>
      <c r="M4" s="1359"/>
      <c r="N4" s="1359"/>
      <c r="O4" s="1359"/>
      <c r="P4" s="1360"/>
      <c r="Q4" s="1463" t="s">
        <v>1281</v>
      </c>
      <c r="R4" s="1463"/>
      <c r="S4" s="1463"/>
      <c r="T4" s="1463"/>
      <c r="U4" s="1463"/>
      <c r="V4" s="1463"/>
      <c r="W4" s="1463"/>
      <c r="X4" s="37"/>
      <c r="Y4" s="37"/>
      <c r="Z4" s="37"/>
      <c r="AA4" s="37"/>
      <c r="AB4" s="37"/>
      <c r="AC4" s="37"/>
      <c r="AD4" s="37"/>
      <c r="AE4" s="37"/>
      <c r="AF4" s="37"/>
      <c r="AG4" s="37"/>
    </row>
    <row r="5" spans="2:105" x14ac:dyDescent="0.15">
      <c r="B5" s="31"/>
      <c r="C5" s="36"/>
      <c r="D5" s="36"/>
      <c r="E5" s="36"/>
      <c r="F5" s="36"/>
      <c r="G5" s="36"/>
      <c r="H5" s="36"/>
      <c r="I5" s="36"/>
      <c r="J5" s="36"/>
      <c r="K5" s="36"/>
      <c r="L5" s="36"/>
      <c r="M5" s="36"/>
      <c r="N5" s="36"/>
      <c r="O5" s="36"/>
      <c r="P5" s="116"/>
      <c r="Q5" s="24"/>
    </row>
    <row r="6" spans="2:105" x14ac:dyDescent="0.15">
      <c r="B6" s="31" t="s">
        <v>530</v>
      </c>
      <c r="C6" s="36"/>
      <c r="D6" s="36"/>
      <c r="E6" s="36"/>
      <c r="F6" s="36"/>
      <c r="G6" s="36"/>
      <c r="H6" s="36"/>
      <c r="I6" s="36"/>
      <c r="J6" s="36"/>
      <c r="K6" s="36"/>
      <c r="L6" s="36"/>
      <c r="M6" s="36"/>
      <c r="N6" s="36"/>
      <c r="O6" s="36"/>
      <c r="P6" s="22" t="s">
        <v>255</v>
      </c>
      <c r="Q6" s="5"/>
    </row>
    <row r="7" spans="2:105" ht="15.75" customHeight="1" x14ac:dyDescent="0.15">
      <c r="B7" s="5" t="s">
        <v>531</v>
      </c>
      <c r="C7" s="24"/>
      <c r="D7" s="1370"/>
      <c r="E7" s="1371"/>
      <c r="F7" s="1371"/>
      <c r="G7" s="1371"/>
      <c r="H7" s="1371"/>
      <c r="I7" s="1371"/>
      <c r="J7" s="1371"/>
      <c r="K7" s="1371"/>
      <c r="L7" s="1371"/>
      <c r="M7" s="1371"/>
      <c r="N7" s="1371"/>
      <c r="O7" s="1372"/>
      <c r="P7" s="5"/>
      <c r="Q7" s="31"/>
      <c r="R7" s="36"/>
      <c r="S7" s="36"/>
      <c r="T7" s="36"/>
      <c r="U7" s="36"/>
      <c r="V7" s="36"/>
      <c r="W7" s="36"/>
      <c r="X7" s="36"/>
      <c r="Y7" s="36"/>
      <c r="Z7" s="36"/>
      <c r="AA7" s="36"/>
      <c r="AB7" s="36"/>
      <c r="AC7" s="36"/>
      <c r="AD7" s="36"/>
    </row>
    <row r="8" spans="2:105" ht="15.75" customHeight="1" x14ac:dyDescent="0.15">
      <c r="B8" s="5" t="s">
        <v>340</v>
      </c>
      <c r="C8" s="31"/>
      <c r="D8" s="1367"/>
      <c r="E8" s="1368"/>
      <c r="F8" s="1368"/>
      <c r="G8" s="1368"/>
      <c r="H8" s="1368"/>
      <c r="I8" s="1368"/>
      <c r="J8" s="1368"/>
      <c r="K8" s="1368"/>
      <c r="L8" s="1368"/>
      <c r="M8" s="1368"/>
      <c r="N8" s="1368"/>
      <c r="O8" s="1368"/>
      <c r="P8" s="1369"/>
      <c r="Q8" s="31"/>
      <c r="R8" s="36"/>
      <c r="S8" s="36"/>
      <c r="T8" s="36"/>
      <c r="U8" s="36"/>
      <c r="V8" s="36"/>
      <c r="W8" s="36"/>
      <c r="X8" s="36"/>
      <c r="Y8" s="36"/>
      <c r="Z8" s="36"/>
      <c r="AA8" s="36"/>
      <c r="AB8" s="36"/>
      <c r="AC8" s="36"/>
      <c r="AD8" s="36"/>
    </row>
    <row r="9" spans="2:105" ht="10.5" customHeight="1" x14ac:dyDescent="0.15">
      <c r="B9" s="5" t="s">
        <v>17</v>
      </c>
      <c r="C9" s="5"/>
      <c r="D9" s="1367"/>
      <c r="E9" s="1368"/>
      <c r="F9" s="1368"/>
      <c r="G9" s="1368"/>
      <c r="H9" s="1368"/>
      <c r="I9" s="1368"/>
      <c r="J9" s="1368"/>
      <c r="K9" s="1368"/>
      <c r="L9" s="1368"/>
      <c r="M9" s="1368"/>
      <c r="N9" s="1368"/>
      <c r="O9" s="1368"/>
      <c r="P9" s="1369"/>
      <c r="Q9" s="31"/>
      <c r="R9" s="36"/>
      <c r="S9" s="36"/>
      <c r="T9" s="36"/>
      <c r="U9" s="36"/>
      <c r="V9" s="36"/>
      <c r="W9" s="36"/>
      <c r="X9" s="36"/>
      <c r="Y9" s="36"/>
      <c r="Z9" s="36"/>
      <c r="AA9" s="36"/>
      <c r="AB9" s="36"/>
      <c r="AC9" s="36"/>
      <c r="AD9" s="36"/>
    </row>
    <row r="10" spans="2:105" ht="25.5" customHeight="1" x14ac:dyDescent="0.15">
      <c r="B10" s="1352"/>
      <c r="C10" s="1352"/>
      <c r="D10" s="1352"/>
      <c r="E10" s="1352"/>
      <c r="F10" s="1352"/>
      <c r="G10" s="1352"/>
      <c r="H10" s="1352"/>
      <c r="I10" s="1352"/>
      <c r="J10" s="1352"/>
      <c r="K10" s="1352"/>
      <c r="L10" s="1352"/>
      <c r="M10" s="1352"/>
      <c r="N10" s="1352"/>
      <c r="O10" s="1352"/>
      <c r="P10" s="1352"/>
      <c r="Q10" s="1353"/>
      <c r="R10" s="36"/>
      <c r="S10" s="36"/>
      <c r="T10" s="36"/>
      <c r="U10" s="36"/>
      <c r="V10" s="36"/>
      <c r="W10" s="36"/>
      <c r="X10" s="36"/>
      <c r="Y10" s="36"/>
      <c r="Z10" s="36"/>
      <c r="AA10" s="36"/>
      <c r="AB10" s="36"/>
      <c r="AC10" s="36"/>
      <c r="AD10" s="36"/>
    </row>
    <row r="11" spans="2:105" ht="20.25" customHeight="1" x14ac:dyDescent="0.2">
      <c r="B11" s="1354" t="s">
        <v>19</v>
      </c>
      <c r="C11" s="1354"/>
      <c r="D11" s="1354"/>
      <c r="E11" s="1354"/>
      <c r="F11" s="1354"/>
      <c r="G11" s="1354"/>
      <c r="H11" s="1354"/>
      <c r="I11" s="1354"/>
      <c r="J11" s="1354"/>
      <c r="K11" s="1354"/>
      <c r="L11" s="1354"/>
      <c r="M11" s="1354"/>
      <c r="N11" s="1354"/>
      <c r="O11" s="1354"/>
      <c r="P11" s="1354"/>
      <c r="Q11" s="1354"/>
      <c r="R11" s="26"/>
      <c r="S11" s="26"/>
      <c r="T11" s="26"/>
      <c r="U11" s="26"/>
      <c r="V11" s="26"/>
      <c r="W11" s="26"/>
      <c r="X11" s="26"/>
      <c r="Y11" s="26"/>
      <c r="Z11" s="27"/>
      <c r="AA11" s="27"/>
      <c r="AB11" s="27"/>
      <c r="AC11" s="27"/>
      <c r="AD11" s="27"/>
      <c r="AE11" s="26"/>
      <c r="AF11" s="101"/>
      <c r="AG11" s="102"/>
      <c r="AH11" s="26"/>
      <c r="AI11" s="26"/>
      <c r="AJ11" s="26"/>
      <c r="AK11" s="26"/>
      <c r="AL11" s="26"/>
      <c r="AM11" s="26"/>
      <c r="AN11" s="26"/>
      <c r="AO11" s="26"/>
      <c r="AP11" s="1373"/>
      <c r="AQ11" s="1374"/>
      <c r="AR11" s="1374"/>
      <c r="AS11" s="1375"/>
      <c r="AT11" s="1384" t="s">
        <v>35</v>
      </c>
      <c r="AU11" s="1384"/>
      <c r="AV11" s="1384"/>
      <c r="AW11" s="1384"/>
      <c r="AX11" s="1384"/>
      <c r="AY11" s="1384"/>
      <c r="AZ11" s="1384"/>
      <c r="BA11" s="1384"/>
      <c r="BB11" s="1384"/>
      <c r="BC11" s="1384"/>
      <c r="BD11" s="1384"/>
      <c r="BE11" s="1384"/>
      <c r="BF11" s="1384"/>
      <c r="BG11" s="1384"/>
      <c r="BH11" s="1384"/>
      <c r="BI11" s="1384"/>
      <c r="BJ11" s="1384"/>
      <c r="BK11" s="1384"/>
      <c r="BL11" s="1384"/>
      <c r="BM11" s="1384"/>
      <c r="BN11" s="1384"/>
      <c r="BO11" s="1384"/>
      <c r="BP11" s="1384"/>
      <c r="BQ11" s="1384"/>
      <c r="BR11" s="1384"/>
      <c r="BS11" s="1384"/>
      <c r="BT11" s="1384"/>
      <c r="BU11" s="1384"/>
      <c r="BV11" s="1384"/>
      <c r="BW11" s="1384"/>
      <c r="BX11" s="1384"/>
      <c r="BY11" s="1384"/>
      <c r="BZ11" s="1384"/>
      <c r="CA11" s="1384"/>
      <c r="CB11" s="1384"/>
      <c r="CC11" s="1384"/>
      <c r="CD11" s="1384"/>
      <c r="CE11" s="1384"/>
      <c r="CF11" s="1384"/>
      <c r="CG11" s="1384"/>
      <c r="CH11" s="1384"/>
      <c r="CI11" s="1384"/>
      <c r="CJ11" s="1384"/>
      <c r="CK11" s="1384"/>
      <c r="CL11" s="1384"/>
      <c r="CM11" s="1384"/>
      <c r="CN11" s="1384"/>
      <c r="CO11" s="1304" t="s">
        <v>37</v>
      </c>
      <c r="CP11" s="1304"/>
      <c r="CQ11" s="1304"/>
      <c r="CR11" s="1304"/>
      <c r="CS11" s="1304"/>
      <c r="CT11" s="1304" t="s">
        <v>39</v>
      </c>
      <c r="CU11" s="1304"/>
      <c r="CV11" s="1304"/>
      <c r="CW11" s="1304"/>
      <c r="CX11" s="1304" t="s">
        <v>175</v>
      </c>
      <c r="CY11" s="1304"/>
      <c r="CZ11" s="1304"/>
      <c r="DA11" s="1304"/>
    </row>
    <row r="12" spans="2:105" s="2" customFormat="1" ht="36.75" customHeight="1" x14ac:dyDescent="0.2">
      <c r="B12" s="1385" t="s">
        <v>3</v>
      </c>
      <c r="C12" s="1397" t="s">
        <v>29</v>
      </c>
      <c r="D12" s="1398"/>
      <c r="E12" s="1403"/>
      <c r="F12" s="1397" t="s">
        <v>30</v>
      </c>
      <c r="G12" s="1403"/>
      <c r="H12" s="1397" t="s">
        <v>31</v>
      </c>
      <c r="I12" s="1398"/>
      <c r="J12" s="1398"/>
      <c r="K12" s="1399"/>
      <c r="L12" s="1398"/>
      <c r="M12" s="103"/>
      <c r="N12" s="309"/>
      <c r="O12" s="309"/>
      <c r="P12" s="1345" t="s">
        <v>4</v>
      </c>
      <c r="Q12" s="1400" t="s">
        <v>32</v>
      </c>
      <c r="R12" s="1401"/>
      <c r="S12" s="1401"/>
      <c r="T12" s="1401"/>
      <c r="U12" s="1401"/>
      <c r="V12" s="1401"/>
      <c r="W12" s="1401"/>
      <c r="X12" s="1402"/>
      <c r="Y12" s="1404" t="s">
        <v>532</v>
      </c>
      <c r="Z12" s="1385" t="s">
        <v>45</v>
      </c>
      <c r="AA12" s="1397" t="s">
        <v>147</v>
      </c>
      <c r="AB12" s="1398"/>
      <c r="AC12" s="1403"/>
      <c r="AD12" s="1395" t="s">
        <v>158</v>
      </c>
      <c r="AE12" s="1395" t="s">
        <v>34</v>
      </c>
      <c r="AF12" s="104"/>
      <c r="AG12" s="1395" t="s">
        <v>34</v>
      </c>
      <c r="AH12" s="1376"/>
      <c r="AI12" s="1376"/>
      <c r="AJ12" s="1376"/>
      <c r="AK12" s="1376" t="s">
        <v>115</v>
      </c>
      <c r="AL12" s="1376"/>
      <c r="AM12" s="1376"/>
      <c r="AN12" s="1376"/>
      <c r="AO12" s="1377">
        <v>43405</v>
      </c>
      <c r="AP12" s="1376"/>
      <c r="AQ12" s="1376"/>
      <c r="AR12" s="1376"/>
      <c r="AS12" s="1389" t="s">
        <v>178</v>
      </c>
      <c r="AT12" s="1390"/>
      <c r="AU12" s="1390"/>
      <c r="AV12" s="1391"/>
      <c r="AW12" s="1392" t="s">
        <v>179</v>
      </c>
      <c r="AX12" s="1393"/>
      <c r="AY12" s="1393"/>
      <c r="AZ12" s="1394"/>
      <c r="BA12" s="1378" t="s">
        <v>108</v>
      </c>
      <c r="BB12" s="1379"/>
      <c r="BC12" s="1379"/>
      <c r="BD12" s="1380"/>
      <c r="BE12" s="1381" t="s">
        <v>180</v>
      </c>
      <c r="BF12" s="1382"/>
      <c r="BG12" s="1382"/>
      <c r="BH12" s="1383"/>
      <c r="BI12" s="1416" t="s">
        <v>181</v>
      </c>
      <c r="BJ12" s="1417"/>
      <c r="BK12" s="1417"/>
      <c r="BL12" s="1418"/>
      <c r="BM12" s="1336" t="s">
        <v>109</v>
      </c>
      <c r="BN12" s="1337"/>
      <c r="BO12" s="1337"/>
      <c r="BP12" s="1338"/>
      <c r="BQ12" s="1330" t="s">
        <v>182</v>
      </c>
      <c r="BR12" s="1331"/>
      <c r="BS12" s="1331"/>
      <c r="BT12" s="1332"/>
      <c r="BU12" s="1333" t="s">
        <v>186</v>
      </c>
      <c r="BV12" s="1334"/>
      <c r="BW12" s="1334"/>
      <c r="BX12" s="1335"/>
      <c r="BY12" s="1339" t="s">
        <v>183</v>
      </c>
      <c r="BZ12" s="1340"/>
      <c r="CA12" s="1340"/>
      <c r="CB12" s="1341"/>
      <c r="CC12" s="1324" t="s">
        <v>184</v>
      </c>
      <c r="CD12" s="1325"/>
      <c r="CE12" s="1325"/>
      <c r="CF12" s="1326"/>
      <c r="CG12" s="1327" t="s">
        <v>185</v>
      </c>
      <c r="CH12" s="1328"/>
      <c r="CI12" s="1328"/>
      <c r="CJ12" s="1329"/>
      <c r="CK12" s="1342" t="s">
        <v>110</v>
      </c>
      <c r="CL12" s="1343"/>
      <c r="CM12" s="1343"/>
      <c r="CN12" s="1344"/>
      <c r="CO12" s="1305" t="s">
        <v>1274</v>
      </c>
      <c r="CP12" s="1306"/>
      <c r="CQ12" s="1306"/>
      <c r="CR12" s="1306"/>
      <c r="CS12" s="1307"/>
      <c r="CT12" s="1305" t="s">
        <v>1275</v>
      </c>
      <c r="CU12" s="1306"/>
      <c r="CV12" s="1306"/>
      <c r="CW12" s="1307"/>
      <c r="CX12" s="1304" t="s">
        <v>1276</v>
      </c>
      <c r="CY12" s="1304"/>
      <c r="CZ12" s="1304"/>
      <c r="DA12" s="1304"/>
    </row>
    <row r="13" spans="2:105" s="2" customFormat="1" ht="45.75" customHeight="1" x14ac:dyDescent="0.2">
      <c r="B13" s="1386"/>
      <c r="C13" s="164" t="s">
        <v>54</v>
      </c>
      <c r="D13" s="164" t="s">
        <v>55</v>
      </c>
      <c r="E13" s="164" t="s">
        <v>56</v>
      </c>
      <c r="F13" s="164" t="s">
        <v>57</v>
      </c>
      <c r="G13" s="164" t="s">
        <v>58</v>
      </c>
      <c r="H13" s="32" t="s">
        <v>59</v>
      </c>
      <c r="I13" s="109" t="s">
        <v>60</v>
      </c>
      <c r="J13" s="32" t="s">
        <v>61</v>
      </c>
      <c r="K13" s="32" t="s">
        <v>62</v>
      </c>
      <c r="L13" s="110" t="s">
        <v>60</v>
      </c>
      <c r="M13" s="237" t="s">
        <v>63</v>
      </c>
      <c r="N13" s="310" t="s">
        <v>5</v>
      </c>
      <c r="O13" s="310" t="s">
        <v>6</v>
      </c>
      <c r="P13" s="1345"/>
      <c r="Q13" s="138" t="s">
        <v>43</v>
      </c>
      <c r="R13" s="138" t="s">
        <v>533</v>
      </c>
      <c r="S13" s="138" t="s">
        <v>44</v>
      </c>
      <c r="T13" s="105" t="s">
        <v>26</v>
      </c>
      <c r="U13" s="311" t="s">
        <v>23</v>
      </c>
      <c r="V13" s="311" t="s">
        <v>24</v>
      </c>
      <c r="W13" s="311" t="s">
        <v>25</v>
      </c>
      <c r="X13" s="311" t="s">
        <v>28</v>
      </c>
      <c r="Y13" s="1405"/>
      <c r="Z13" s="1386"/>
      <c r="AA13" s="193" t="s">
        <v>147</v>
      </c>
      <c r="AB13" s="193" t="s">
        <v>148</v>
      </c>
      <c r="AC13" s="193" t="s">
        <v>149</v>
      </c>
      <c r="AD13" s="1396"/>
      <c r="AE13" s="1396"/>
      <c r="AF13" s="106"/>
      <c r="AG13" s="1396"/>
      <c r="AH13" s="229" t="s">
        <v>67</v>
      </c>
      <c r="AI13" s="229" t="s">
        <v>68</v>
      </c>
      <c r="AJ13" s="229" t="s">
        <v>69</v>
      </c>
      <c r="AK13" s="228" t="s">
        <v>66</v>
      </c>
      <c r="AL13" s="228" t="s">
        <v>67</v>
      </c>
      <c r="AM13" s="228" t="s">
        <v>68</v>
      </c>
      <c r="AN13" s="228" t="s">
        <v>69</v>
      </c>
      <c r="AO13" s="228" t="s">
        <v>66</v>
      </c>
      <c r="AP13" s="228" t="s">
        <v>67</v>
      </c>
      <c r="AQ13" s="228" t="s">
        <v>68</v>
      </c>
      <c r="AR13" s="228" t="s">
        <v>69</v>
      </c>
      <c r="AS13" s="549">
        <v>1</v>
      </c>
      <c r="AT13" s="524">
        <v>2</v>
      </c>
      <c r="AU13" s="524">
        <v>3</v>
      </c>
      <c r="AV13" s="548">
        <v>4</v>
      </c>
      <c r="AW13" s="548">
        <v>1</v>
      </c>
      <c r="AX13" s="548">
        <v>2</v>
      </c>
      <c r="AY13" s="548">
        <v>3</v>
      </c>
      <c r="AZ13" s="551">
        <v>4</v>
      </c>
      <c r="BA13" s="551">
        <v>1</v>
      </c>
      <c r="BB13" s="551">
        <v>2</v>
      </c>
      <c r="BC13" s="551">
        <v>3</v>
      </c>
      <c r="BD13" s="551">
        <v>4</v>
      </c>
      <c r="BE13" s="551">
        <v>1</v>
      </c>
      <c r="BF13" s="551">
        <v>2</v>
      </c>
      <c r="BG13" s="551">
        <v>3</v>
      </c>
      <c r="BH13" s="551">
        <v>4</v>
      </c>
      <c r="BI13" s="551">
        <v>1</v>
      </c>
      <c r="BJ13" s="551">
        <v>2</v>
      </c>
      <c r="BK13" s="551">
        <v>3</v>
      </c>
      <c r="BL13" s="551">
        <v>4</v>
      </c>
      <c r="BM13" s="551">
        <v>1</v>
      </c>
      <c r="BN13" s="551">
        <v>2</v>
      </c>
      <c r="BO13" s="551">
        <v>3</v>
      </c>
      <c r="BP13" s="551">
        <v>4</v>
      </c>
      <c r="BQ13" s="1004">
        <v>1</v>
      </c>
      <c r="BR13" s="551">
        <v>2</v>
      </c>
      <c r="BS13" s="551">
        <v>3</v>
      </c>
      <c r="BT13" s="1015">
        <v>4</v>
      </c>
      <c r="BU13" s="551">
        <v>1</v>
      </c>
      <c r="BV13" s="551">
        <v>2</v>
      </c>
      <c r="BW13" s="551">
        <v>3</v>
      </c>
      <c r="BX13" s="551">
        <v>4</v>
      </c>
      <c r="BY13" s="551">
        <v>1</v>
      </c>
      <c r="BZ13" s="551">
        <v>2</v>
      </c>
      <c r="CA13" s="551">
        <v>3</v>
      </c>
      <c r="CB13" s="551">
        <v>4</v>
      </c>
      <c r="CC13" s="551">
        <v>1</v>
      </c>
      <c r="CD13" s="551">
        <v>2</v>
      </c>
      <c r="CE13" s="551">
        <v>3</v>
      </c>
      <c r="CF13" s="551">
        <v>4</v>
      </c>
      <c r="CG13" s="551">
        <v>1</v>
      </c>
      <c r="CH13" s="551">
        <v>2</v>
      </c>
      <c r="CI13" s="551">
        <v>3</v>
      </c>
      <c r="CJ13" s="551">
        <v>4</v>
      </c>
      <c r="CK13" s="551">
        <v>1</v>
      </c>
      <c r="CL13" s="551">
        <v>2</v>
      </c>
      <c r="CM13" s="551">
        <v>3</v>
      </c>
      <c r="CN13" s="551">
        <v>4</v>
      </c>
      <c r="CO13" s="1074" t="s">
        <v>41</v>
      </c>
      <c r="CP13" s="1074" t="s">
        <v>42</v>
      </c>
      <c r="CQ13" s="377"/>
      <c r="CR13" s="377" t="s">
        <v>40</v>
      </c>
      <c r="CS13" s="367" t="s">
        <v>38</v>
      </c>
      <c r="CT13" s="1074" t="s">
        <v>41</v>
      </c>
      <c r="CU13" s="1076" t="s">
        <v>42</v>
      </c>
      <c r="CV13" s="377" t="s">
        <v>40</v>
      </c>
      <c r="CW13" s="377" t="s">
        <v>38</v>
      </c>
      <c r="CX13" s="1074" t="s">
        <v>41</v>
      </c>
      <c r="CY13" s="1076" t="s">
        <v>42</v>
      </c>
      <c r="CZ13" s="377" t="s">
        <v>40</v>
      </c>
      <c r="DA13" s="377" t="s">
        <v>38</v>
      </c>
    </row>
    <row r="14" spans="2:105" s="59" customFormat="1" ht="124.5" hidden="1" customHeight="1" x14ac:dyDescent="0.2">
      <c r="B14" s="1346" t="s">
        <v>157</v>
      </c>
      <c r="C14" s="1346">
        <v>2</v>
      </c>
      <c r="D14" s="1387">
        <v>3</v>
      </c>
      <c r="E14" s="1346">
        <v>2</v>
      </c>
      <c r="F14" s="1346">
        <v>2</v>
      </c>
      <c r="G14" s="1346">
        <v>2</v>
      </c>
      <c r="H14" s="1346">
        <v>2</v>
      </c>
      <c r="I14" s="1346">
        <v>2</v>
      </c>
      <c r="J14" s="1346">
        <v>2</v>
      </c>
      <c r="K14" s="1346">
        <v>2</v>
      </c>
      <c r="L14" s="1346">
        <v>1</v>
      </c>
      <c r="M14" s="1346">
        <f>+AVERAGE(C14:L14)</f>
        <v>2</v>
      </c>
      <c r="N14" s="1346" t="s">
        <v>534</v>
      </c>
      <c r="O14" s="1406" t="s">
        <v>535</v>
      </c>
      <c r="P14" s="1346" t="s">
        <v>536</v>
      </c>
      <c r="Q14" s="1410">
        <v>3</v>
      </c>
      <c r="R14" s="674"/>
      <c r="S14" s="674"/>
      <c r="T14" s="60"/>
      <c r="U14" s="60"/>
      <c r="V14" s="1387">
        <v>3</v>
      </c>
      <c r="W14" s="1387">
        <v>4</v>
      </c>
      <c r="X14" s="70">
        <f>Q14*V14*W14</f>
        <v>36</v>
      </c>
      <c r="Y14" s="125" t="s">
        <v>514</v>
      </c>
      <c r="Z14" s="1310" t="s">
        <v>537</v>
      </c>
      <c r="AA14" s="77" t="s">
        <v>516</v>
      </c>
      <c r="AB14" s="665" t="s">
        <v>518</v>
      </c>
      <c r="AC14" s="77" t="s">
        <v>519</v>
      </c>
      <c r="AD14" s="612" t="s">
        <v>50</v>
      </c>
      <c r="AE14" s="97" t="s">
        <v>520</v>
      </c>
      <c r="AF14" s="675"/>
      <c r="AG14" s="25"/>
      <c r="AH14" s="133"/>
      <c r="AI14" s="666"/>
      <c r="AJ14" s="666"/>
      <c r="AK14" s="666"/>
      <c r="AL14" s="313"/>
      <c r="AM14" s="666"/>
      <c r="AN14" s="666"/>
      <c r="AO14" s="314"/>
      <c r="AP14" s="666"/>
      <c r="AQ14" s="666"/>
      <c r="AR14" s="666"/>
      <c r="AS14" s="664"/>
      <c r="AT14" s="664"/>
      <c r="AU14" s="664"/>
      <c r="AV14" s="550"/>
      <c r="AW14" s="550"/>
      <c r="AX14" s="550"/>
      <c r="AY14" s="550"/>
      <c r="AZ14" s="550"/>
      <c r="BA14" s="550"/>
      <c r="BB14" s="550"/>
      <c r="BC14" s="550"/>
      <c r="BD14" s="315"/>
      <c r="BE14" s="315"/>
      <c r="BF14" s="315"/>
      <c r="BG14" s="315"/>
      <c r="BH14" s="315"/>
      <c r="BI14" s="315"/>
      <c r="BJ14" s="315"/>
      <c r="BK14" s="315"/>
      <c r="BL14" s="315"/>
      <c r="BM14" s="315"/>
      <c r="BN14" s="315"/>
      <c r="BO14" s="315"/>
      <c r="BP14" s="315"/>
      <c r="BQ14" s="315"/>
      <c r="BR14" s="315"/>
      <c r="BS14" s="315"/>
      <c r="BT14" s="1016"/>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24"/>
      <c r="CQ14" s="1075"/>
      <c r="CR14" s="1158"/>
      <c r="CS14" s="1075"/>
      <c r="CT14" s="316"/>
      <c r="CU14" s="254"/>
      <c r="CV14" s="1076"/>
      <c r="CW14" s="1077"/>
      <c r="CX14" s="112"/>
      <c r="CY14" s="254"/>
      <c r="CZ14" s="60"/>
      <c r="DA14" s="60"/>
    </row>
    <row r="15" spans="2:105" s="59" customFormat="1" ht="86.25" hidden="1" customHeight="1" x14ac:dyDescent="0.2">
      <c r="B15" s="1347"/>
      <c r="C15" s="1347"/>
      <c r="D15" s="1436"/>
      <c r="E15" s="1347"/>
      <c r="F15" s="1347"/>
      <c r="G15" s="1347"/>
      <c r="H15" s="1347"/>
      <c r="I15" s="1347"/>
      <c r="J15" s="1347"/>
      <c r="K15" s="1347"/>
      <c r="L15" s="1347"/>
      <c r="M15" s="1347"/>
      <c r="N15" s="1348"/>
      <c r="O15" s="1464"/>
      <c r="P15" s="1347"/>
      <c r="Q15" s="1411"/>
      <c r="R15" s="674"/>
      <c r="S15" s="674"/>
      <c r="T15" s="60"/>
      <c r="U15" s="60"/>
      <c r="V15" s="1388"/>
      <c r="W15" s="1388"/>
      <c r="X15" s="122"/>
      <c r="Y15" s="1316" t="s">
        <v>515</v>
      </c>
      <c r="Z15" s="1311"/>
      <c r="AA15" s="1406" t="s">
        <v>517</v>
      </c>
      <c r="AB15" s="1346" t="s">
        <v>518</v>
      </c>
      <c r="AC15" s="1406" t="s">
        <v>519</v>
      </c>
      <c r="AD15" s="1408" t="s">
        <v>50</v>
      </c>
      <c r="AE15" s="1408" t="s">
        <v>520</v>
      </c>
      <c r="AF15" s="675"/>
      <c r="AG15" s="25"/>
      <c r="AH15" s="133"/>
      <c r="AI15" s="765"/>
      <c r="AJ15" s="765"/>
      <c r="AK15" s="765"/>
      <c r="AL15" s="313"/>
      <c r="AM15" s="765"/>
      <c r="AN15" s="765"/>
      <c r="AO15" s="314"/>
      <c r="AP15" s="765"/>
      <c r="AQ15" s="765"/>
      <c r="AR15" s="765"/>
      <c r="AS15" s="762"/>
      <c r="AT15" s="1412"/>
      <c r="AU15" s="1412"/>
      <c r="AV15" s="1414"/>
      <c r="AW15" s="1414"/>
      <c r="AX15" s="1414"/>
      <c r="AY15" s="1414"/>
      <c r="AZ15" s="1414"/>
      <c r="BA15" s="1414"/>
      <c r="BB15" s="1414"/>
      <c r="BC15" s="1414"/>
      <c r="BD15" s="1313"/>
      <c r="BE15" s="1313"/>
      <c r="BF15" s="1313"/>
      <c r="BG15" s="1313"/>
      <c r="BH15" s="1313"/>
      <c r="BI15" s="1313"/>
      <c r="BJ15" s="1313"/>
      <c r="BK15" s="1313"/>
      <c r="BL15" s="1313"/>
      <c r="BM15" s="1313"/>
      <c r="BN15" s="1313"/>
      <c r="BO15" s="1313"/>
      <c r="BP15" s="1313"/>
      <c r="BQ15" s="1313"/>
      <c r="BR15" s="1313"/>
      <c r="BS15" s="1313"/>
      <c r="BT15" s="1319"/>
      <c r="BU15" s="1313"/>
      <c r="BV15" s="1313"/>
      <c r="BW15" s="1313"/>
      <c r="BX15" s="1313"/>
      <c r="BY15" s="1313"/>
      <c r="BZ15" s="1313"/>
      <c r="CA15" s="1313"/>
      <c r="CB15" s="1313"/>
      <c r="CC15" s="1313"/>
      <c r="CD15" s="1313"/>
      <c r="CE15" s="1313"/>
      <c r="CF15" s="1313"/>
      <c r="CG15" s="1313"/>
      <c r="CH15" s="1313"/>
      <c r="CI15" s="1313"/>
      <c r="CJ15" s="1313"/>
      <c r="CK15" s="1313"/>
      <c r="CL15" s="1313"/>
      <c r="CM15" s="1313"/>
      <c r="CN15" s="1313"/>
      <c r="CO15" s="315"/>
      <c r="CP15" s="1315"/>
      <c r="CQ15" s="1075"/>
      <c r="CR15" s="1158"/>
      <c r="CS15" s="1316"/>
      <c r="CT15" s="1317"/>
      <c r="CU15" s="1309"/>
      <c r="CV15" s="1304"/>
      <c r="CW15" s="1318"/>
      <c r="CX15" s="1308"/>
      <c r="CY15" s="1309"/>
      <c r="CZ15" s="60"/>
      <c r="DA15" s="60"/>
    </row>
    <row r="16" spans="2:105" s="59" customFormat="1" ht="136.5" hidden="1" customHeight="1" x14ac:dyDescent="0.2">
      <c r="B16" s="1348"/>
      <c r="C16" s="1348"/>
      <c r="D16" s="1388"/>
      <c r="E16" s="1348"/>
      <c r="F16" s="1348"/>
      <c r="G16" s="1348"/>
      <c r="H16" s="1348"/>
      <c r="I16" s="1348"/>
      <c r="J16" s="1348"/>
      <c r="K16" s="1348"/>
      <c r="L16" s="1348"/>
      <c r="M16" s="1348"/>
      <c r="N16" s="433" t="s">
        <v>538</v>
      </c>
      <c r="O16" s="1407"/>
      <c r="P16" s="1348"/>
      <c r="Q16" s="117"/>
      <c r="R16" s="117"/>
      <c r="S16" s="117"/>
      <c r="T16" s="617"/>
      <c r="U16" s="617"/>
      <c r="V16" s="617"/>
      <c r="W16" s="617"/>
      <c r="X16" s="952"/>
      <c r="Y16" s="1316"/>
      <c r="Z16" s="1312"/>
      <c r="AA16" s="1407"/>
      <c r="AB16" s="1348"/>
      <c r="AC16" s="1407"/>
      <c r="AD16" s="1409"/>
      <c r="AE16" s="1409"/>
      <c r="AF16" s="248"/>
      <c r="AG16" s="612"/>
      <c r="AH16" s="133"/>
      <c r="AI16" s="666"/>
      <c r="AJ16" s="666"/>
      <c r="AK16" s="666"/>
      <c r="AL16" s="134"/>
      <c r="AM16" s="134"/>
      <c r="AN16" s="666"/>
      <c r="AO16" s="666"/>
      <c r="AP16" s="314"/>
      <c r="AQ16" s="666"/>
      <c r="AR16" s="666"/>
      <c r="AS16" s="666"/>
      <c r="AT16" s="1413"/>
      <c r="AU16" s="1413"/>
      <c r="AV16" s="1415"/>
      <c r="AW16" s="1415"/>
      <c r="AX16" s="1415"/>
      <c r="AY16" s="1415"/>
      <c r="AZ16" s="1415"/>
      <c r="BA16" s="1415"/>
      <c r="BB16" s="1415"/>
      <c r="BC16" s="1415"/>
      <c r="BD16" s="1314"/>
      <c r="BE16" s="1314"/>
      <c r="BF16" s="1314"/>
      <c r="BG16" s="1314"/>
      <c r="BH16" s="1314"/>
      <c r="BI16" s="1314"/>
      <c r="BJ16" s="1314"/>
      <c r="BK16" s="1314"/>
      <c r="BL16" s="1314"/>
      <c r="BM16" s="1314"/>
      <c r="BN16" s="1314"/>
      <c r="BO16" s="1314"/>
      <c r="BP16" s="1314"/>
      <c r="BQ16" s="1314"/>
      <c r="BR16" s="1314"/>
      <c r="BS16" s="1314"/>
      <c r="BT16" s="1320"/>
      <c r="BU16" s="1314"/>
      <c r="BV16" s="1314"/>
      <c r="BW16" s="1314"/>
      <c r="BX16" s="1314"/>
      <c r="BY16" s="1314"/>
      <c r="BZ16" s="1314"/>
      <c r="CA16" s="1314"/>
      <c r="CB16" s="1314"/>
      <c r="CC16" s="1314"/>
      <c r="CD16" s="1314"/>
      <c r="CE16" s="1314"/>
      <c r="CF16" s="1314"/>
      <c r="CG16" s="1314"/>
      <c r="CH16" s="1314"/>
      <c r="CI16" s="1314"/>
      <c r="CJ16" s="1314"/>
      <c r="CK16" s="1314"/>
      <c r="CL16" s="1314"/>
      <c r="CM16" s="1314"/>
      <c r="CN16" s="1314"/>
      <c r="CO16" s="315"/>
      <c r="CP16" s="1315"/>
      <c r="CQ16" s="1075"/>
      <c r="CR16" s="1158"/>
      <c r="CS16" s="1316"/>
      <c r="CT16" s="1317"/>
      <c r="CU16" s="1309"/>
      <c r="CV16" s="1304"/>
      <c r="CW16" s="1318"/>
      <c r="CX16" s="1308"/>
      <c r="CY16" s="1309"/>
      <c r="CZ16" s="60"/>
      <c r="DA16" s="60"/>
    </row>
    <row r="17" spans="2:105" s="59" customFormat="1" ht="63" customHeight="1" x14ac:dyDescent="0.2">
      <c r="B17" s="1346" t="s">
        <v>7</v>
      </c>
      <c r="C17" s="1346">
        <v>2</v>
      </c>
      <c r="D17" s="1346">
        <v>2</v>
      </c>
      <c r="E17" s="1346">
        <v>2</v>
      </c>
      <c r="F17" s="1346">
        <v>2</v>
      </c>
      <c r="G17" s="1346">
        <v>2</v>
      </c>
      <c r="H17" s="1346">
        <v>3</v>
      </c>
      <c r="I17" s="1346">
        <v>2</v>
      </c>
      <c r="J17" s="1346">
        <v>2</v>
      </c>
      <c r="K17" s="1346">
        <v>2</v>
      </c>
      <c r="L17" s="1387">
        <v>1</v>
      </c>
      <c r="M17" s="1346">
        <f>SUM(C17:L17)/10</f>
        <v>2</v>
      </c>
      <c r="N17" s="1346" t="s">
        <v>539</v>
      </c>
      <c r="O17" s="1346" t="s">
        <v>540</v>
      </c>
      <c r="P17" s="1346" t="s">
        <v>541</v>
      </c>
      <c r="Q17" s="1433">
        <v>5</v>
      </c>
      <c r="R17" s="1387"/>
      <c r="S17" s="1387"/>
      <c r="T17" s="1387"/>
      <c r="U17" s="1387"/>
      <c r="V17" s="1387">
        <v>5</v>
      </c>
      <c r="W17" s="1387">
        <v>5</v>
      </c>
      <c r="X17" s="1437">
        <f>Q17*V17*W17</f>
        <v>125</v>
      </c>
      <c r="Y17" s="954" t="s">
        <v>542</v>
      </c>
      <c r="Z17" s="1346" t="s">
        <v>1145</v>
      </c>
      <c r="AA17" s="77" t="s">
        <v>543</v>
      </c>
      <c r="AB17" s="764" t="s">
        <v>522</v>
      </c>
      <c r="AC17" s="764" t="s">
        <v>1146</v>
      </c>
      <c r="AD17" s="1310" t="s">
        <v>526</v>
      </c>
      <c r="AE17" s="1346" t="s">
        <v>528</v>
      </c>
      <c r="AF17" s="240"/>
      <c r="AG17" s="1346"/>
      <c r="AH17" s="778"/>
      <c r="AI17" s="318"/>
      <c r="AJ17" s="319"/>
      <c r="AK17" s="319"/>
      <c r="AL17" s="319"/>
      <c r="AM17" s="319"/>
      <c r="AN17" s="319"/>
      <c r="AO17" s="320"/>
      <c r="AP17" s="778"/>
      <c r="AQ17" s="779"/>
      <c r="AR17" s="778"/>
      <c r="AS17" s="778"/>
      <c r="AT17" s="319"/>
      <c r="AU17" s="319"/>
      <c r="AV17" s="319"/>
      <c r="AW17" s="81"/>
      <c r="AX17" s="81"/>
      <c r="AY17" s="81"/>
      <c r="AZ17" s="81"/>
      <c r="BA17" s="780"/>
      <c r="BB17" s="780"/>
      <c r="BC17" s="780"/>
      <c r="BD17" s="780"/>
      <c r="BE17" s="780"/>
      <c r="BF17" s="780"/>
      <c r="BG17" s="780"/>
      <c r="BH17" s="780"/>
      <c r="BI17" s="780"/>
      <c r="BJ17" s="780"/>
      <c r="BK17" s="780"/>
      <c r="BL17" s="780"/>
      <c r="BM17" s="780"/>
      <c r="BN17" s="780"/>
      <c r="BO17" s="780"/>
      <c r="BP17" s="780"/>
      <c r="BQ17" s="1021"/>
      <c r="BR17" s="780"/>
      <c r="BS17" s="780"/>
      <c r="BT17" s="1017"/>
      <c r="BU17" s="780"/>
      <c r="BV17" s="780"/>
      <c r="BW17" s="780"/>
      <c r="BX17" s="780"/>
      <c r="BY17" s="1021"/>
      <c r="BZ17" s="1021"/>
      <c r="CA17" s="1021"/>
      <c r="CB17" s="1021"/>
      <c r="CC17" s="1021"/>
      <c r="CD17" s="1021"/>
      <c r="CE17" s="1021"/>
      <c r="CF17" s="1021"/>
      <c r="CG17" s="1021"/>
      <c r="CH17" s="1021"/>
      <c r="CI17" s="1021"/>
      <c r="CJ17" s="1021"/>
      <c r="CK17" s="780"/>
      <c r="CL17" s="780"/>
      <c r="CM17" s="780"/>
      <c r="CN17" s="780"/>
      <c r="CO17" s="81" t="s">
        <v>1343</v>
      </c>
      <c r="CP17" s="1159" t="s">
        <v>1399</v>
      </c>
      <c r="CQ17" s="81"/>
      <c r="CR17" s="1166">
        <v>0</v>
      </c>
      <c r="CS17" s="97"/>
      <c r="CT17" s="97"/>
      <c r="CU17" s="240"/>
      <c r="CV17" s="25"/>
      <c r="CW17" s="1084"/>
      <c r="CX17" s="1077"/>
      <c r="CY17" s="135"/>
      <c r="CZ17" s="240"/>
      <c r="DA17" s="60"/>
    </row>
    <row r="18" spans="2:105" s="55" customFormat="1" ht="85.5" customHeight="1" x14ac:dyDescent="0.2">
      <c r="B18" s="1347"/>
      <c r="C18" s="1347"/>
      <c r="D18" s="1347"/>
      <c r="E18" s="1347"/>
      <c r="F18" s="1347"/>
      <c r="G18" s="1347"/>
      <c r="H18" s="1347"/>
      <c r="I18" s="1347"/>
      <c r="J18" s="1347"/>
      <c r="K18" s="1347"/>
      <c r="L18" s="1436"/>
      <c r="M18" s="1347"/>
      <c r="N18" s="1347"/>
      <c r="O18" s="1347"/>
      <c r="P18" s="1347"/>
      <c r="Q18" s="1434"/>
      <c r="R18" s="1388"/>
      <c r="S18" s="1388"/>
      <c r="T18" s="1388"/>
      <c r="U18" s="1388"/>
      <c r="V18" s="1436"/>
      <c r="W18" s="1436"/>
      <c r="X18" s="1438"/>
      <c r="Y18" s="954" t="s">
        <v>544</v>
      </c>
      <c r="Z18" s="1347"/>
      <c r="AA18" s="77" t="s">
        <v>523</v>
      </c>
      <c r="AB18" s="763" t="s">
        <v>1147</v>
      </c>
      <c r="AC18" s="763" t="s">
        <v>519</v>
      </c>
      <c r="AD18" s="1312"/>
      <c r="AE18" s="1348"/>
      <c r="AF18" s="240"/>
      <c r="AG18" s="1348"/>
      <c r="AH18" s="782"/>
      <c r="AI18" s="783"/>
      <c r="AJ18" s="784"/>
      <c r="AK18" s="784"/>
      <c r="AL18" s="784"/>
      <c r="AM18" s="784"/>
      <c r="AN18" s="784"/>
      <c r="AO18" s="785"/>
      <c r="AP18" s="782"/>
      <c r="AQ18" s="786"/>
      <c r="AR18" s="782"/>
      <c r="AS18" s="782"/>
      <c r="AT18" s="319"/>
      <c r="AU18" s="319"/>
      <c r="AV18" s="319"/>
      <c r="AW18" s="787"/>
      <c r="AX18" s="787"/>
      <c r="AY18" s="787"/>
      <c r="AZ18" s="787"/>
      <c r="BA18" s="787"/>
      <c r="BB18" s="787"/>
      <c r="BC18" s="788"/>
      <c r="BD18" s="788"/>
      <c r="BE18" s="788"/>
      <c r="BF18" s="788"/>
      <c r="BG18" s="788"/>
      <c r="BH18" s="788"/>
      <c r="BI18" s="788"/>
      <c r="BJ18" s="788"/>
      <c r="BK18" s="788"/>
      <c r="BL18" s="788"/>
      <c r="BM18" s="788"/>
      <c r="BN18" s="788"/>
      <c r="BO18" s="788"/>
      <c r="BP18" s="788"/>
      <c r="BQ18" s="1022"/>
      <c r="BR18" s="788"/>
      <c r="BS18" s="788"/>
      <c r="BT18" s="788"/>
      <c r="BU18" s="788"/>
      <c r="BV18" s="788"/>
      <c r="BW18" s="788"/>
      <c r="BX18" s="788"/>
      <c r="BY18" s="1018"/>
      <c r="BZ18" s="1018"/>
      <c r="CA18" s="1018"/>
      <c r="CB18" s="1018"/>
      <c r="CC18" s="1018"/>
      <c r="CD18" s="1018"/>
      <c r="CE18" s="1018"/>
      <c r="CF18" s="1018"/>
      <c r="CG18" s="1018"/>
      <c r="CH18" s="1018"/>
      <c r="CI18" s="1018"/>
      <c r="CJ18" s="1018"/>
      <c r="CK18" s="788"/>
      <c r="CL18" s="788"/>
      <c r="CM18" s="788"/>
      <c r="CN18" s="788"/>
      <c r="CO18" s="81" t="s">
        <v>1343</v>
      </c>
      <c r="CP18" s="1166" t="s">
        <v>1399</v>
      </c>
      <c r="CQ18" s="81"/>
      <c r="CR18" s="1166">
        <v>0</v>
      </c>
      <c r="CS18" s="97"/>
      <c r="CT18" s="97"/>
      <c r="CU18" s="240"/>
      <c r="CV18" s="77"/>
      <c r="CW18" s="1084"/>
      <c r="CX18" s="1077"/>
      <c r="CY18" s="135"/>
      <c r="CZ18" s="253"/>
      <c r="DA18" s="240"/>
    </row>
    <row r="19" spans="2:105" s="55" customFormat="1" ht="84.75" customHeight="1" x14ac:dyDescent="0.2">
      <c r="B19" s="1347"/>
      <c r="C19" s="1347"/>
      <c r="D19" s="1347"/>
      <c r="E19" s="1347"/>
      <c r="F19" s="1347"/>
      <c r="G19" s="1347"/>
      <c r="H19" s="1347"/>
      <c r="I19" s="1347"/>
      <c r="J19" s="1347"/>
      <c r="K19" s="1347"/>
      <c r="L19" s="1436"/>
      <c r="M19" s="1347"/>
      <c r="N19" s="1347"/>
      <c r="O19" s="1347"/>
      <c r="P19" s="1347"/>
      <c r="Q19" s="1434"/>
      <c r="R19" s="1387"/>
      <c r="S19" s="1387"/>
      <c r="T19" s="1387"/>
      <c r="U19" s="1387"/>
      <c r="V19" s="1436"/>
      <c r="W19" s="1436"/>
      <c r="X19" s="1438"/>
      <c r="Y19" s="954" t="s">
        <v>545</v>
      </c>
      <c r="Z19" s="1347"/>
      <c r="AA19" s="764" t="s">
        <v>524</v>
      </c>
      <c r="AB19" s="764" t="s">
        <v>522</v>
      </c>
      <c r="AC19" s="764" t="s">
        <v>525</v>
      </c>
      <c r="AD19" s="1310" t="s">
        <v>137</v>
      </c>
      <c r="AE19" s="1346" t="s">
        <v>527</v>
      </c>
      <c r="AF19" s="240"/>
      <c r="AG19" s="1347" t="s">
        <v>546</v>
      </c>
      <c r="AH19" s="782"/>
      <c r="AI19" s="783"/>
      <c r="AJ19" s="784"/>
      <c r="AK19" s="784"/>
      <c r="AL19" s="784"/>
      <c r="AM19" s="784"/>
      <c r="AN19" s="784"/>
      <c r="AO19" s="785"/>
      <c r="AP19" s="782"/>
      <c r="AQ19" s="786"/>
      <c r="AR19" s="782"/>
      <c r="AS19" s="782"/>
      <c r="AT19" s="782"/>
      <c r="AU19" s="782"/>
      <c r="AV19" s="782"/>
      <c r="AW19" s="1440"/>
      <c r="AX19" s="789"/>
      <c r="AY19" s="789"/>
      <c r="AZ19" s="789"/>
      <c r="BA19" s="789"/>
      <c r="BB19" s="789"/>
      <c r="BC19" s="790"/>
      <c r="BD19" s="790"/>
      <c r="BE19" s="790"/>
      <c r="BF19" s="790"/>
      <c r="BG19" s="790"/>
      <c r="BH19" s="790"/>
      <c r="BI19" s="790"/>
      <c r="BJ19" s="790"/>
      <c r="BK19" s="790"/>
      <c r="BL19" s="790"/>
      <c r="BM19" s="790"/>
      <c r="BN19" s="790"/>
      <c r="BO19" s="1019"/>
      <c r="BP19" s="790"/>
      <c r="BQ19" s="1023"/>
      <c r="BR19" s="790"/>
      <c r="BS19" s="790"/>
      <c r="BT19" s="790"/>
      <c r="BU19" s="790"/>
      <c r="BV19" s="790"/>
      <c r="BW19" s="790"/>
      <c r="BX19" s="790"/>
      <c r="BY19" s="790"/>
      <c r="BZ19" s="790"/>
      <c r="CA19" s="790"/>
      <c r="CB19" s="790"/>
      <c r="CC19" s="790"/>
      <c r="CD19" s="790"/>
      <c r="CE19" s="790"/>
      <c r="CF19" s="790"/>
      <c r="CG19" s="790"/>
      <c r="CH19" s="790"/>
      <c r="CI19" s="790"/>
      <c r="CJ19" s="790"/>
      <c r="CK19" s="790"/>
      <c r="CL19" s="790"/>
      <c r="CM19" s="790"/>
      <c r="CN19" s="790"/>
      <c r="CO19" s="1089" t="s">
        <v>1344</v>
      </c>
      <c r="CP19" s="1089" t="s">
        <v>1340</v>
      </c>
      <c r="CQ19" s="1423"/>
      <c r="CR19" s="1166">
        <v>0</v>
      </c>
      <c r="CS19" s="97"/>
      <c r="CT19" s="1085"/>
      <c r="CU19" s="240"/>
      <c r="CV19" s="253"/>
      <c r="CW19" s="1084"/>
      <c r="CX19" s="249"/>
      <c r="CY19" s="135"/>
      <c r="CZ19" s="77"/>
      <c r="DA19" s="240"/>
    </row>
    <row r="20" spans="2:105" s="55" customFormat="1" ht="61.5" customHeight="1" x14ac:dyDescent="0.2">
      <c r="B20" s="1348"/>
      <c r="C20" s="1348"/>
      <c r="D20" s="1348"/>
      <c r="E20" s="1348"/>
      <c r="F20" s="1348"/>
      <c r="G20" s="1348"/>
      <c r="H20" s="1348"/>
      <c r="I20" s="1348"/>
      <c r="J20" s="1348"/>
      <c r="K20" s="1348"/>
      <c r="L20" s="1388"/>
      <c r="M20" s="1348"/>
      <c r="N20" s="1348"/>
      <c r="O20" s="1348"/>
      <c r="P20" s="1348"/>
      <c r="Q20" s="1435"/>
      <c r="R20" s="1388"/>
      <c r="S20" s="1388"/>
      <c r="T20" s="1388"/>
      <c r="U20" s="1388"/>
      <c r="V20" s="1388"/>
      <c r="W20" s="1388"/>
      <c r="X20" s="1439"/>
      <c r="Y20" s="954" t="s">
        <v>547</v>
      </c>
      <c r="Z20" s="1348"/>
      <c r="AA20" s="77" t="s">
        <v>516</v>
      </c>
      <c r="AB20" s="763" t="s">
        <v>1148</v>
      </c>
      <c r="AC20" s="763" t="s">
        <v>519</v>
      </c>
      <c r="AD20" s="1312"/>
      <c r="AE20" s="1348"/>
      <c r="AF20" s="240"/>
      <c r="AG20" s="1348"/>
      <c r="AH20" s="782"/>
      <c r="AI20" s="783"/>
      <c r="AJ20" s="791"/>
      <c r="AK20" s="791"/>
      <c r="AL20" s="784"/>
      <c r="AM20" s="791"/>
      <c r="AN20" s="785"/>
      <c r="AO20" s="784"/>
      <c r="AP20" s="791"/>
      <c r="AQ20" s="792"/>
      <c r="AR20" s="791"/>
      <c r="AS20" s="782"/>
      <c r="AT20" s="782"/>
      <c r="AU20" s="782"/>
      <c r="AV20" s="782"/>
      <c r="AW20" s="1441"/>
      <c r="AX20" s="793"/>
      <c r="AY20" s="793"/>
      <c r="AZ20" s="793"/>
      <c r="BA20" s="793"/>
      <c r="BB20" s="793"/>
      <c r="BC20" s="793"/>
      <c r="BD20" s="793"/>
      <c r="BE20" s="793"/>
      <c r="BF20" s="793"/>
      <c r="BG20" s="793"/>
      <c r="BH20" s="793"/>
      <c r="BI20" s="793"/>
      <c r="BJ20" s="793"/>
      <c r="BK20" s="793"/>
      <c r="BL20" s="793"/>
      <c r="BM20" s="793"/>
      <c r="BN20" s="793"/>
      <c r="BO20" s="1020"/>
      <c r="BP20" s="793"/>
      <c r="BQ20" s="1024"/>
      <c r="BR20" s="793"/>
      <c r="BS20" s="793"/>
      <c r="BT20" s="793"/>
      <c r="BU20" s="1020"/>
      <c r="BV20" s="1020"/>
      <c r="BW20" s="1020"/>
      <c r="BX20" s="1020"/>
      <c r="BY20" s="1020"/>
      <c r="BZ20" s="1020"/>
      <c r="CA20" s="1020"/>
      <c r="CB20" s="1020"/>
      <c r="CC20" s="1020"/>
      <c r="CD20" s="1020"/>
      <c r="CE20" s="1020"/>
      <c r="CF20" s="1020"/>
      <c r="CG20" s="1020"/>
      <c r="CH20" s="1020"/>
      <c r="CI20" s="1020"/>
      <c r="CJ20" s="1020"/>
      <c r="CK20" s="793"/>
      <c r="CL20" s="793"/>
      <c r="CM20" s="793"/>
      <c r="CN20" s="793"/>
      <c r="CO20" s="1159" t="s">
        <v>1344</v>
      </c>
      <c r="CP20" s="1089" t="s">
        <v>1399</v>
      </c>
      <c r="CQ20" s="1423"/>
      <c r="CR20" s="1166">
        <v>0</v>
      </c>
      <c r="CS20" s="97"/>
      <c r="CT20" s="1085"/>
      <c r="CU20" s="95"/>
      <c r="CV20" s="253"/>
      <c r="CW20" s="1084"/>
      <c r="CX20" s="1077"/>
      <c r="CY20" s="794"/>
      <c r="CZ20" s="253"/>
      <c r="DA20" s="25"/>
    </row>
    <row r="21" spans="2:105" s="55" customFormat="1" ht="185.25" hidden="1" customHeight="1" x14ac:dyDescent="0.2">
      <c r="B21" s="1346" t="s">
        <v>548</v>
      </c>
      <c r="C21" s="1346">
        <v>1</v>
      </c>
      <c r="D21" s="1346">
        <v>1</v>
      </c>
      <c r="E21" s="1346">
        <v>1</v>
      </c>
      <c r="F21" s="1346">
        <v>1</v>
      </c>
      <c r="G21" s="1346">
        <v>1</v>
      </c>
      <c r="H21" s="1346">
        <v>1</v>
      </c>
      <c r="I21" s="1419">
        <v>1</v>
      </c>
      <c r="J21" s="1421">
        <v>1</v>
      </c>
      <c r="K21" s="1421">
        <v>1</v>
      </c>
      <c r="L21" s="1446">
        <v>1</v>
      </c>
      <c r="M21" s="1346">
        <f>+AVERAGE(C21:L21)</f>
        <v>1</v>
      </c>
      <c r="N21" s="1346" t="s">
        <v>549</v>
      </c>
      <c r="O21" s="1346" t="s">
        <v>550</v>
      </c>
      <c r="P21" s="1419" t="s">
        <v>551</v>
      </c>
      <c r="Q21" s="1442">
        <v>5</v>
      </c>
      <c r="R21" s="60"/>
      <c r="S21" s="60"/>
      <c r="T21" s="60"/>
      <c r="U21" s="60"/>
      <c r="V21" s="1443">
        <v>5</v>
      </c>
      <c r="W21" s="1443">
        <v>5</v>
      </c>
      <c r="X21" s="1443">
        <v>125</v>
      </c>
      <c r="Y21" s="1444" t="s">
        <v>1098</v>
      </c>
      <c r="Z21" s="1346" t="s">
        <v>529</v>
      </c>
      <c r="AA21" s="25" t="s">
        <v>552</v>
      </c>
      <c r="AB21" s="764">
        <v>0</v>
      </c>
      <c r="AC21" s="665" t="s">
        <v>1096</v>
      </c>
      <c r="AD21" s="764" t="s">
        <v>50</v>
      </c>
      <c r="AE21" s="25" t="s">
        <v>556</v>
      </c>
      <c r="AF21" s="240"/>
      <c r="AG21" s="665"/>
      <c r="AH21" s="318"/>
      <c r="AI21" s="321"/>
      <c r="AJ21" s="321"/>
      <c r="AK21" s="319"/>
      <c r="AL21" s="319"/>
      <c r="AM21" s="320"/>
      <c r="AN21" s="319"/>
      <c r="AO21" s="319"/>
      <c r="AP21" s="322"/>
      <c r="AQ21" s="319"/>
      <c r="AR21" s="319"/>
      <c r="AS21" s="319"/>
      <c r="AT21" s="319"/>
      <c r="AU21" s="319"/>
      <c r="AV21" s="92"/>
      <c r="AW21" s="92"/>
      <c r="AX21" s="92"/>
      <c r="AY21" s="92"/>
      <c r="AZ21" s="92"/>
      <c r="BA21" s="92"/>
      <c r="BB21" s="92"/>
      <c r="BC21" s="92"/>
      <c r="BD21" s="92"/>
      <c r="BE21" s="92"/>
      <c r="BF21" s="92"/>
      <c r="BG21" s="92"/>
      <c r="BH21" s="92"/>
      <c r="BI21" s="92"/>
      <c r="BJ21" s="92"/>
      <c r="BK21" s="92"/>
      <c r="BL21" s="92"/>
      <c r="BM21" s="92"/>
      <c r="BN21" s="92"/>
      <c r="BO21" s="92"/>
      <c r="BP21" s="92"/>
      <c r="BQ21" s="93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2"/>
      <c r="CQ21" s="25"/>
      <c r="CR21" s="25"/>
      <c r="CS21" s="253"/>
      <c r="CT21" s="253"/>
      <c r="CU21" s="253"/>
      <c r="CV21" s="1084"/>
      <c r="CW21" s="317"/>
      <c r="CX21" s="323"/>
      <c r="CY21" s="77"/>
      <c r="CZ21" s="60"/>
      <c r="DA21" s="240"/>
    </row>
    <row r="22" spans="2:105" s="55" customFormat="1" ht="185.25" hidden="1" customHeight="1" x14ac:dyDescent="0.2">
      <c r="B22" s="1348"/>
      <c r="C22" s="1348"/>
      <c r="D22" s="1348"/>
      <c r="E22" s="1348"/>
      <c r="F22" s="1348"/>
      <c r="G22" s="1348"/>
      <c r="H22" s="1348"/>
      <c r="I22" s="1420"/>
      <c r="J22" s="1422"/>
      <c r="K22" s="1422"/>
      <c r="L22" s="1447"/>
      <c r="M22" s="1347"/>
      <c r="N22" s="1348"/>
      <c r="O22" s="1348"/>
      <c r="P22" s="1420"/>
      <c r="Q22" s="1442"/>
      <c r="R22" s="60"/>
      <c r="S22" s="60"/>
      <c r="T22" s="60"/>
      <c r="U22" s="60"/>
      <c r="V22" s="1443"/>
      <c r="W22" s="1443"/>
      <c r="X22" s="1443"/>
      <c r="Y22" s="1445"/>
      <c r="Z22" s="1348"/>
      <c r="AA22" s="25" t="s">
        <v>1097</v>
      </c>
      <c r="AB22" s="764" t="s">
        <v>554</v>
      </c>
      <c r="AC22" s="764" t="s">
        <v>553</v>
      </c>
      <c r="AD22" s="764" t="s">
        <v>555</v>
      </c>
      <c r="AE22" s="25" t="s">
        <v>557</v>
      </c>
      <c r="AF22" s="240"/>
      <c r="AG22" s="764"/>
      <c r="AH22" s="318"/>
      <c r="AI22" s="321"/>
      <c r="AJ22" s="321"/>
      <c r="AK22" s="319"/>
      <c r="AL22" s="319"/>
      <c r="AM22" s="320"/>
      <c r="AN22" s="319"/>
      <c r="AO22" s="319"/>
      <c r="AP22" s="322"/>
      <c r="AQ22" s="319"/>
      <c r="AR22" s="319"/>
      <c r="AS22" s="319"/>
      <c r="AT22" s="319"/>
      <c r="AU22" s="319"/>
      <c r="AV22" s="92"/>
      <c r="AW22" s="92"/>
      <c r="AX22" s="92"/>
      <c r="AY22" s="92"/>
      <c r="AZ22" s="92"/>
      <c r="BA22" s="92"/>
      <c r="BB22" s="92"/>
      <c r="BC22" s="92"/>
      <c r="BD22" s="92"/>
      <c r="BE22" s="92"/>
      <c r="BF22" s="92"/>
      <c r="BG22" s="92"/>
      <c r="BH22" s="92"/>
      <c r="BI22" s="92"/>
      <c r="BJ22" s="92"/>
      <c r="BK22" s="92"/>
      <c r="BL22" s="92"/>
      <c r="BM22" s="92"/>
      <c r="BN22" s="92"/>
      <c r="BO22" s="92"/>
      <c r="BP22" s="92"/>
      <c r="BQ22" s="93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25"/>
      <c r="CR22" s="25"/>
      <c r="CS22" s="253"/>
      <c r="CT22" s="253"/>
      <c r="CU22" s="253"/>
      <c r="CV22" s="1084"/>
      <c r="CW22" s="317"/>
      <c r="CX22" s="323"/>
      <c r="CY22" s="77"/>
      <c r="CZ22" s="60"/>
      <c r="DA22" s="240"/>
    </row>
    <row r="23" spans="2:105" s="55" customFormat="1" ht="24.75" customHeight="1" x14ac:dyDescent="0.2">
      <c r="B23" s="158"/>
      <c r="C23" s="158"/>
      <c r="D23" s="158"/>
      <c r="E23" s="158"/>
      <c r="F23" s="158"/>
      <c r="G23" s="158"/>
      <c r="H23" s="158"/>
      <c r="I23" s="1321" t="s">
        <v>63</v>
      </c>
      <c r="J23" s="1322"/>
      <c r="K23" s="1322"/>
      <c r="L23" s="1323"/>
      <c r="M23" s="1">
        <f>5/3</f>
        <v>1.6666666666666667</v>
      </c>
      <c r="N23" s="676"/>
      <c r="O23" s="676"/>
      <c r="P23" s="1424" t="s">
        <v>79</v>
      </c>
      <c r="Q23" s="1425"/>
      <c r="R23" s="1425"/>
      <c r="S23" s="1425"/>
      <c r="T23" s="1425"/>
      <c r="U23" s="1425"/>
      <c r="V23" s="1425"/>
      <c r="W23" s="1425"/>
      <c r="X23" s="1425"/>
      <c r="Y23" s="1025">
        <v>4</v>
      </c>
      <c r="Z23" s="953"/>
      <c r="AA23" s="38"/>
      <c r="AB23" s="663"/>
      <c r="AC23" s="663"/>
      <c r="AD23" s="77"/>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459"/>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240"/>
      <c r="DA23" s="240"/>
    </row>
    <row r="24" spans="2:105" ht="26.25" customHeight="1" x14ac:dyDescent="0.2">
      <c r="B24" s="12"/>
      <c r="C24" s="12"/>
      <c r="D24" s="12"/>
      <c r="E24" s="12"/>
      <c r="F24" s="12"/>
      <c r="G24" s="12"/>
      <c r="H24" s="12"/>
      <c r="I24" s="12"/>
      <c r="J24" s="12"/>
      <c r="K24" s="12"/>
      <c r="L24" s="12"/>
      <c r="M24" s="12"/>
      <c r="N24" s="12"/>
      <c r="O24" s="4"/>
      <c r="P24" s="4"/>
      <c r="Q24" s="230"/>
      <c r="R24" s="230"/>
      <c r="S24" s="230"/>
      <c r="T24" s="230"/>
      <c r="U24" s="230"/>
      <c r="V24" s="230"/>
      <c r="W24" s="230"/>
      <c r="X24" s="230"/>
      <c r="Y24" s="230"/>
      <c r="Z24" s="230"/>
      <c r="AA24" s="230"/>
      <c r="AB24" s="230"/>
      <c r="AC24" s="230"/>
      <c r="AD24" s="230"/>
      <c r="CZ24" s="55"/>
    </row>
    <row r="25" spans="2:105" ht="26.25" customHeight="1" x14ac:dyDescent="0.15">
      <c r="B25" s="41" t="s">
        <v>78</v>
      </c>
      <c r="C25" s="41"/>
      <c r="D25" s="1367"/>
      <c r="E25" s="1368"/>
      <c r="F25" s="1368"/>
      <c r="G25" s="1368"/>
      <c r="H25" s="1368"/>
      <c r="I25" s="1368"/>
      <c r="J25" s="1368"/>
      <c r="K25" s="1368"/>
      <c r="L25" s="1368"/>
      <c r="M25" s="1368"/>
      <c r="N25" s="1368"/>
      <c r="O25" s="1369"/>
    </row>
    <row r="26" spans="2:105" ht="27" customHeight="1" x14ac:dyDescent="0.15">
      <c r="B26" s="39" t="s">
        <v>82</v>
      </c>
      <c r="C26" s="39"/>
      <c r="D26" s="1430" t="s">
        <v>81</v>
      </c>
      <c r="E26" s="1431"/>
      <c r="F26" s="1431"/>
      <c r="G26" s="1431"/>
      <c r="H26" s="1431"/>
      <c r="I26" s="1431"/>
      <c r="J26" s="1431"/>
      <c r="K26" s="1431"/>
      <c r="L26" s="1431"/>
      <c r="M26" s="1431"/>
      <c r="N26" s="1431"/>
      <c r="O26" s="1432"/>
    </row>
    <row r="27" spans="2:105" ht="30.75" customHeight="1" x14ac:dyDescent="0.15">
      <c r="B27" s="39" t="s">
        <v>80</v>
      </c>
      <c r="C27" s="39"/>
      <c r="D27" s="1430"/>
      <c r="E27" s="1431"/>
      <c r="F27" s="1431"/>
      <c r="G27" s="1431"/>
      <c r="H27" s="1431"/>
      <c r="I27" s="1431"/>
      <c r="J27" s="1431"/>
      <c r="K27" s="1431"/>
      <c r="L27" s="1431"/>
      <c r="M27" s="1431"/>
      <c r="N27" s="1431"/>
      <c r="O27" s="1432"/>
    </row>
    <row r="28" spans="2:105" ht="26.25" customHeight="1" x14ac:dyDescent="0.15">
      <c r="B28" s="5" t="s">
        <v>117</v>
      </c>
      <c r="C28" s="5"/>
      <c r="D28" s="1367"/>
      <c r="E28" s="1368"/>
      <c r="F28" s="1368"/>
      <c r="G28" s="1368"/>
      <c r="H28" s="1368"/>
      <c r="I28" s="1368"/>
      <c r="J28" s="1368"/>
      <c r="K28" s="1368"/>
      <c r="L28" s="1368"/>
      <c r="M28" s="1368"/>
      <c r="N28" s="1368"/>
      <c r="O28" s="1369"/>
    </row>
    <row r="29" spans="2:105" ht="10.5" customHeight="1" x14ac:dyDescent="0.15"/>
    <row r="33" spans="2:14" ht="12.75" x14ac:dyDescent="0.15">
      <c r="B33" s="1427" t="s">
        <v>83</v>
      </c>
      <c r="C33" s="1428"/>
      <c r="D33" s="1428"/>
      <c r="E33" s="1429"/>
    </row>
    <row r="34" spans="2:14" ht="12.75" customHeight="1" x14ac:dyDescent="0.15">
      <c r="B34" s="38" t="s">
        <v>1</v>
      </c>
      <c r="C34" s="38"/>
      <c r="D34" s="227">
        <v>0</v>
      </c>
      <c r="E34" s="227">
        <v>0</v>
      </c>
    </row>
    <row r="35" spans="2:14" ht="12.75" x14ac:dyDescent="0.15">
      <c r="B35" s="38" t="s">
        <v>2</v>
      </c>
      <c r="C35" s="38"/>
      <c r="D35" s="227">
        <v>0</v>
      </c>
      <c r="E35" s="227">
        <v>0</v>
      </c>
    </row>
    <row r="36" spans="2:14" ht="12.75" x14ac:dyDescent="0.15">
      <c r="B36" s="38" t="s">
        <v>84</v>
      </c>
      <c r="C36" s="38"/>
      <c r="D36" s="227">
        <v>1</v>
      </c>
      <c r="E36" s="227">
        <f>COUNTIF(E31:E31,B36)</f>
        <v>0</v>
      </c>
    </row>
    <row r="37" spans="2:14" ht="12.75" x14ac:dyDescent="0.15">
      <c r="B37" s="38" t="s">
        <v>85</v>
      </c>
      <c r="C37" s="38"/>
      <c r="D37" s="227">
        <v>3</v>
      </c>
      <c r="E37" s="227">
        <f>COUNTIF(E31:E31,B37)</f>
        <v>0</v>
      </c>
    </row>
    <row r="38" spans="2:14" ht="12.75" customHeight="1" x14ac:dyDescent="0.15">
      <c r="B38" s="5"/>
      <c r="C38" s="5"/>
      <c r="D38" s="5"/>
      <c r="E38" s="5"/>
    </row>
    <row r="39" spans="2:14" ht="10.5" customHeight="1" x14ac:dyDescent="0.15">
      <c r="B39" s="1424" t="s">
        <v>86</v>
      </c>
      <c r="C39" s="1425"/>
      <c r="D39" s="1425"/>
      <c r="E39" s="1426"/>
    </row>
    <row r="40" spans="2:14" ht="12.75" x14ac:dyDescent="0.15">
      <c r="B40" s="38" t="s">
        <v>1</v>
      </c>
      <c r="C40" s="38"/>
      <c r="D40" s="204"/>
      <c r="E40" s="40"/>
    </row>
    <row r="41" spans="2:14" ht="12.75" x14ac:dyDescent="0.15">
      <c r="B41" s="38" t="s">
        <v>2</v>
      </c>
      <c r="C41" s="38"/>
      <c r="D41" s="40" t="e">
        <f>+D36/#REF!</f>
        <v>#REF!</v>
      </c>
      <c r="E41" s="40" t="e">
        <f>+E36/#REF!</f>
        <v>#REF!</v>
      </c>
    </row>
    <row r="42" spans="2:14" ht="12.75" customHeight="1" x14ac:dyDescent="0.15">
      <c r="B42" s="38" t="s">
        <v>84</v>
      </c>
      <c r="C42" s="38"/>
      <c r="D42" s="40">
        <v>0.25</v>
      </c>
      <c r="E42" s="40" t="e">
        <f>+E37/#REF!</f>
        <v>#REF!</v>
      </c>
    </row>
    <row r="43" spans="2:14" ht="12.75" x14ac:dyDescent="0.15">
      <c r="B43" s="38" t="s">
        <v>85</v>
      </c>
      <c r="C43" s="38"/>
      <c r="D43" s="40">
        <v>0.75</v>
      </c>
      <c r="E43" s="40" t="e">
        <f>+E38/#REF!</f>
        <v>#REF!</v>
      </c>
    </row>
    <row r="44" spans="2:14" x14ac:dyDescent="0.15">
      <c r="B44" s="5"/>
      <c r="C44" s="5"/>
      <c r="D44" s="5"/>
      <c r="E44" s="5"/>
    </row>
    <row r="45" spans="2:14" ht="10.5" customHeight="1" x14ac:dyDescent="0.15"/>
    <row r="46" spans="2:14" x14ac:dyDescent="0.15">
      <c r="B46" s="1" t="s">
        <v>1479</v>
      </c>
    </row>
    <row r="47" spans="2:14" ht="28.5" customHeight="1" x14ac:dyDescent="0.15">
      <c r="B47" s="1448" t="s">
        <v>1423</v>
      </c>
      <c r="C47" s="1450" t="s">
        <v>1480</v>
      </c>
      <c r="D47" s="1451"/>
      <c r="E47" s="1451"/>
      <c r="F47" s="1452"/>
      <c r="G47" s="1456" t="s">
        <v>1481</v>
      </c>
      <c r="H47" s="1457"/>
      <c r="I47" s="1457"/>
      <c r="J47" s="1457"/>
      <c r="K47" s="1457"/>
      <c r="L47" s="1457"/>
      <c r="M47" s="1458"/>
      <c r="N47" s="5">
        <v>1914</v>
      </c>
    </row>
    <row r="48" spans="2:14" ht="23.25" customHeight="1" x14ac:dyDescent="0.15">
      <c r="B48" s="1449"/>
      <c r="C48" s="1453"/>
      <c r="D48" s="1454"/>
      <c r="E48" s="1454"/>
      <c r="F48" s="1455"/>
      <c r="G48" s="1459" t="s">
        <v>1482</v>
      </c>
      <c r="H48" s="1460"/>
      <c r="I48" s="1460"/>
      <c r="J48" s="1460"/>
      <c r="K48" s="1460"/>
      <c r="L48" s="1460"/>
      <c r="M48" s="1461"/>
      <c r="N48" s="5">
        <v>2384</v>
      </c>
    </row>
  </sheetData>
  <autoFilter ref="AD1:AD30"/>
  <mergeCells count="196">
    <mergeCell ref="B47:B48"/>
    <mergeCell ref="C47:F48"/>
    <mergeCell ref="G47:M47"/>
    <mergeCell ref="G48:M48"/>
    <mergeCell ref="Q1:W2"/>
    <mergeCell ref="Q3:W3"/>
    <mergeCell ref="Q4:W4"/>
    <mergeCell ref="P23:X23"/>
    <mergeCell ref="Z21:Z22"/>
    <mergeCell ref="O14:O16"/>
    <mergeCell ref="P14:P16"/>
    <mergeCell ref="Y15:Y16"/>
    <mergeCell ref="F17:F20"/>
    <mergeCell ref="G17:G20"/>
    <mergeCell ref="H17:H20"/>
    <mergeCell ref="I17:I20"/>
    <mergeCell ref="J17:J20"/>
    <mergeCell ref="C12:E12"/>
    <mergeCell ref="F12:G12"/>
    <mergeCell ref="B14:B16"/>
    <mergeCell ref="C14:C16"/>
    <mergeCell ref="D14:D16"/>
    <mergeCell ref="E14:E16"/>
    <mergeCell ref="F14:F16"/>
    <mergeCell ref="N21:N22"/>
    <mergeCell ref="O21:O22"/>
    <mergeCell ref="T17:T18"/>
    <mergeCell ref="K17:K20"/>
    <mergeCell ref="L17:L20"/>
    <mergeCell ref="S19:S20"/>
    <mergeCell ref="T19:T20"/>
    <mergeCell ref="U19:U20"/>
    <mergeCell ref="R19:R20"/>
    <mergeCell ref="CQ19:CQ20"/>
    <mergeCell ref="B39:E39"/>
    <mergeCell ref="B33:E33"/>
    <mergeCell ref="D28:O28"/>
    <mergeCell ref="D27:O27"/>
    <mergeCell ref="D26:O26"/>
    <mergeCell ref="D25:O25"/>
    <mergeCell ref="N17:N20"/>
    <mergeCell ref="O17:O20"/>
    <mergeCell ref="P17:P20"/>
    <mergeCell ref="Q17:Q20"/>
    <mergeCell ref="V17:V20"/>
    <mergeCell ref="W17:W20"/>
    <mergeCell ref="X17:X20"/>
    <mergeCell ref="Z17:Z20"/>
    <mergeCell ref="AE19:AE20"/>
    <mergeCell ref="M17:M20"/>
    <mergeCell ref="AD17:AD18"/>
    <mergeCell ref="AG17:AG18"/>
    <mergeCell ref="AW19:AW20"/>
    <mergeCell ref="AE17:AE18"/>
    <mergeCell ref="U17:U18"/>
    <mergeCell ref="R17:R18"/>
    <mergeCell ref="S17:S18"/>
    <mergeCell ref="AD19:AD20"/>
    <mergeCell ref="AG19:AG20"/>
    <mergeCell ref="F21:F22"/>
    <mergeCell ref="G21:G22"/>
    <mergeCell ref="H21:H22"/>
    <mergeCell ref="I21:I22"/>
    <mergeCell ref="J21:J22"/>
    <mergeCell ref="B17:B20"/>
    <mergeCell ref="C17:C20"/>
    <mergeCell ref="D17:D20"/>
    <mergeCell ref="E17:E20"/>
    <mergeCell ref="B21:B22"/>
    <mergeCell ref="C21:C22"/>
    <mergeCell ref="D21:D22"/>
    <mergeCell ref="E21:E22"/>
    <mergeCell ref="P21:P22"/>
    <mergeCell ref="Q21:Q22"/>
    <mergeCell ref="V21:V22"/>
    <mergeCell ref="W21:W22"/>
    <mergeCell ref="X21:X22"/>
    <mergeCell ref="Y21:Y22"/>
    <mergeCell ref="K21:K22"/>
    <mergeCell ref="L21:L22"/>
    <mergeCell ref="M21:M22"/>
    <mergeCell ref="CA15:CA16"/>
    <mergeCell ref="CB15:CB16"/>
    <mergeCell ref="AE12:AE13"/>
    <mergeCell ref="AE15:AE16"/>
    <mergeCell ref="AT15:AT16"/>
    <mergeCell ref="BE15:BE16"/>
    <mergeCell ref="BF15:BF16"/>
    <mergeCell ref="BG15:BG16"/>
    <mergeCell ref="AZ15:AZ16"/>
    <mergeCell ref="BA15:BA16"/>
    <mergeCell ref="BB15:BB16"/>
    <mergeCell ref="BC15:BC16"/>
    <mergeCell ref="BD15:BD16"/>
    <mergeCell ref="AU15:AU16"/>
    <mergeCell ref="AV15:AV16"/>
    <mergeCell ref="AW15:AW16"/>
    <mergeCell ref="AX15:AX16"/>
    <mergeCell ref="AY15:AY16"/>
    <mergeCell ref="BW15:BW16"/>
    <mergeCell ref="BX15:BX16"/>
    <mergeCell ref="BY15:BY16"/>
    <mergeCell ref="BZ15:BZ16"/>
    <mergeCell ref="BI12:BL12"/>
    <mergeCell ref="AK12:AN12"/>
    <mergeCell ref="AS12:AV12"/>
    <mergeCell ref="AW12:AZ12"/>
    <mergeCell ref="AG12:AG13"/>
    <mergeCell ref="H12:L12"/>
    <mergeCell ref="Q12:X12"/>
    <mergeCell ref="AA12:AC12"/>
    <mergeCell ref="AD12:AD13"/>
    <mergeCell ref="I14:I16"/>
    <mergeCell ref="J14:J16"/>
    <mergeCell ref="K14:K16"/>
    <mergeCell ref="Z12:Z13"/>
    <mergeCell ref="Y12:Y13"/>
    <mergeCell ref="AC15:AC16"/>
    <mergeCell ref="AD15:AD16"/>
    <mergeCell ref="L14:L16"/>
    <mergeCell ref="M14:M16"/>
    <mergeCell ref="Q14:Q15"/>
    <mergeCell ref="AB15:AB16"/>
    <mergeCell ref="AA15:AA16"/>
    <mergeCell ref="G14:G16"/>
    <mergeCell ref="H14:H16"/>
    <mergeCell ref="CI15:CI16"/>
    <mergeCell ref="B1:B4"/>
    <mergeCell ref="B10:Q10"/>
    <mergeCell ref="B11:Q11"/>
    <mergeCell ref="D1:P1"/>
    <mergeCell ref="D4:P4"/>
    <mergeCell ref="D2:P3"/>
    <mergeCell ref="D8:P8"/>
    <mergeCell ref="D9:P9"/>
    <mergeCell ref="D7:O7"/>
    <mergeCell ref="AP11:AS11"/>
    <mergeCell ref="AH12:AJ12"/>
    <mergeCell ref="AO12:AR12"/>
    <mergeCell ref="BA12:BD12"/>
    <mergeCell ref="BE12:BH12"/>
    <mergeCell ref="AT11:CN11"/>
    <mergeCell ref="B12:B13"/>
    <mergeCell ref="BQ15:BQ16"/>
    <mergeCell ref="BR15:BR16"/>
    <mergeCell ref="V14:V15"/>
    <mergeCell ref="W14:W15"/>
    <mergeCell ref="N14:N15"/>
    <mergeCell ref="CJ15:CJ16"/>
    <mergeCell ref="CK15:CK16"/>
    <mergeCell ref="BS15:BS16"/>
    <mergeCell ref="BT15:BT16"/>
    <mergeCell ref="BU15:BU16"/>
    <mergeCell ref="I23:L23"/>
    <mergeCell ref="CC12:CF12"/>
    <mergeCell ref="CG12:CJ12"/>
    <mergeCell ref="BQ12:BT12"/>
    <mergeCell ref="BU12:BX12"/>
    <mergeCell ref="BH15:BH16"/>
    <mergeCell ref="BI15:BI16"/>
    <mergeCell ref="BJ15:BJ16"/>
    <mergeCell ref="BK15:BK16"/>
    <mergeCell ref="BL15:BL16"/>
    <mergeCell ref="BM15:BM16"/>
    <mergeCell ref="BN15:BN16"/>
    <mergeCell ref="BO15:BO16"/>
    <mergeCell ref="BP15:BP16"/>
    <mergeCell ref="BM12:BP12"/>
    <mergeCell ref="BY12:CB12"/>
    <mergeCell ref="CK12:CN12"/>
    <mergeCell ref="BV15:BV16"/>
    <mergeCell ref="P12:P13"/>
    <mergeCell ref="CO11:CS11"/>
    <mergeCell ref="CT11:CW11"/>
    <mergeCell ref="CX11:DA11"/>
    <mergeCell ref="CO12:CS12"/>
    <mergeCell ref="CT12:CW12"/>
    <mergeCell ref="CX12:DA12"/>
    <mergeCell ref="CX15:CX16"/>
    <mergeCell ref="CY15:CY16"/>
    <mergeCell ref="Z14:Z16"/>
    <mergeCell ref="CL15:CL16"/>
    <mergeCell ref="CM15:CM16"/>
    <mergeCell ref="CN15:CN16"/>
    <mergeCell ref="CP15:CP16"/>
    <mergeCell ref="CS15:CS16"/>
    <mergeCell ref="CT15:CT16"/>
    <mergeCell ref="CU15:CU16"/>
    <mergeCell ref="CV15:CV16"/>
    <mergeCell ref="CW15:CW16"/>
    <mergeCell ref="CC15:CC16"/>
    <mergeCell ref="CD15:CD16"/>
    <mergeCell ref="CE15:CE16"/>
    <mergeCell ref="CF15:CF16"/>
    <mergeCell ref="CG15:CG16"/>
    <mergeCell ref="CH15:CH16"/>
  </mergeCells>
  <dataValidations count="1">
    <dataValidation type="whole" operator="greaterThan" allowBlank="1" showInputMessage="1" showErrorMessage="1" sqref="Q24 P23">
      <formula1>2</formula1>
    </dataValidation>
  </dataValidations>
  <pageMargins left="0.70866141732283472" right="0.70866141732283472" top="0.74803149606299213" bottom="0.74803149606299213" header="0.31496062992125984" footer="0.31496062992125984"/>
  <pageSetup paperSize="5" scale="75" orientation="landscape" r:id="rId1"/>
  <drawing r:id="rId2"/>
  <legacyDrawing r:id="rId3"/>
  <oleObjects>
    <mc:AlternateContent xmlns:mc="http://schemas.openxmlformats.org/markup-compatibility/2006">
      <mc:Choice Requires="x14">
        <oleObject progId="Visio.Drawing.11" shapeId="38922" r:id="rId4">
          <objectPr defaultSize="0" autoPict="0" r:id="rId5">
            <anchor moveWithCells="1" sizeWithCells="1">
              <from>
                <xdr:col>1</xdr:col>
                <xdr:colOff>1371600</xdr:colOff>
                <xdr:row>2</xdr:row>
                <xdr:rowOff>0</xdr:rowOff>
              </from>
              <to>
                <xdr:col>2</xdr:col>
                <xdr:colOff>0</xdr:colOff>
                <xdr:row>4</xdr:row>
                <xdr:rowOff>0</xdr:rowOff>
              </to>
            </anchor>
          </objectPr>
        </oleObject>
      </mc:Choice>
      <mc:Fallback>
        <oleObject progId="Visio.Drawing.11" shapeId="38922" r:id="rId4"/>
      </mc:Fallback>
    </mc:AlternateContent>
    <mc:AlternateContent xmlns:mc="http://schemas.openxmlformats.org/markup-compatibility/2006">
      <mc:Choice Requires="x14">
        <oleObject progId="Visio.Drawing.11" shapeId="38923" r:id="rId6">
          <objectPr defaultSize="0" autoPict="0" r:id="rId5">
            <anchor moveWithCells="1" sizeWithCells="1">
              <from>
                <xdr:col>1</xdr:col>
                <xdr:colOff>1371600</xdr:colOff>
                <xdr:row>2</xdr:row>
                <xdr:rowOff>0</xdr:rowOff>
              </from>
              <to>
                <xdr:col>2</xdr:col>
                <xdr:colOff>0</xdr:colOff>
                <xdr:row>4</xdr:row>
                <xdr:rowOff>0</xdr:rowOff>
              </to>
            </anchor>
          </objectPr>
        </oleObject>
      </mc:Choice>
      <mc:Fallback>
        <oleObject progId="Visio.Drawing.11" shapeId="38923"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Q47"/>
  <sheetViews>
    <sheetView showWhiteSpace="0" view="pageBreakPreview" topLeftCell="A24" zoomScale="53" zoomScaleNormal="90" zoomScaleSheetLayoutView="53" zoomScalePageLayoutView="85" workbookViewId="0">
      <selection activeCell="N37" sqref="N37:P40"/>
    </sheetView>
  </sheetViews>
  <sheetFormatPr baseColWidth="10" defaultColWidth="11.42578125" defaultRowHeight="10.5" x14ac:dyDescent="0.15"/>
  <cols>
    <col min="1" max="1" width="8" style="1" customWidth="1"/>
    <col min="2" max="2" width="89.5703125" style="1" customWidth="1"/>
    <col min="3" max="3" width="4.140625" style="1" customWidth="1"/>
    <col min="4" max="4" width="3.85546875" style="1" customWidth="1"/>
    <col min="5" max="5" width="5.28515625" style="1" customWidth="1"/>
    <col min="6" max="6" width="4" style="1" customWidth="1"/>
    <col min="7" max="7" width="4.42578125" style="1" customWidth="1"/>
    <col min="8" max="8" width="4.28515625" style="1" customWidth="1"/>
    <col min="9" max="9" width="2.28515625" style="1" customWidth="1"/>
    <col min="10" max="10" width="3.85546875" style="1" customWidth="1"/>
    <col min="11" max="11" width="3.5703125" style="1" customWidth="1"/>
    <col min="12" max="12" width="2.5703125" style="1" customWidth="1"/>
    <col min="13" max="13" width="11" style="1" customWidth="1"/>
    <col min="14" max="14" width="20.28515625" style="1" customWidth="1"/>
    <col min="15" max="15" width="89.85546875" style="1" customWidth="1"/>
    <col min="16" max="16" width="23.140625" style="1" customWidth="1"/>
    <col min="17" max="17" width="8.85546875" style="1" customWidth="1"/>
    <col min="18" max="18" width="8.140625" style="1" customWidth="1"/>
    <col min="19" max="19" width="8.42578125" style="1" customWidth="1"/>
    <col min="20" max="20" width="13.42578125" style="1" customWidth="1"/>
    <col min="21" max="21" width="28.140625" style="1" customWidth="1"/>
    <col min="22" max="22" width="18" style="1" customWidth="1"/>
    <col min="23" max="24" width="16.42578125" style="1" customWidth="1"/>
    <col min="25" max="25" width="14.28515625" style="1" customWidth="1"/>
    <col min="26" max="26" width="16.140625" style="1" customWidth="1"/>
    <col min="27" max="27" width="13.85546875" style="1" customWidth="1"/>
    <col min="28" max="28" width="3.85546875" style="3" customWidth="1"/>
    <col min="29" max="29" width="4" style="3" customWidth="1"/>
    <col min="30" max="30" width="4.140625" style="3" customWidth="1"/>
    <col min="31" max="31" width="4" style="3" customWidth="1"/>
    <col min="32" max="32" width="4.140625" style="3" customWidth="1"/>
    <col min="33" max="33" width="4" style="3" customWidth="1"/>
    <col min="34" max="35" width="4.140625" style="3" customWidth="1"/>
    <col min="36" max="36" width="3.85546875" style="1" customWidth="1"/>
    <col min="37" max="37" width="5" style="3" customWidth="1"/>
    <col min="38" max="38" width="4" style="1" customWidth="1"/>
    <col min="39" max="39" width="4.140625" style="1" customWidth="1"/>
    <col min="40" max="40" width="3.85546875" style="1" customWidth="1"/>
    <col min="41" max="41" width="5.7109375" style="3" customWidth="1"/>
    <col min="42" max="42" width="4" style="1" customWidth="1"/>
    <col min="43" max="43" width="4.140625" style="1" customWidth="1"/>
    <col min="44" max="44" width="3.85546875" style="1" customWidth="1"/>
    <col min="45" max="45" width="4.28515625" style="3" customWidth="1"/>
    <col min="46" max="46" width="4" style="1" customWidth="1"/>
    <col min="47" max="47" width="4.140625" style="1" customWidth="1"/>
    <col min="48" max="48" width="3.85546875" style="1" customWidth="1"/>
    <col min="49" max="49" width="5" style="3" customWidth="1"/>
    <col min="50" max="50" width="4" style="1" customWidth="1"/>
    <col min="51" max="51" width="4.140625" style="1" customWidth="1"/>
    <col min="52" max="52" width="3.85546875" style="1" customWidth="1"/>
    <col min="53" max="53" width="5" style="3" customWidth="1"/>
    <col min="54" max="54" width="4" style="1" customWidth="1"/>
    <col min="55" max="55" width="4.140625" style="1" customWidth="1"/>
    <col min="56" max="56" width="3.85546875" style="1" customWidth="1"/>
    <col min="57" max="57" width="4.85546875" style="3" customWidth="1"/>
    <col min="58" max="58" width="4" style="1" customWidth="1"/>
    <col min="59" max="59" width="4.140625" style="1" customWidth="1"/>
    <col min="60" max="60" width="3.85546875" style="1" customWidth="1"/>
    <col min="61" max="61" width="4.85546875" style="3" customWidth="1"/>
    <col min="62" max="62" width="4" style="1" customWidth="1"/>
    <col min="63" max="63" width="4.140625" style="1" customWidth="1"/>
    <col min="64" max="64" width="3.85546875" style="1" customWidth="1"/>
    <col min="65" max="65" width="4.28515625" style="3" customWidth="1"/>
    <col min="66" max="66" width="4" style="1" customWidth="1"/>
    <col min="67" max="67" width="4.140625" style="1" customWidth="1"/>
    <col min="68" max="68" width="3.85546875" style="1" customWidth="1"/>
    <col min="69" max="69" width="4.85546875" style="3" customWidth="1"/>
    <col min="70" max="70" width="4" style="1" customWidth="1"/>
    <col min="71" max="71" width="4.140625" style="1" customWidth="1"/>
    <col min="72" max="72" width="3.85546875" style="1" customWidth="1"/>
    <col min="73" max="73" width="4.85546875" style="3" customWidth="1"/>
    <col min="74" max="74" width="4" style="1" customWidth="1"/>
    <col min="75" max="75" width="4.140625" style="1" customWidth="1"/>
    <col min="76" max="76" width="14.5703125" style="1" customWidth="1"/>
    <col min="77" max="77" width="17.5703125" style="1" customWidth="1"/>
    <col min="78" max="79" width="17.140625" style="1" customWidth="1"/>
    <col min="80" max="80" width="14.85546875" style="1" customWidth="1"/>
    <col min="81" max="81" width="17.7109375" style="1" customWidth="1"/>
    <col min="82" max="82" width="18.140625" style="1" customWidth="1"/>
    <col min="83" max="83" width="10.85546875" style="1" customWidth="1"/>
    <col min="84" max="84" width="13.7109375" style="1" customWidth="1"/>
    <col min="85" max="85" width="29.85546875" style="1" customWidth="1"/>
    <col min="86" max="86" width="14" style="1" customWidth="1"/>
    <col min="87" max="87" width="17.140625" style="1" customWidth="1"/>
    <col min="88" max="16384" width="11.42578125" style="1"/>
  </cols>
  <sheetData>
    <row r="1" spans="2:89" ht="15.75" customHeight="1" x14ac:dyDescent="0.15">
      <c r="B1" s="1349"/>
      <c r="C1" s="1355" t="s">
        <v>14</v>
      </c>
      <c r="D1" s="1356"/>
      <c r="E1" s="1356"/>
      <c r="F1" s="1356"/>
      <c r="G1" s="1356"/>
      <c r="H1" s="1356"/>
      <c r="I1" s="1356"/>
      <c r="J1" s="1356"/>
      <c r="K1" s="1356"/>
      <c r="L1" s="1356"/>
      <c r="M1" s="1356"/>
      <c r="N1" s="1356"/>
      <c r="O1" s="1357"/>
      <c r="P1" s="9" t="s">
        <v>1283</v>
      </c>
      <c r="Q1" s="5"/>
    </row>
    <row r="2" spans="2:89" ht="10.5" customHeight="1" x14ac:dyDescent="0.15">
      <c r="B2" s="1350"/>
      <c r="C2" s="1361" t="s">
        <v>15</v>
      </c>
      <c r="D2" s="1362"/>
      <c r="E2" s="1362"/>
      <c r="F2" s="1362"/>
      <c r="G2" s="1362"/>
      <c r="H2" s="1362"/>
      <c r="I2" s="1362"/>
      <c r="J2" s="1362"/>
      <c r="K2" s="1362"/>
      <c r="L2" s="1362"/>
      <c r="M2" s="1362"/>
      <c r="N2" s="1362"/>
      <c r="O2" s="1363"/>
      <c r="P2" s="13"/>
      <c r="Q2" s="5"/>
    </row>
    <row r="3" spans="2:89" ht="19.5" customHeight="1" x14ac:dyDescent="0.15">
      <c r="B3" s="1350"/>
      <c r="C3" s="1364"/>
      <c r="D3" s="1365"/>
      <c r="E3" s="1365"/>
      <c r="F3" s="1365"/>
      <c r="G3" s="1365"/>
      <c r="H3" s="1365"/>
      <c r="I3" s="1365"/>
      <c r="J3" s="1365"/>
      <c r="K3" s="1365"/>
      <c r="L3" s="1365"/>
      <c r="M3" s="1365"/>
      <c r="N3" s="1365"/>
      <c r="O3" s="1366"/>
      <c r="P3" s="1492" t="s">
        <v>116</v>
      </c>
      <c r="Q3" s="1493"/>
    </row>
    <row r="4" spans="2:89" ht="17.25" customHeight="1" x14ac:dyDescent="0.15">
      <c r="B4" s="1351"/>
      <c r="C4" s="1358" t="s">
        <v>1282</v>
      </c>
      <c r="D4" s="1359"/>
      <c r="E4" s="1359"/>
      <c r="F4" s="1359"/>
      <c r="G4" s="1359"/>
      <c r="H4" s="1359"/>
      <c r="I4" s="1359"/>
      <c r="J4" s="1359"/>
      <c r="K4" s="1359"/>
      <c r="L4" s="1359"/>
      <c r="M4" s="1359"/>
      <c r="N4" s="1359"/>
      <c r="O4" s="1360"/>
      <c r="P4" s="1488" t="s">
        <v>1281</v>
      </c>
      <c r="Q4" s="1489"/>
    </row>
    <row r="6" spans="2:89" ht="12.75" x14ac:dyDescent="0.2">
      <c r="B6" s="55" t="s">
        <v>152</v>
      </c>
      <c r="C6" s="55"/>
      <c r="D6" s="55"/>
      <c r="E6" s="55"/>
      <c r="F6" s="55"/>
      <c r="G6" s="55"/>
      <c r="H6" s="55"/>
      <c r="I6" s="55"/>
      <c r="J6" s="55"/>
      <c r="K6" s="55"/>
      <c r="L6" s="55"/>
      <c r="M6" s="55"/>
      <c r="N6" s="55"/>
      <c r="O6" s="55" t="s">
        <v>280</v>
      </c>
    </row>
    <row r="7" spans="2:89" ht="15.75" customHeight="1" x14ac:dyDescent="0.2">
      <c r="B7" s="55" t="s">
        <v>153</v>
      </c>
      <c r="C7" s="55"/>
      <c r="D7" s="55"/>
      <c r="E7" s="55"/>
      <c r="F7" s="55"/>
      <c r="G7" s="55"/>
      <c r="H7" s="55"/>
      <c r="I7" s="55"/>
      <c r="J7" s="55"/>
      <c r="K7" s="55"/>
      <c r="L7" s="55"/>
      <c r="M7" s="55"/>
      <c r="N7" s="55"/>
      <c r="O7" s="55"/>
    </row>
    <row r="8" spans="2:89" ht="15.75" customHeight="1" x14ac:dyDescent="0.2">
      <c r="B8" s="55" t="s">
        <v>282</v>
      </c>
      <c r="C8" s="55"/>
      <c r="D8" s="55"/>
      <c r="E8" s="55"/>
      <c r="F8" s="55"/>
      <c r="G8" s="55"/>
      <c r="H8" s="55"/>
      <c r="I8" s="55"/>
      <c r="J8" s="55"/>
      <c r="K8" s="55"/>
      <c r="L8" s="55"/>
      <c r="M8" s="55"/>
      <c r="N8" s="55"/>
      <c r="O8" s="55"/>
    </row>
    <row r="9" spans="2:89" ht="17.25" customHeight="1" x14ac:dyDescent="0.15">
      <c r="B9" s="1" t="s">
        <v>156</v>
      </c>
      <c r="CJ9" s="36"/>
      <c r="CK9" s="36"/>
    </row>
    <row r="10" spans="2:89" ht="15.75" customHeight="1" x14ac:dyDescent="0.2">
      <c r="B10" s="479" t="s">
        <v>20</v>
      </c>
      <c r="C10" s="479"/>
      <c r="D10" s="479"/>
      <c r="E10" s="479"/>
      <c r="F10" s="479"/>
      <c r="G10" s="479"/>
      <c r="H10" s="479"/>
      <c r="I10" s="479"/>
      <c r="J10" s="479"/>
      <c r="K10" s="479"/>
      <c r="L10" s="479"/>
      <c r="M10" s="479"/>
      <c r="N10" s="28"/>
      <c r="O10" s="28"/>
      <c r="P10" s="28"/>
      <c r="Q10" s="1496" t="s">
        <v>32</v>
      </c>
      <c r="R10" s="1496"/>
      <c r="S10" s="1496"/>
      <c r="T10" s="1496"/>
      <c r="U10" s="759"/>
      <c r="V10" s="551"/>
      <c r="W10" s="1497" t="s">
        <v>33</v>
      </c>
      <c r="X10" s="1497" t="s">
        <v>36</v>
      </c>
      <c r="Y10" s="1487" t="s">
        <v>150</v>
      </c>
      <c r="Z10" s="1487"/>
      <c r="AA10" s="1487"/>
      <c r="AB10" s="1477" t="s">
        <v>187</v>
      </c>
      <c r="AC10" s="1477"/>
      <c r="AD10" s="1477"/>
      <c r="AE10" s="1477"/>
      <c r="AF10" s="1486" t="s">
        <v>188</v>
      </c>
      <c r="AG10" s="1486"/>
      <c r="AH10" s="1486"/>
      <c r="AI10" s="1486"/>
      <c r="AJ10" s="1482" t="s">
        <v>108</v>
      </c>
      <c r="AK10" s="1482"/>
      <c r="AL10" s="1482"/>
      <c r="AM10" s="1482"/>
      <c r="AN10" s="1483" t="s">
        <v>189</v>
      </c>
      <c r="AO10" s="1483"/>
      <c r="AP10" s="1483"/>
      <c r="AQ10" s="1483"/>
      <c r="AR10" s="1478" t="s">
        <v>190</v>
      </c>
      <c r="AS10" s="1478"/>
      <c r="AT10" s="1478"/>
      <c r="AU10" s="1478"/>
      <c r="AV10" s="1479" t="s">
        <v>109</v>
      </c>
      <c r="AW10" s="1479"/>
      <c r="AX10" s="1479"/>
      <c r="AY10" s="1479"/>
      <c r="AZ10" s="1480" t="s">
        <v>182</v>
      </c>
      <c r="BA10" s="1480"/>
      <c r="BB10" s="1480"/>
      <c r="BC10" s="1480"/>
      <c r="BD10" s="1481" t="s">
        <v>186</v>
      </c>
      <c r="BE10" s="1481"/>
      <c r="BF10" s="1481"/>
      <c r="BG10" s="1481"/>
      <c r="BH10" s="1474" t="s">
        <v>183</v>
      </c>
      <c r="BI10" s="1474"/>
      <c r="BJ10" s="1474"/>
      <c r="BK10" s="1474"/>
      <c r="BL10" s="1475" t="s">
        <v>184</v>
      </c>
      <c r="BM10" s="1475"/>
      <c r="BN10" s="1475"/>
      <c r="BO10" s="1475"/>
      <c r="BP10" s="1476" t="s">
        <v>191</v>
      </c>
      <c r="BQ10" s="1476"/>
      <c r="BR10" s="1476"/>
      <c r="BS10" s="1476"/>
      <c r="BT10" s="1505" t="s">
        <v>110</v>
      </c>
      <c r="BU10" s="1505"/>
      <c r="BV10" s="1505"/>
      <c r="BW10" s="1505"/>
      <c r="BX10" s="1304" t="s">
        <v>37</v>
      </c>
      <c r="BY10" s="1304"/>
      <c r="BZ10" s="1304"/>
      <c r="CA10" s="1304"/>
      <c r="CB10" s="1304" t="s">
        <v>39</v>
      </c>
      <c r="CC10" s="1304"/>
      <c r="CD10" s="1304"/>
      <c r="CE10" s="1304"/>
      <c r="CF10" s="1304" t="s">
        <v>175</v>
      </c>
      <c r="CG10" s="1304"/>
      <c r="CH10" s="1304"/>
      <c r="CI10" s="1304"/>
      <c r="CJ10" s="36"/>
      <c r="CK10" s="36"/>
    </row>
    <row r="11" spans="2:89" s="2" customFormat="1" ht="22.5" customHeight="1" x14ac:dyDescent="0.2">
      <c r="B11" s="1490" t="s">
        <v>3</v>
      </c>
      <c r="C11" s="1491" t="s">
        <v>29</v>
      </c>
      <c r="D11" s="1491"/>
      <c r="E11" s="1491"/>
      <c r="F11" s="1491" t="s">
        <v>30</v>
      </c>
      <c r="G11" s="1491"/>
      <c r="H11" s="1491" t="s">
        <v>31</v>
      </c>
      <c r="I11" s="1491"/>
      <c r="J11" s="1491"/>
      <c r="K11" s="1491"/>
      <c r="L11" s="757"/>
      <c r="M11" s="1491" t="s">
        <v>63</v>
      </c>
      <c r="N11" s="757"/>
      <c r="O11" s="757"/>
      <c r="P11" s="1491" t="s">
        <v>4</v>
      </c>
      <c r="Q11" s="1497" t="s">
        <v>23</v>
      </c>
      <c r="R11" s="1497" t="s">
        <v>24</v>
      </c>
      <c r="S11" s="1497" t="s">
        <v>25</v>
      </c>
      <c r="T11" s="1497" t="s">
        <v>28</v>
      </c>
      <c r="U11" s="759"/>
      <c r="V11" s="766"/>
      <c r="W11" s="1497"/>
      <c r="X11" s="1497"/>
      <c r="Y11" s="1487"/>
      <c r="Z11" s="1487"/>
      <c r="AA11" s="1487"/>
      <c r="AB11" s="1477"/>
      <c r="AC11" s="1477"/>
      <c r="AD11" s="1477"/>
      <c r="AE11" s="1477"/>
      <c r="AF11" s="1486"/>
      <c r="AG11" s="1486"/>
      <c r="AH11" s="1486"/>
      <c r="AI11" s="1486"/>
      <c r="AJ11" s="1482"/>
      <c r="AK11" s="1482"/>
      <c r="AL11" s="1482"/>
      <c r="AM11" s="1482"/>
      <c r="AN11" s="1483"/>
      <c r="AO11" s="1483"/>
      <c r="AP11" s="1483"/>
      <c r="AQ11" s="1483"/>
      <c r="AR11" s="1478"/>
      <c r="AS11" s="1478"/>
      <c r="AT11" s="1478"/>
      <c r="AU11" s="1478"/>
      <c r="AV11" s="1479"/>
      <c r="AW11" s="1479"/>
      <c r="AX11" s="1479"/>
      <c r="AY11" s="1479"/>
      <c r="AZ11" s="1480"/>
      <c r="BA11" s="1480"/>
      <c r="BB11" s="1480"/>
      <c r="BC11" s="1480"/>
      <c r="BD11" s="1481"/>
      <c r="BE11" s="1481"/>
      <c r="BF11" s="1481"/>
      <c r="BG11" s="1481"/>
      <c r="BH11" s="1474"/>
      <c r="BI11" s="1474"/>
      <c r="BJ11" s="1474"/>
      <c r="BK11" s="1474"/>
      <c r="BL11" s="1475"/>
      <c r="BM11" s="1475"/>
      <c r="BN11" s="1475"/>
      <c r="BO11" s="1475"/>
      <c r="BP11" s="1476"/>
      <c r="BQ11" s="1476"/>
      <c r="BR11" s="1476"/>
      <c r="BS11" s="1476"/>
      <c r="BT11" s="1505"/>
      <c r="BU11" s="1505"/>
      <c r="BV11" s="1505"/>
      <c r="BW11" s="1505"/>
      <c r="BX11" s="1305" t="s">
        <v>1274</v>
      </c>
      <c r="BY11" s="1306"/>
      <c r="BZ11" s="1306"/>
      <c r="CA11" s="1307"/>
      <c r="CB11" s="1305" t="s">
        <v>1275</v>
      </c>
      <c r="CC11" s="1306"/>
      <c r="CD11" s="1306"/>
      <c r="CE11" s="1307"/>
      <c r="CF11" s="1304" t="s">
        <v>1276</v>
      </c>
      <c r="CG11" s="1304"/>
      <c r="CH11" s="1304"/>
      <c r="CI11" s="1304"/>
      <c r="CJ11" s="1091"/>
      <c r="CK11" s="1091"/>
    </row>
    <row r="12" spans="2:89" s="2" customFormat="1" ht="24.75" customHeight="1" x14ac:dyDescent="0.2">
      <c r="B12" s="1490"/>
      <c r="C12" s="757" t="s">
        <v>54</v>
      </c>
      <c r="D12" s="757" t="s">
        <v>55</v>
      </c>
      <c r="E12" s="757" t="s">
        <v>56</v>
      </c>
      <c r="F12" s="757" t="s">
        <v>57</v>
      </c>
      <c r="G12" s="757" t="s">
        <v>58</v>
      </c>
      <c r="H12" s="752" t="s">
        <v>59</v>
      </c>
      <c r="I12" s="752" t="s">
        <v>60</v>
      </c>
      <c r="J12" s="752" t="s">
        <v>61</v>
      </c>
      <c r="K12" s="752" t="s">
        <v>62</v>
      </c>
      <c r="L12" s="752" t="s">
        <v>60</v>
      </c>
      <c r="M12" s="1491"/>
      <c r="N12" s="754" t="s">
        <v>8</v>
      </c>
      <c r="O12" s="754" t="s">
        <v>9</v>
      </c>
      <c r="P12" s="1491"/>
      <c r="Q12" s="1497"/>
      <c r="R12" s="1497"/>
      <c r="S12" s="1497"/>
      <c r="T12" s="1497"/>
      <c r="U12" s="759" t="s">
        <v>51</v>
      </c>
      <c r="V12" s="766" t="s">
        <v>52</v>
      </c>
      <c r="W12" s="1497"/>
      <c r="X12" s="1497"/>
      <c r="Y12" s="756" t="s">
        <v>147</v>
      </c>
      <c r="Z12" s="756" t="s">
        <v>148</v>
      </c>
      <c r="AA12" s="756" t="s">
        <v>149</v>
      </c>
      <c r="AB12" s="753">
        <v>1</v>
      </c>
      <c r="AC12" s="753">
        <v>2</v>
      </c>
      <c r="AD12" s="753">
        <v>3</v>
      </c>
      <c r="AE12" s="753">
        <v>4</v>
      </c>
      <c r="AF12" s="753">
        <v>1</v>
      </c>
      <c r="AG12" s="753">
        <v>2</v>
      </c>
      <c r="AH12" s="753">
        <v>3</v>
      </c>
      <c r="AI12" s="753">
        <v>4</v>
      </c>
      <c r="AJ12" s="551">
        <v>1</v>
      </c>
      <c r="AK12" s="753">
        <v>2</v>
      </c>
      <c r="AL12" s="551">
        <v>3</v>
      </c>
      <c r="AM12" s="1015">
        <v>4</v>
      </c>
      <c r="AN12" s="551">
        <v>1</v>
      </c>
      <c r="AO12" s="753">
        <v>2</v>
      </c>
      <c r="AP12" s="551">
        <v>3</v>
      </c>
      <c r="AQ12" s="551">
        <v>4</v>
      </c>
      <c r="AR12" s="551">
        <v>1</v>
      </c>
      <c r="AS12" s="753">
        <v>2</v>
      </c>
      <c r="AT12" s="551">
        <v>3</v>
      </c>
      <c r="AU12" s="551">
        <v>4</v>
      </c>
      <c r="AV12" s="551">
        <v>1</v>
      </c>
      <c r="AW12" s="753">
        <v>2</v>
      </c>
      <c r="AX12" s="551">
        <v>3</v>
      </c>
      <c r="AY12" s="551">
        <v>4</v>
      </c>
      <c r="AZ12" s="551">
        <v>1</v>
      </c>
      <c r="BA12" s="753">
        <v>2</v>
      </c>
      <c r="BB12" s="551">
        <v>3</v>
      </c>
      <c r="BC12" s="551">
        <v>4</v>
      </c>
      <c r="BD12" s="551">
        <v>1</v>
      </c>
      <c r="BE12" s="753">
        <v>2</v>
      </c>
      <c r="BF12" s="551">
        <v>3</v>
      </c>
      <c r="BG12" s="551">
        <v>4</v>
      </c>
      <c r="BH12" s="551">
        <v>1</v>
      </c>
      <c r="BI12" s="753">
        <v>2</v>
      </c>
      <c r="BJ12" s="551">
        <v>3</v>
      </c>
      <c r="BK12" s="551">
        <v>4</v>
      </c>
      <c r="BL12" s="551">
        <v>1</v>
      </c>
      <c r="BM12" s="753">
        <v>2</v>
      </c>
      <c r="BN12" s="551">
        <v>3</v>
      </c>
      <c r="BO12" s="551">
        <v>4</v>
      </c>
      <c r="BP12" s="551">
        <v>1</v>
      </c>
      <c r="BQ12" s="753">
        <v>2</v>
      </c>
      <c r="BR12" s="551">
        <v>3</v>
      </c>
      <c r="BS12" s="551">
        <v>4</v>
      </c>
      <c r="BT12" s="551">
        <v>1</v>
      </c>
      <c r="BU12" s="753">
        <v>2</v>
      </c>
      <c r="BV12" s="551">
        <v>3</v>
      </c>
      <c r="BW12" s="551">
        <v>4</v>
      </c>
      <c r="BX12" s="1074" t="s">
        <v>41</v>
      </c>
      <c r="BY12" s="1074" t="s">
        <v>42</v>
      </c>
      <c r="BZ12" s="377" t="s">
        <v>40</v>
      </c>
      <c r="CA12" s="367" t="s">
        <v>38</v>
      </c>
      <c r="CB12" s="1074" t="s">
        <v>41</v>
      </c>
      <c r="CC12" s="1076" t="s">
        <v>42</v>
      </c>
      <c r="CD12" s="377" t="s">
        <v>40</v>
      </c>
      <c r="CE12" s="377" t="s">
        <v>38</v>
      </c>
      <c r="CF12" s="1074" t="s">
        <v>41</v>
      </c>
      <c r="CG12" s="1076" t="s">
        <v>42</v>
      </c>
      <c r="CH12" s="377" t="s">
        <v>40</v>
      </c>
      <c r="CI12" s="377" t="s">
        <v>38</v>
      </c>
      <c r="CJ12" s="1091"/>
      <c r="CK12" s="1091"/>
    </row>
    <row r="13" spans="2:89" s="2" customFormat="1" ht="234" customHeight="1" x14ac:dyDescent="0.2">
      <c r="B13" s="1471" t="s">
        <v>192</v>
      </c>
      <c r="C13" s="1467">
        <v>3</v>
      </c>
      <c r="D13" s="1467">
        <v>3</v>
      </c>
      <c r="E13" s="1467">
        <v>3</v>
      </c>
      <c r="F13" s="1467">
        <v>2</v>
      </c>
      <c r="G13" s="1467">
        <v>3</v>
      </c>
      <c r="H13" s="1467">
        <v>3</v>
      </c>
      <c r="I13" s="1467">
        <v>3</v>
      </c>
      <c r="J13" s="1467">
        <v>3</v>
      </c>
      <c r="K13" s="1467">
        <v>3</v>
      </c>
      <c r="L13" s="1467">
        <v>1</v>
      </c>
      <c r="M13" s="1467">
        <f>SUM(C13:L13)/10</f>
        <v>2.7</v>
      </c>
      <c r="N13" s="1467" t="s">
        <v>344</v>
      </c>
      <c r="O13" s="1406" t="s">
        <v>504</v>
      </c>
      <c r="P13" s="1346" t="s">
        <v>508</v>
      </c>
      <c r="Q13" s="1484">
        <v>5</v>
      </c>
      <c r="R13" s="1484">
        <v>5</v>
      </c>
      <c r="S13" s="1484">
        <v>5</v>
      </c>
      <c r="T13" s="1506">
        <v>125</v>
      </c>
      <c r="U13" s="963" t="s">
        <v>1433</v>
      </c>
      <c r="V13" s="1508" t="s">
        <v>513</v>
      </c>
      <c r="W13" s="1030" t="s">
        <v>106</v>
      </c>
      <c r="X13" s="1468" t="s">
        <v>1095</v>
      </c>
      <c r="Y13" s="158" t="s">
        <v>1120</v>
      </c>
      <c r="Z13" s="197" t="s">
        <v>1121</v>
      </c>
      <c r="AA13" s="197" t="s">
        <v>1122</v>
      </c>
      <c r="AB13" s="768"/>
      <c r="AC13" s="768"/>
      <c r="AD13" s="768"/>
      <c r="AE13" s="197"/>
      <c r="AF13" s="768"/>
      <c r="AG13" s="768"/>
      <c r="AH13" s="769"/>
      <c r="AI13" s="768"/>
      <c r="AJ13" s="197"/>
      <c r="AK13" s="768"/>
      <c r="AL13" s="197"/>
      <c r="AM13" s="1026"/>
      <c r="AN13" s="197"/>
      <c r="AO13" s="768"/>
      <c r="AP13" s="197"/>
      <c r="AQ13" s="197"/>
      <c r="AR13" s="197"/>
      <c r="AS13" s="768"/>
      <c r="AT13" s="197"/>
      <c r="AU13" s="197"/>
      <c r="AV13" s="197"/>
      <c r="AW13" s="768"/>
      <c r="AX13" s="197"/>
      <c r="AY13" s="197"/>
      <c r="AZ13" s="197"/>
      <c r="BA13" s="768"/>
      <c r="BB13" s="197"/>
      <c r="BC13" s="197"/>
      <c r="BD13" s="197"/>
      <c r="BE13" s="768"/>
      <c r="BF13" s="197"/>
      <c r="BG13" s="197"/>
      <c r="BH13" s="197"/>
      <c r="BI13" s="768"/>
      <c r="BJ13" s="197"/>
      <c r="BK13" s="197"/>
      <c r="BL13" s="197"/>
      <c r="BM13" s="768"/>
      <c r="BN13" s="197"/>
      <c r="BO13" s="197"/>
      <c r="BP13" s="197"/>
      <c r="BQ13" s="768"/>
      <c r="BR13" s="197"/>
      <c r="BS13" s="197"/>
      <c r="BT13" s="197"/>
      <c r="BU13" s="768"/>
      <c r="BV13" s="197"/>
      <c r="BW13" s="197"/>
      <c r="BX13" s="161" t="s">
        <v>1339</v>
      </c>
      <c r="BY13" s="161" t="s">
        <v>1</v>
      </c>
      <c r="BZ13" s="1171">
        <v>1</v>
      </c>
      <c r="CA13" s="1160" t="s">
        <v>1483</v>
      </c>
      <c r="CB13" s="112"/>
      <c r="CC13" s="761"/>
      <c r="CD13" s="761"/>
      <c r="CE13" s="761"/>
      <c r="CF13" s="770"/>
      <c r="CG13" s="761" t="s">
        <v>1338</v>
      </c>
      <c r="CH13" s="100">
        <v>1</v>
      </c>
      <c r="CI13" s="1090"/>
      <c r="CJ13" s="1091"/>
      <c r="CK13" s="1091"/>
    </row>
    <row r="14" spans="2:89" s="2" customFormat="1" ht="114" customHeight="1" x14ac:dyDescent="0.2">
      <c r="B14" s="1472"/>
      <c r="C14" s="1467"/>
      <c r="D14" s="1467"/>
      <c r="E14" s="1467"/>
      <c r="F14" s="1467"/>
      <c r="G14" s="1467"/>
      <c r="H14" s="1467"/>
      <c r="I14" s="1467"/>
      <c r="J14" s="1467"/>
      <c r="K14" s="1467"/>
      <c r="L14" s="1467"/>
      <c r="M14" s="1467"/>
      <c r="N14" s="1467"/>
      <c r="O14" s="1464"/>
      <c r="P14" s="1348"/>
      <c r="Q14" s="1485"/>
      <c r="R14" s="1485"/>
      <c r="S14" s="1485"/>
      <c r="T14" s="1507"/>
      <c r="U14" s="963" t="s">
        <v>1434</v>
      </c>
      <c r="V14" s="1509"/>
      <c r="W14" s="1030" t="s">
        <v>1124</v>
      </c>
      <c r="X14" s="1469"/>
      <c r="Y14" s="1027" t="s">
        <v>1123</v>
      </c>
      <c r="Z14" s="1005" t="s">
        <v>1125</v>
      </c>
      <c r="AA14" s="1005" t="s">
        <v>1126</v>
      </c>
      <c r="AB14" s="768"/>
      <c r="AC14" s="768"/>
      <c r="AD14" s="768"/>
      <c r="AE14" s="197"/>
      <c r="AF14" s="768"/>
      <c r="AG14" s="768"/>
      <c r="AH14" s="769"/>
      <c r="AI14" s="768"/>
      <c r="AJ14" s="197"/>
      <c r="AK14" s="768"/>
      <c r="AL14" s="197"/>
      <c r="AM14" s="1026"/>
      <c r="AN14" s="1026"/>
      <c r="AO14" s="1026"/>
      <c r="AP14" s="1026"/>
      <c r="AQ14" s="1026"/>
      <c r="AR14" s="1026"/>
      <c r="AS14" s="1026"/>
      <c r="AT14" s="1026"/>
      <c r="AU14" s="1026"/>
      <c r="AV14" s="1026"/>
      <c r="AW14" s="768"/>
      <c r="AX14" s="197"/>
      <c r="AY14" s="197"/>
      <c r="AZ14" s="197"/>
      <c r="BA14" s="768"/>
      <c r="BB14" s="197"/>
      <c r="BC14" s="197"/>
      <c r="BD14" s="197"/>
      <c r="BE14" s="768"/>
      <c r="BF14" s="197"/>
      <c r="BG14" s="197"/>
      <c r="BH14" s="197"/>
      <c r="BI14" s="768"/>
      <c r="BJ14" s="197"/>
      <c r="BK14" s="197"/>
      <c r="BL14" s="197"/>
      <c r="BM14" s="768"/>
      <c r="BN14" s="197"/>
      <c r="BO14" s="197"/>
      <c r="BP14" s="197"/>
      <c r="BQ14" s="768"/>
      <c r="BR14" s="197"/>
      <c r="BS14" s="197"/>
      <c r="BT14" s="197"/>
      <c r="BU14" s="768"/>
      <c r="BV14" s="197"/>
      <c r="BW14" s="197"/>
      <c r="BX14" s="161" t="s">
        <v>1339</v>
      </c>
      <c r="BY14" s="161" t="s">
        <v>1</v>
      </c>
      <c r="BZ14" s="1171">
        <v>1</v>
      </c>
      <c r="CA14" s="1160" t="s">
        <v>1484</v>
      </c>
      <c r="CB14" s="112"/>
      <c r="CC14" s="1007"/>
      <c r="CD14" s="1007"/>
      <c r="CE14" s="1007"/>
      <c r="CF14" s="770"/>
      <c r="CG14" s="1160" t="s">
        <v>1338</v>
      </c>
      <c r="CH14" s="100">
        <v>1</v>
      </c>
      <c r="CI14" s="1090"/>
      <c r="CJ14" s="1091"/>
      <c r="CK14" s="1091"/>
    </row>
    <row r="15" spans="2:89" s="2" customFormat="1" ht="168.75" customHeight="1" x14ac:dyDescent="0.2">
      <c r="B15" s="1473"/>
      <c r="C15" s="1467"/>
      <c r="D15" s="1467"/>
      <c r="E15" s="1467"/>
      <c r="F15" s="1467"/>
      <c r="G15" s="1467"/>
      <c r="H15" s="1467"/>
      <c r="I15" s="1467"/>
      <c r="J15" s="1467"/>
      <c r="K15" s="1467"/>
      <c r="L15" s="1467"/>
      <c r="M15" s="1467"/>
      <c r="N15" s="1467"/>
      <c r="O15" s="1407"/>
      <c r="P15" s="757" t="s">
        <v>509</v>
      </c>
      <c r="Q15" s="758">
        <v>5</v>
      </c>
      <c r="R15" s="758">
        <v>4</v>
      </c>
      <c r="S15" s="758">
        <v>5</v>
      </c>
      <c r="T15" s="959">
        <v>100</v>
      </c>
      <c r="U15" s="963" t="s">
        <v>1402</v>
      </c>
      <c r="V15" s="1509"/>
      <c r="W15" s="1030" t="s">
        <v>1359</v>
      </c>
      <c r="X15" s="1469"/>
      <c r="Y15" s="772" t="s">
        <v>1360</v>
      </c>
      <c r="Z15" s="772" t="s">
        <v>1361</v>
      </c>
      <c r="AA15" s="772" t="s">
        <v>1363</v>
      </c>
      <c r="AB15" s="197"/>
      <c r="AC15" s="197"/>
      <c r="AD15" s="197"/>
      <c r="AE15" s="197"/>
      <c r="AF15" s="197"/>
      <c r="AG15" s="197"/>
      <c r="AH15" s="1161"/>
      <c r="AI15" s="197"/>
      <c r="AJ15" s="197"/>
      <c r="AK15" s="768"/>
      <c r="AL15" s="197"/>
      <c r="AM15" s="197"/>
      <c r="AN15" s="197"/>
      <c r="AO15" s="768"/>
      <c r="AP15" s="197"/>
      <c r="AQ15" s="197"/>
      <c r="AR15" s="197"/>
      <c r="AS15" s="197"/>
      <c r="AT15" s="197"/>
      <c r="AU15" s="197"/>
      <c r="AV15" s="1026"/>
      <c r="AW15" s="197"/>
      <c r="AX15" s="197"/>
      <c r="AY15" s="1026"/>
      <c r="AZ15" s="197"/>
      <c r="BA15" s="197"/>
      <c r="BB15" s="197"/>
      <c r="BC15" s="197"/>
      <c r="BD15" s="1026"/>
      <c r="BE15" s="197"/>
      <c r="BF15" s="197"/>
      <c r="BG15" s="1026"/>
      <c r="BH15" s="197"/>
      <c r="BI15" s="197"/>
      <c r="BJ15" s="197"/>
      <c r="BK15" s="1026"/>
      <c r="BL15" s="197"/>
      <c r="BM15" s="197"/>
      <c r="BN15" s="197"/>
      <c r="BO15" s="1026"/>
      <c r="BP15" s="197"/>
      <c r="BQ15" s="197"/>
      <c r="BR15" s="197"/>
      <c r="BS15" s="1026"/>
      <c r="BT15" s="197"/>
      <c r="BU15" s="197"/>
      <c r="BV15" s="197"/>
      <c r="BW15" s="1026"/>
      <c r="BX15" s="161" t="s">
        <v>1339</v>
      </c>
      <c r="BY15" s="161" t="s">
        <v>1341</v>
      </c>
      <c r="BZ15" s="1172">
        <v>0.12</v>
      </c>
      <c r="CA15" s="1160" t="s">
        <v>1362</v>
      </c>
      <c r="CB15" s="112"/>
      <c r="CC15" s="761"/>
      <c r="CD15" s="761"/>
      <c r="CE15" s="761"/>
      <c r="CF15" s="770"/>
      <c r="CG15" s="761"/>
      <c r="CH15" s="767"/>
      <c r="CI15" s="1090"/>
      <c r="CJ15" s="1091"/>
      <c r="CK15" s="1091"/>
    </row>
    <row r="16" spans="2:89" s="2" customFormat="1" ht="168" customHeight="1" x14ac:dyDescent="0.2">
      <c r="B16" s="1310" t="s">
        <v>193</v>
      </c>
      <c r="C16" s="1467"/>
      <c r="D16" s="1467">
        <v>2</v>
      </c>
      <c r="E16" s="1467">
        <v>3</v>
      </c>
      <c r="F16" s="1467">
        <v>3</v>
      </c>
      <c r="G16" s="1467">
        <v>3</v>
      </c>
      <c r="H16" s="1467">
        <v>3</v>
      </c>
      <c r="I16" s="1467">
        <v>3</v>
      </c>
      <c r="J16" s="1467">
        <v>2</v>
      </c>
      <c r="K16" s="1467">
        <v>2</v>
      </c>
      <c r="L16" s="1467">
        <v>1</v>
      </c>
      <c r="M16" s="1467">
        <f>SUM(C16:L16)/10</f>
        <v>2.2000000000000002</v>
      </c>
      <c r="N16" s="1467" t="s">
        <v>506</v>
      </c>
      <c r="O16" s="1467" t="s">
        <v>507</v>
      </c>
      <c r="P16" s="757" t="s">
        <v>559</v>
      </c>
      <c r="Q16" s="480">
        <v>5</v>
      </c>
      <c r="R16" s="480">
        <v>4</v>
      </c>
      <c r="S16" s="480">
        <v>4</v>
      </c>
      <c r="T16" s="960">
        <v>80</v>
      </c>
      <c r="U16" s="954" t="s">
        <v>1127</v>
      </c>
      <c r="V16" s="1031" t="s">
        <v>1128</v>
      </c>
      <c r="W16" s="1028" t="s">
        <v>1129</v>
      </c>
      <c r="X16" s="1030" t="s">
        <v>1130</v>
      </c>
      <c r="Y16" s="197" t="s">
        <v>1131</v>
      </c>
      <c r="Z16" s="197" t="s">
        <v>1132</v>
      </c>
      <c r="AA16" s="197" t="s">
        <v>1133</v>
      </c>
      <c r="AB16" s="768"/>
      <c r="AC16" s="768"/>
      <c r="AD16" s="768"/>
      <c r="AE16" s="768"/>
      <c r="AF16" s="768"/>
      <c r="AG16" s="768"/>
      <c r="AH16" s="769"/>
      <c r="AI16" s="768"/>
      <c r="AJ16" s="197"/>
      <c r="AK16" s="768"/>
      <c r="AL16" s="197"/>
      <c r="AM16" s="197"/>
      <c r="AN16" s="197"/>
      <c r="AO16" s="768"/>
      <c r="AP16" s="197"/>
      <c r="AQ16" s="197"/>
      <c r="AR16" s="197"/>
      <c r="AS16" s="768"/>
      <c r="AT16" s="197"/>
      <c r="AU16" s="197"/>
      <c r="AV16" s="197"/>
      <c r="AW16" s="768"/>
      <c r="AX16" s="197"/>
      <c r="AY16" s="197"/>
      <c r="AZ16" s="197"/>
      <c r="BA16" s="1026"/>
      <c r="BB16" s="1026"/>
      <c r="BC16" s="1026"/>
      <c r="BD16" s="1026"/>
      <c r="BE16" s="1026"/>
      <c r="BF16" s="197"/>
      <c r="BG16" s="197"/>
      <c r="BH16" s="197"/>
      <c r="BI16" s="768"/>
      <c r="BJ16" s="197"/>
      <c r="BK16" s="197"/>
      <c r="BL16" s="197"/>
      <c r="BM16" s="768"/>
      <c r="BN16" s="197"/>
      <c r="BO16" s="197"/>
      <c r="BP16" s="197"/>
      <c r="BQ16" s="768"/>
      <c r="BR16" s="197"/>
      <c r="BS16" s="197"/>
      <c r="BT16" s="197"/>
      <c r="BU16" s="768"/>
      <c r="BV16" s="197"/>
      <c r="BW16" s="197"/>
      <c r="BX16" s="161" t="s">
        <v>1339</v>
      </c>
      <c r="BY16" s="161" t="s">
        <v>1345</v>
      </c>
      <c r="BZ16" s="761"/>
      <c r="CA16" s="761"/>
      <c r="CB16" s="755"/>
      <c r="CC16" s="761"/>
      <c r="CD16" s="755"/>
      <c r="CE16" s="761"/>
      <c r="CF16" s="770"/>
      <c r="CG16" s="761"/>
      <c r="CH16" s="767"/>
      <c r="CI16" s="1090"/>
      <c r="CJ16" s="1091"/>
      <c r="CK16" s="1091"/>
    </row>
    <row r="17" spans="1:94" s="2" customFormat="1" ht="154.5" customHeight="1" x14ac:dyDescent="0.2">
      <c r="B17" s="1312"/>
      <c r="C17" s="1467"/>
      <c r="D17" s="1467"/>
      <c r="E17" s="1467"/>
      <c r="F17" s="1467"/>
      <c r="G17" s="1467"/>
      <c r="H17" s="1467"/>
      <c r="I17" s="1467"/>
      <c r="J17" s="1467"/>
      <c r="K17" s="1467"/>
      <c r="L17" s="1467"/>
      <c r="M17" s="1467"/>
      <c r="N17" s="1467"/>
      <c r="O17" s="1467"/>
      <c r="P17" s="757" t="s">
        <v>510</v>
      </c>
      <c r="Q17" s="117">
        <v>4</v>
      </c>
      <c r="R17" s="117">
        <v>4</v>
      </c>
      <c r="S17" s="117">
        <v>5</v>
      </c>
      <c r="T17" s="961">
        <v>80</v>
      </c>
      <c r="U17" s="954" t="s">
        <v>560</v>
      </c>
      <c r="V17" s="1031" t="s">
        <v>1134</v>
      </c>
      <c r="W17" s="1030" t="s">
        <v>1135</v>
      </c>
      <c r="X17" s="1029" t="s">
        <v>1136</v>
      </c>
      <c r="Y17" s="197" t="s">
        <v>1137</v>
      </c>
      <c r="Z17" s="197" t="s">
        <v>1138</v>
      </c>
      <c r="AA17" s="197" t="s">
        <v>1139</v>
      </c>
      <c r="AB17" s="768"/>
      <c r="AC17" s="768"/>
      <c r="AD17" s="768"/>
      <c r="AE17" s="768"/>
      <c r="AF17" s="768"/>
      <c r="AG17" s="768"/>
      <c r="AH17" s="769"/>
      <c r="AI17" s="768"/>
      <c r="AJ17" s="197"/>
      <c r="AK17" s="768"/>
      <c r="AL17" s="197"/>
      <c r="AM17" s="197"/>
      <c r="AN17" s="197"/>
      <c r="AO17" s="768"/>
      <c r="AP17" s="197"/>
      <c r="AQ17" s="197"/>
      <c r="AR17" s="197"/>
      <c r="AS17" s="768"/>
      <c r="AT17" s="197"/>
      <c r="AU17" s="197"/>
      <c r="AV17" s="197"/>
      <c r="AW17" s="768"/>
      <c r="AX17" s="197"/>
      <c r="AY17" s="197"/>
      <c r="AZ17" s="197"/>
      <c r="BA17" s="768"/>
      <c r="BB17" s="197"/>
      <c r="BC17" s="197"/>
      <c r="BD17" s="197"/>
      <c r="BE17" s="768"/>
      <c r="BF17" s="197"/>
      <c r="BG17" s="197"/>
      <c r="BH17" s="1026"/>
      <c r="BI17" s="1026"/>
      <c r="BJ17" s="1026"/>
      <c r="BK17" s="197"/>
      <c r="BL17" s="197"/>
      <c r="BM17" s="768"/>
      <c r="BN17" s="197"/>
      <c r="BO17" s="197"/>
      <c r="BP17" s="197"/>
      <c r="BQ17" s="768"/>
      <c r="BR17" s="197"/>
      <c r="BS17" s="197"/>
      <c r="BT17" s="197"/>
      <c r="BU17" s="768"/>
      <c r="BV17" s="197"/>
      <c r="BW17" s="197"/>
      <c r="BX17" s="161" t="s">
        <v>1339</v>
      </c>
      <c r="BY17" s="161" t="s">
        <v>1345</v>
      </c>
      <c r="BZ17" s="761"/>
      <c r="CA17" s="761"/>
      <c r="CB17" s="755"/>
      <c r="CC17" s="761"/>
      <c r="CD17" s="755"/>
      <c r="CE17" s="761"/>
      <c r="CF17" s="770"/>
      <c r="CG17" s="761"/>
      <c r="CH17" s="767"/>
      <c r="CI17" s="1090"/>
      <c r="CJ17" s="1091"/>
      <c r="CK17" s="1091"/>
    </row>
    <row r="18" spans="1:94" s="5" customFormat="1" ht="409.5" customHeight="1" x14ac:dyDescent="0.15">
      <c r="A18" s="2"/>
      <c r="B18" s="1470" t="s">
        <v>505</v>
      </c>
      <c r="C18" s="1467">
        <v>3</v>
      </c>
      <c r="D18" s="1467">
        <v>3</v>
      </c>
      <c r="E18" s="1467">
        <v>3</v>
      </c>
      <c r="F18" s="1467">
        <v>3</v>
      </c>
      <c r="G18" s="1467">
        <v>3</v>
      </c>
      <c r="H18" s="1467">
        <v>3</v>
      </c>
      <c r="I18" s="1467">
        <v>3</v>
      </c>
      <c r="J18" s="1467">
        <v>2</v>
      </c>
      <c r="K18" s="1467">
        <v>3</v>
      </c>
      <c r="L18" s="1467">
        <v>1</v>
      </c>
      <c r="M18" s="1467">
        <f>SUM(C18:L18)/10</f>
        <v>2.7</v>
      </c>
      <c r="N18" s="1467" t="s">
        <v>345</v>
      </c>
      <c r="O18" s="1467" t="s">
        <v>346</v>
      </c>
      <c r="P18" s="757" t="s">
        <v>511</v>
      </c>
      <c r="Q18" s="107">
        <v>4</v>
      </c>
      <c r="R18" s="107">
        <v>4</v>
      </c>
      <c r="S18" s="107">
        <v>4</v>
      </c>
      <c r="T18" s="962">
        <v>80</v>
      </c>
      <c r="U18" s="964" t="s">
        <v>1140</v>
      </c>
      <c r="V18" s="140" t="s">
        <v>1141</v>
      </c>
      <c r="W18" s="776" t="s">
        <v>1142</v>
      </c>
      <c r="X18" s="519" t="s">
        <v>1143</v>
      </c>
      <c r="Y18" s="158" t="s">
        <v>1144</v>
      </c>
      <c r="Z18" s="776" t="s">
        <v>562</v>
      </c>
      <c r="AA18" s="557" t="s">
        <v>563</v>
      </c>
      <c r="AB18" s="760"/>
      <c r="AC18" s="760"/>
      <c r="AD18" s="760"/>
      <c r="AE18" s="760"/>
      <c r="AF18" s="760"/>
      <c r="AG18" s="760"/>
      <c r="AH18" s="760"/>
      <c r="AI18" s="760"/>
      <c r="AJ18" s="760"/>
      <c r="AK18" s="760"/>
      <c r="AL18" s="760"/>
      <c r="AM18" s="760"/>
      <c r="AN18" s="760"/>
      <c r="AO18" s="1002"/>
      <c r="AP18" s="760"/>
      <c r="AQ18" s="760"/>
      <c r="AR18" s="760"/>
      <c r="AS18" s="760"/>
      <c r="AT18" s="760"/>
      <c r="AU18" s="760"/>
      <c r="AV18" s="760"/>
      <c r="AW18" s="760"/>
      <c r="AX18" s="1032"/>
      <c r="AY18" s="760"/>
      <c r="AZ18" s="760"/>
      <c r="BA18" s="760"/>
      <c r="BB18" s="760"/>
      <c r="BC18" s="760"/>
      <c r="BD18" s="760"/>
      <c r="BE18" s="760"/>
      <c r="BF18" s="760"/>
      <c r="BG18" s="1032"/>
      <c r="BH18" s="760"/>
      <c r="BI18" s="760"/>
      <c r="BJ18" s="760"/>
      <c r="BK18" s="760"/>
      <c r="BL18" s="760"/>
      <c r="BM18" s="760"/>
      <c r="BN18" s="760"/>
      <c r="BO18" s="1032"/>
      <c r="BP18" s="760"/>
      <c r="BQ18" s="760"/>
      <c r="BR18" s="760"/>
      <c r="BS18" s="760"/>
      <c r="BT18" s="760"/>
      <c r="BU18" s="760"/>
      <c r="BV18" s="760"/>
      <c r="BW18" s="1032"/>
      <c r="BX18" s="161" t="s">
        <v>1339</v>
      </c>
      <c r="BY18" s="161" t="s">
        <v>1341</v>
      </c>
      <c r="BZ18" s="770">
        <v>0.25</v>
      </c>
      <c r="CA18" s="21" t="s">
        <v>1485</v>
      </c>
      <c r="CB18" s="1179"/>
      <c r="CC18" s="21"/>
      <c r="CD18" s="672"/>
      <c r="CE18" s="263"/>
      <c r="CF18" s="264"/>
      <c r="CG18" s="21"/>
      <c r="CI18" s="31"/>
      <c r="CJ18" s="36"/>
      <c r="CK18" s="36"/>
      <c r="CL18" s="36"/>
      <c r="CM18" s="36"/>
      <c r="CN18" s="36"/>
      <c r="CO18" s="36"/>
      <c r="CP18" s="36"/>
    </row>
    <row r="19" spans="1:94" s="36" customFormat="1" ht="119.25" hidden="1" customHeight="1" x14ac:dyDescent="0.15">
      <c r="A19" s="2"/>
      <c r="B19" s="1470"/>
      <c r="C19" s="1467"/>
      <c r="D19" s="1467"/>
      <c r="E19" s="1467"/>
      <c r="F19" s="1467"/>
      <c r="G19" s="1467"/>
      <c r="H19" s="1467"/>
      <c r="I19" s="1467"/>
      <c r="J19" s="1467"/>
      <c r="K19" s="1467"/>
      <c r="L19" s="1467"/>
      <c r="M19" s="1467"/>
      <c r="N19" s="1467"/>
      <c r="O19" s="1467"/>
      <c r="P19" s="757" t="s">
        <v>512</v>
      </c>
      <c r="Q19" s="117">
        <v>4</v>
      </c>
      <c r="R19" s="117">
        <v>4</v>
      </c>
      <c r="S19" s="117">
        <v>5</v>
      </c>
      <c r="T19" s="961">
        <v>80</v>
      </c>
      <c r="U19" s="964" t="s">
        <v>564</v>
      </c>
      <c r="V19" s="140" t="s">
        <v>565</v>
      </c>
      <c r="W19" s="760" t="s">
        <v>558</v>
      </c>
      <c r="X19" s="519" t="s">
        <v>561</v>
      </c>
      <c r="Y19" s="158" t="s">
        <v>566</v>
      </c>
      <c r="Z19" s="760" t="s">
        <v>567</v>
      </c>
      <c r="AA19" s="760" t="s">
        <v>568</v>
      </c>
      <c r="AB19" s="760"/>
      <c r="AC19" s="760"/>
      <c r="AD19" s="760"/>
      <c r="AE19" s="760"/>
      <c r="AF19" s="760"/>
      <c r="AG19" s="760"/>
      <c r="AH19" s="760"/>
      <c r="AI19" s="760"/>
      <c r="AJ19" s="760"/>
      <c r="AK19" s="760"/>
      <c r="AL19" s="760"/>
      <c r="AM19" s="760"/>
      <c r="AN19" s="760"/>
      <c r="AO19" s="760"/>
      <c r="AP19" s="760"/>
      <c r="AQ19" s="760"/>
      <c r="AR19" s="760"/>
      <c r="AS19" s="760"/>
      <c r="AT19" s="760"/>
      <c r="AU19" s="760"/>
      <c r="AV19" s="760"/>
      <c r="AW19" s="760"/>
      <c r="AX19" s="760"/>
      <c r="AY19" s="760"/>
      <c r="AZ19" s="760"/>
      <c r="BA19" s="760"/>
      <c r="BB19" s="760"/>
      <c r="BC19" s="760"/>
      <c r="BD19" s="760"/>
      <c r="BE19" s="760"/>
      <c r="BF19" s="760"/>
      <c r="BG19" s="760"/>
      <c r="BH19" s="760"/>
      <c r="BI19" s="760"/>
      <c r="BJ19" s="760"/>
      <c r="BK19" s="760"/>
      <c r="BL19" s="760"/>
      <c r="BM19" s="760"/>
      <c r="BN19" s="760"/>
      <c r="BO19" s="760"/>
      <c r="BP19" s="760"/>
      <c r="BQ19" s="760"/>
      <c r="BR19" s="760"/>
      <c r="BS19" s="760"/>
      <c r="BT19" s="760"/>
      <c r="BU19" s="760"/>
      <c r="BV19" s="760"/>
      <c r="BW19" s="760"/>
      <c r="BX19" s="288"/>
      <c r="BY19" s="288"/>
      <c r="BZ19" s="21"/>
      <c r="CA19" s="21"/>
      <c r="CB19" s="262"/>
      <c r="CC19" s="21"/>
      <c r="CD19" s="672"/>
      <c r="CE19" s="263"/>
      <c r="CF19" s="264"/>
      <c r="CG19" s="21"/>
      <c r="CH19" s="5"/>
      <c r="CI19" s="5"/>
      <c r="CJ19" s="24"/>
      <c r="CK19" s="24"/>
    </row>
    <row r="20" spans="1:94" ht="12.75" x14ac:dyDescent="0.2">
      <c r="A20" s="5"/>
      <c r="C20" s="1514" t="s">
        <v>63</v>
      </c>
      <c r="D20" s="1514"/>
      <c r="E20" s="1514"/>
      <c r="F20" s="1514"/>
      <c r="G20" s="1514"/>
      <c r="H20" s="1514"/>
      <c r="I20" s="1514"/>
      <c r="J20" s="1514"/>
      <c r="K20" s="1514"/>
      <c r="L20" s="1515"/>
      <c r="M20" s="771">
        <f>(2.7+2.2+2.7)/3</f>
        <v>2.5333333333333337</v>
      </c>
      <c r="N20" s="55"/>
      <c r="O20" s="55"/>
      <c r="P20" s="1465" t="s">
        <v>118</v>
      </c>
      <c r="Q20" s="1466"/>
      <c r="R20" s="1466"/>
      <c r="S20" s="1466"/>
      <c r="T20" s="490"/>
      <c r="U20" s="24">
        <v>6</v>
      </c>
    </row>
    <row r="22" spans="1:94" ht="21" customHeight="1" x14ac:dyDescent="0.15">
      <c r="C22" s="41"/>
      <c r="D22" s="1495"/>
      <c r="E22" s="1495"/>
      <c r="F22" s="1495"/>
      <c r="G22" s="1495"/>
      <c r="H22" s="261"/>
      <c r="I22" s="5"/>
      <c r="J22" s="5"/>
      <c r="K22" s="5"/>
      <c r="L22" s="5"/>
      <c r="N22" s="1427" t="s">
        <v>83</v>
      </c>
      <c r="O22" s="1428"/>
      <c r="P22" s="1429"/>
    </row>
    <row r="23" spans="1:94" ht="16.5" customHeight="1" x14ac:dyDescent="0.15">
      <c r="C23" s="1516" t="s">
        <v>81</v>
      </c>
      <c r="D23" s="1516"/>
      <c r="E23" s="1516"/>
      <c r="F23" s="1516"/>
      <c r="G23" s="1516"/>
      <c r="H23" s="1516"/>
      <c r="I23" s="1516"/>
      <c r="J23" s="1516"/>
      <c r="K23" s="1516"/>
      <c r="L23" s="1516"/>
      <c r="N23" s="1167" t="s">
        <v>1</v>
      </c>
      <c r="O23" s="1168">
        <v>2</v>
      </c>
      <c r="P23" s="1170"/>
    </row>
    <row r="24" spans="1:94" ht="23.25" customHeight="1" x14ac:dyDescent="0.15">
      <c r="B24" s="142" t="s">
        <v>78</v>
      </c>
      <c r="C24" s="1516"/>
      <c r="D24" s="1516"/>
      <c r="E24" s="1516"/>
      <c r="F24" s="1516"/>
      <c r="G24" s="1516"/>
      <c r="H24" s="1516"/>
      <c r="I24" s="1516"/>
      <c r="J24" s="1516"/>
      <c r="K24" s="1516"/>
      <c r="L24" s="1516"/>
      <c r="N24" s="1167" t="s">
        <v>2</v>
      </c>
      <c r="O24" s="1168">
        <v>2</v>
      </c>
      <c r="P24" s="1170"/>
    </row>
    <row r="25" spans="1:94" ht="12.75" x14ac:dyDescent="0.15">
      <c r="B25" s="142" t="s">
        <v>119</v>
      </c>
      <c r="C25" s="1487"/>
      <c r="D25" s="1487"/>
      <c r="E25" s="1487"/>
      <c r="F25" s="1487"/>
      <c r="G25" s="1487"/>
      <c r="H25" s="1487"/>
      <c r="I25" s="1487"/>
      <c r="J25" s="1487"/>
      <c r="K25" s="1487"/>
      <c r="L25" s="1487"/>
      <c r="N25" s="1167" t="s">
        <v>84</v>
      </c>
      <c r="O25" s="1168">
        <v>0</v>
      </c>
      <c r="P25" s="1168"/>
    </row>
    <row r="26" spans="1:94" ht="12.75" x14ac:dyDescent="0.15">
      <c r="B26" s="142" t="s">
        <v>82</v>
      </c>
      <c r="N26" s="1167" t="s">
        <v>85</v>
      </c>
      <c r="O26" s="1168">
        <v>2</v>
      </c>
      <c r="P26" s="1170"/>
    </row>
    <row r="27" spans="1:94" ht="12.75" x14ac:dyDescent="0.2">
      <c r="B27" s="5" t="s">
        <v>120</v>
      </c>
      <c r="N27" s="1169"/>
      <c r="O27" s="1169"/>
      <c r="P27" s="1169"/>
    </row>
    <row r="28" spans="1:94" ht="12.75" customHeight="1" x14ac:dyDescent="0.15">
      <c r="N28" s="1494" t="s">
        <v>86</v>
      </c>
      <c r="O28" s="1494"/>
      <c r="P28" s="1494"/>
    </row>
    <row r="29" spans="1:94" ht="12.75" x14ac:dyDescent="0.15">
      <c r="N29" s="1167" t="s">
        <v>1</v>
      </c>
      <c r="O29" s="1168">
        <v>2</v>
      </c>
      <c r="P29" s="1170">
        <v>0.33</v>
      </c>
    </row>
    <row r="30" spans="1:94" ht="12.75" x14ac:dyDescent="0.15">
      <c r="N30" s="1167" t="s">
        <v>2</v>
      </c>
      <c r="O30" s="1168">
        <v>2</v>
      </c>
      <c r="P30" s="1170">
        <v>0.33</v>
      </c>
    </row>
    <row r="31" spans="1:94" ht="12.75" x14ac:dyDescent="0.15">
      <c r="N31" s="1167" t="s">
        <v>84</v>
      </c>
      <c r="O31" s="1168">
        <v>0</v>
      </c>
      <c r="P31" s="1168">
        <f>COUNTIF(P26:P26,N31)</f>
        <v>0</v>
      </c>
    </row>
    <row r="32" spans="1:94" ht="12.75" x14ac:dyDescent="0.15">
      <c r="N32" s="1167" t="s">
        <v>85</v>
      </c>
      <c r="O32" s="1168">
        <v>2</v>
      </c>
      <c r="P32" s="1170">
        <v>0.33</v>
      </c>
    </row>
    <row r="33" spans="1:95" x14ac:dyDescent="0.15">
      <c r="N33" s="5"/>
      <c r="O33" s="5"/>
      <c r="P33" s="5"/>
    </row>
    <row r="35" spans="1:95" x14ac:dyDescent="0.15">
      <c r="C35" s="1510"/>
      <c r="D35" s="1510"/>
      <c r="E35" s="1510"/>
      <c r="F35" s="1510"/>
      <c r="G35" s="1510"/>
      <c r="N35" s="14"/>
      <c r="O35" s="14"/>
      <c r="P35" s="14"/>
      <c r="Q35" s="14"/>
      <c r="R35" s="36"/>
    </row>
    <row r="36" spans="1:95" x14ac:dyDescent="0.15">
      <c r="C36" s="1511"/>
      <c r="D36" s="1512"/>
      <c r="E36" s="1513"/>
      <c r="N36" s="1154" t="s">
        <v>147</v>
      </c>
      <c r="O36" s="1154" t="s">
        <v>1319</v>
      </c>
      <c r="P36" s="1154" t="s">
        <v>31</v>
      </c>
      <c r="Q36" s="14"/>
      <c r="R36" s="36"/>
    </row>
    <row r="37" spans="1:95" ht="37.5" customHeight="1" x14ac:dyDescent="0.15">
      <c r="C37" s="1" t="s">
        <v>1405</v>
      </c>
      <c r="N37" s="1499" t="s">
        <v>1288</v>
      </c>
      <c r="O37" s="1503" t="s">
        <v>1322</v>
      </c>
      <c r="P37" s="1501">
        <v>6</v>
      </c>
      <c r="Q37" s="14"/>
      <c r="R37" s="36"/>
      <c r="S37" s="1" t="s">
        <v>81</v>
      </c>
    </row>
    <row r="38" spans="1:95" ht="44.25" customHeight="1" x14ac:dyDescent="0.2">
      <c r="B38" s="1213"/>
      <c r="C38" s="1498" t="s">
        <v>1478</v>
      </c>
      <c r="D38" s="1498"/>
      <c r="E38" s="1498"/>
      <c r="F38" s="1498"/>
      <c r="G38" s="1498"/>
      <c r="H38" s="36"/>
      <c r="I38" s="36"/>
      <c r="J38" s="36"/>
      <c r="K38" s="36"/>
      <c r="L38" s="36"/>
      <c r="M38" s="36"/>
      <c r="N38" s="1500"/>
      <c r="O38" s="1504"/>
      <c r="P38" s="1502"/>
      <c r="Q38" s="36"/>
      <c r="R38" s="36"/>
      <c r="S38" s="36"/>
      <c r="T38" s="36"/>
      <c r="U38" s="36"/>
      <c r="V38" s="36"/>
      <c r="W38" s="36"/>
      <c r="X38" s="36"/>
      <c r="Y38" s="36"/>
      <c r="Z38" s="36"/>
      <c r="AA38" s="36"/>
      <c r="AB38" s="215"/>
      <c r="AC38" s="215"/>
      <c r="AD38" s="215"/>
      <c r="AE38" s="215"/>
      <c r="AF38" s="215"/>
      <c r="AG38" s="215"/>
      <c r="AH38" s="215"/>
      <c r="AI38" s="215"/>
      <c r="AJ38" s="36"/>
      <c r="AK38" s="215"/>
      <c r="AL38" s="36"/>
      <c r="AM38" s="36"/>
      <c r="AN38" s="36"/>
      <c r="AO38" s="215"/>
      <c r="AP38" s="36"/>
      <c r="AQ38" s="36"/>
      <c r="AR38" s="36"/>
      <c r="AS38" s="215"/>
      <c r="AT38" s="36"/>
      <c r="AU38" s="36"/>
      <c r="AV38" s="36"/>
      <c r="AW38" s="215"/>
      <c r="AX38" s="36"/>
      <c r="AY38" s="36"/>
      <c r="AZ38" s="36"/>
      <c r="BA38" s="215"/>
      <c r="BB38" s="36"/>
      <c r="BC38" s="36"/>
      <c r="BD38" s="36"/>
      <c r="BE38" s="215"/>
      <c r="BF38" s="36"/>
      <c r="BG38" s="36"/>
      <c r="BH38" s="36"/>
      <c r="BI38" s="215"/>
      <c r="BJ38" s="36"/>
      <c r="BK38" s="36"/>
      <c r="BL38" s="36"/>
      <c r="BM38" s="215"/>
      <c r="BN38" s="36"/>
      <c r="BO38" s="36"/>
      <c r="BP38" s="36"/>
      <c r="BQ38" s="215"/>
      <c r="BR38" s="36"/>
      <c r="BS38" s="36"/>
      <c r="BT38" s="36"/>
      <c r="BU38" s="215"/>
      <c r="BV38" s="36"/>
      <c r="BW38" s="36"/>
      <c r="BX38" s="36"/>
      <c r="BY38" s="36"/>
      <c r="BZ38" s="36"/>
      <c r="CA38" s="36"/>
      <c r="CB38" s="36"/>
      <c r="CC38" s="36"/>
      <c r="CD38" s="36"/>
      <c r="CE38" s="36"/>
      <c r="CF38" s="36"/>
      <c r="CG38" s="36"/>
      <c r="CH38" s="36"/>
      <c r="CI38" s="36"/>
      <c r="CJ38" s="36"/>
      <c r="CK38" s="36"/>
      <c r="CL38" s="36"/>
      <c r="CM38" s="36"/>
      <c r="CN38" s="36"/>
      <c r="CO38" s="36"/>
      <c r="CP38" s="36"/>
      <c r="CQ38" s="36"/>
    </row>
    <row r="39" spans="1:95" ht="60.75" customHeight="1" x14ac:dyDescent="0.2">
      <c r="A39" s="36"/>
      <c r="B39" s="1221" t="s">
        <v>1406</v>
      </c>
      <c r="C39" s="1367">
        <v>6</v>
      </c>
      <c r="D39" s="1368"/>
      <c r="E39" s="1369"/>
      <c r="F39" s="1213"/>
      <c r="G39" s="1213"/>
      <c r="H39" s="36"/>
      <c r="I39" s="36"/>
      <c r="J39" s="36"/>
      <c r="K39" s="36"/>
      <c r="L39" s="36"/>
      <c r="M39" s="36"/>
      <c r="N39" s="1209" t="s">
        <v>1320</v>
      </c>
      <c r="O39" s="1210" t="s">
        <v>1411</v>
      </c>
      <c r="P39" s="1222">
        <v>8</v>
      </c>
      <c r="Q39" s="36"/>
      <c r="R39" s="36"/>
      <c r="S39" s="36"/>
      <c r="T39" s="36"/>
      <c r="U39" s="36"/>
      <c r="V39" s="36"/>
      <c r="W39" s="36"/>
      <c r="X39" s="36"/>
      <c r="Y39" s="36"/>
      <c r="Z39" s="36"/>
      <c r="AA39" s="36"/>
      <c r="AB39" s="215"/>
      <c r="AC39" s="215"/>
      <c r="AD39" s="215"/>
      <c r="AE39" s="215"/>
      <c r="AF39" s="215"/>
      <c r="AG39" s="215"/>
      <c r="AH39" s="215"/>
      <c r="AI39" s="215"/>
      <c r="AJ39" s="36"/>
      <c r="AK39" s="215"/>
      <c r="AL39" s="36"/>
      <c r="AM39" s="36"/>
      <c r="AN39" s="36"/>
      <c r="AO39" s="215"/>
      <c r="AP39" s="36"/>
      <c r="AQ39" s="36"/>
      <c r="AR39" s="36"/>
      <c r="AS39" s="215"/>
      <c r="AT39" s="36"/>
      <c r="AU39" s="36"/>
      <c r="AV39" s="36"/>
      <c r="AW39" s="215"/>
      <c r="AX39" s="36"/>
      <c r="AY39" s="36"/>
      <c r="AZ39" s="36"/>
      <c r="BA39" s="215"/>
      <c r="BB39" s="36"/>
      <c r="BC39" s="36"/>
      <c r="BD39" s="36"/>
      <c r="BE39" s="215"/>
      <c r="BF39" s="36"/>
      <c r="BG39" s="36"/>
      <c r="BH39" s="36"/>
      <c r="BI39" s="215"/>
      <c r="BJ39" s="36"/>
      <c r="BK39" s="36"/>
      <c r="BL39" s="36"/>
      <c r="BM39" s="215"/>
      <c r="BN39" s="36"/>
      <c r="BO39" s="36"/>
      <c r="BP39" s="36"/>
      <c r="BQ39" s="215"/>
      <c r="BR39" s="36"/>
      <c r="BS39" s="36"/>
      <c r="BT39" s="36"/>
      <c r="BU39" s="215"/>
      <c r="BV39" s="36"/>
      <c r="BW39" s="36"/>
      <c r="BX39" s="36"/>
      <c r="BY39" s="36"/>
      <c r="BZ39" s="36"/>
      <c r="CA39" s="36"/>
      <c r="CB39" s="36"/>
      <c r="CC39" s="36"/>
      <c r="CD39" s="36"/>
      <c r="CE39" s="36"/>
      <c r="CF39" s="36"/>
      <c r="CG39" s="36"/>
      <c r="CH39" s="36"/>
      <c r="CI39" s="36"/>
      <c r="CJ39" s="36"/>
      <c r="CK39" s="36"/>
      <c r="CL39" s="36"/>
      <c r="CM39" s="36"/>
      <c r="CN39" s="36"/>
      <c r="CO39" s="36"/>
      <c r="CP39" s="36"/>
      <c r="CQ39" s="36"/>
    </row>
    <row r="40" spans="1:95" ht="63" x14ac:dyDescent="0.2">
      <c r="A40" s="36"/>
      <c r="B40" s="94" t="s">
        <v>1407</v>
      </c>
      <c r="C40" s="1367">
        <v>3</v>
      </c>
      <c r="D40" s="1368"/>
      <c r="E40" s="1369"/>
      <c r="F40" s="1213"/>
      <c r="G40" s="1213"/>
      <c r="H40" s="36"/>
      <c r="I40" s="36"/>
      <c r="J40" s="36"/>
      <c r="K40" s="36"/>
      <c r="L40" s="36"/>
      <c r="M40" s="36"/>
      <c r="N40" s="1211" t="s">
        <v>1321</v>
      </c>
      <c r="O40" s="1212" t="s">
        <v>1412</v>
      </c>
      <c r="P40" s="1222">
        <v>1</v>
      </c>
      <c r="Q40" s="36"/>
      <c r="R40" s="36"/>
      <c r="S40" s="36"/>
      <c r="T40" s="36"/>
      <c r="U40" s="36"/>
      <c r="V40" s="36"/>
      <c r="W40" s="36"/>
      <c r="X40" s="36"/>
      <c r="Y40" s="36"/>
      <c r="Z40" s="36"/>
      <c r="AA40" s="36"/>
      <c r="AB40" s="215"/>
      <c r="AC40" s="215"/>
      <c r="AD40" s="215"/>
      <c r="AE40" s="215"/>
      <c r="AF40" s="215"/>
      <c r="AG40" s="215"/>
      <c r="AH40" s="215"/>
      <c r="AI40" s="215"/>
      <c r="AJ40" s="36"/>
      <c r="AK40" s="215"/>
      <c r="AL40" s="36"/>
      <c r="AM40" s="36"/>
      <c r="AN40" s="36"/>
      <c r="AO40" s="215"/>
      <c r="AP40" s="36"/>
      <c r="AQ40" s="36"/>
      <c r="AR40" s="36"/>
      <c r="AS40" s="215"/>
      <c r="AT40" s="36"/>
      <c r="AU40" s="36"/>
      <c r="AV40" s="36"/>
      <c r="AW40" s="215"/>
      <c r="AX40" s="36"/>
      <c r="AY40" s="36"/>
      <c r="AZ40" s="36"/>
      <c r="BA40" s="215"/>
      <c r="BB40" s="36"/>
      <c r="BC40" s="36"/>
      <c r="BD40" s="36"/>
      <c r="BE40" s="215"/>
      <c r="BF40" s="36"/>
      <c r="BG40" s="36"/>
      <c r="BH40" s="36"/>
      <c r="BI40" s="215"/>
      <c r="BJ40" s="36"/>
      <c r="BK40" s="36"/>
      <c r="BL40" s="36"/>
      <c r="BM40" s="215"/>
      <c r="BN40" s="36"/>
      <c r="BO40" s="36"/>
      <c r="BP40" s="36"/>
      <c r="BQ40" s="215"/>
      <c r="BR40" s="36"/>
      <c r="BS40" s="36"/>
      <c r="BT40" s="36"/>
      <c r="BU40" s="215"/>
      <c r="BV40" s="36"/>
      <c r="BW40" s="36"/>
      <c r="BX40" s="36"/>
      <c r="BY40" s="36"/>
      <c r="BZ40" s="36"/>
      <c r="CA40" s="36"/>
      <c r="CB40" s="36"/>
      <c r="CC40" s="36"/>
      <c r="CD40" s="36"/>
      <c r="CE40" s="36"/>
      <c r="CF40" s="36"/>
      <c r="CG40" s="36"/>
      <c r="CH40" s="36"/>
      <c r="CI40" s="36"/>
      <c r="CJ40" s="36"/>
      <c r="CK40" s="36"/>
      <c r="CL40" s="36"/>
      <c r="CM40" s="36"/>
      <c r="CN40" s="36"/>
      <c r="CO40" s="36"/>
      <c r="CP40" s="36"/>
      <c r="CQ40" s="36"/>
    </row>
    <row r="41" spans="1:95" ht="15" x14ac:dyDescent="0.2">
      <c r="A41" s="36"/>
      <c r="B41" s="94" t="s">
        <v>1408</v>
      </c>
      <c r="C41" s="1367">
        <v>0</v>
      </c>
      <c r="D41" s="1368"/>
      <c r="E41" s="1369"/>
      <c r="F41" s="1213"/>
      <c r="G41" s="1213"/>
      <c r="H41" s="36"/>
      <c r="I41" s="36"/>
      <c r="J41" s="36"/>
      <c r="K41" s="36"/>
      <c r="L41" s="36"/>
      <c r="M41" s="36"/>
      <c r="N41" s="36"/>
      <c r="O41" s="36"/>
      <c r="P41" s="36"/>
      <c r="Q41" s="36"/>
      <c r="R41" s="36"/>
      <c r="S41" s="36"/>
      <c r="T41" s="36"/>
      <c r="U41" s="36"/>
      <c r="V41" s="36"/>
      <c r="W41" s="36"/>
      <c r="X41" s="36"/>
      <c r="Y41" s="36"/>
      <c r="Z41" s="36"/>
      <c r="AA41" s="36"/>
      <c r="AB41" s="215"/>
      <c r="AC41" s="215"/>
      <c r="AD41" s="215"/>
      <c r="AE41" s="215"/>
      <c r="AF41" s="215"/>
      <c r="AG41" s="215"/>
      <c r="AH41" s="215"/>
      <c r="AI41" s="215"/>
      <c r="AJ41" s="36"/>
      <c r="AK41" s="215"/>
      <c r="AL41" s="36"/>
      <c r="AM41" s="36"/>
      <c r="AN41" s="36"/>
      <c r="AO41" s="215"/>
      <c r="AP41" s="36"/>
      <c r="AQ41" s="36"/>
      <c r="AR41" s="36"/>
      <c r="AS41" s="215"/>
      <c r="AT41" s="36"/>
      <c r="AU41" s="36"/>
      <c r="AV41" s="36"/>
      <c r="AW41" s="215"/>
      <c r="AX41" s="36"/>
      <c r="AY41" s="36"/>
      <c r="AZ41" s="36"/>
      <c r="BA41" s="215"/>
      <c r="BB41" s="36"/>
      <c r="BC41" s="36"/>
      <c r="BD41" s="36"/>
      <c r="BE41" s="215"/>
      <c r="BF41" s="36"/>
      <c r="BG41" s="36"/>
      <c r="BH41" s="36"/>
      <c r="BI41" s="215"/>
      <c r="BJ41" s="36"/>
      <c r="BK41" s="36"/>
      <c r="BL41" s="36"/>
      <c r="BM41" s="215"/>
      <c r="BN41" s="36"/>
      <c r="BO41" s="36"/>
      <c r="BP41" s="36"/>
      <c r="BQ41" s="215"/>
      <c r="BR41" s="36"/>
      <c r="BS41" s="36"/>
      <c r="BT41" s="36"/>
      <c r="BU41" s="215"/>
      <c r="BV41" s="36"/>
      <c r="BW41" s="36"/>
      <c r="BX41" s="36"/>
      <c r="BY41" s="36"/>
      <c r="BZ41" s="36"/>
      <c r="CA41" s="36"/>
      <c r="CB41" s="36"/>
      <c r="CC41" s="36"/>
      <c r="CD41" s="36"/>
      <c r="CE41" s="36"/>
      <c r="CF41" s="36"/>
      <c r="CG41" s="36"/>
      <c r="CH41" s="36"/>
      <c r="CI41" s="36"/>
      <c r="CJ41" s="36"/>
      <c r="CK41" s="36"/>
      <c r="CL41" s="36"/>
      <c r="CM41" s="36"/>
      <c r="CN41" s="36"/>
      <c r="CO41" s="36"/>
      <c r="CP41" s="36"/>
      <c r="CQ41" s="36"/>
    </row>
    <row r="42" spans="1:95" ht="15" x14ac:dyDescent="0.2">
      <c r="A42" s="36"/>
      <c r="B42" s="94" t="s">
        <v>1409</v>
      </c>
      <c r="C42" s="1367">
        <v>0</v>
      </c>
      <c r="D42" s="1368"/>
      <c r="E42" s="1369"/>
      <c r="F42" s="1213"/>
      <c r="G42" s="1213"/>
      <c r="H42" s="36"/>
      <c r="I42" s="36"/>
      <c r="J42" s="36"/>
      <c r="K42" s="36"/>
      <c r="L42" s="36"/>
      <c r="M42" s="36"/>
      <c r="N42" s="36"/>
      <c r="O42" s="36"/>
      <c r="P42" s="36"/>
      <c r="Q42" s="36"/>
      <c r="R42" s="36"/>
      <c r="V42" s="36"/>
      <c r="W42" s="36"/>
      <c r="X42" s="36"/>
      <c r="Y42" s="36"/>
      <c r="Z42" s="36"/>
      <c r="AA42" s="36"/>
      <c r="AB42" s="215"/>
      <c r="AC42" s="215"/>
      <c r="AD42" s="215"/>
      <c r="AE42" s="215"/>
      <c r="AF42" s="215"/>
      <c r="AG42" s="215"/>
      <c r="AH42" s="215"/>
      <c r="AI42" s="215"/>
      <c r="AJ42" s="36"/>
      <c r="AK42" s="215"/>
      <c r="AL42" s="36"/>
      <c r="AM42" s="36"/>
      <c r="AN42" s="36"/>
      <c r="AO42" s="215"/>
      <c r="AP42" s="36"/>
      <c r="AQ42" s="36"/>
      <c r="AR42" s="36"/>
      <c r="AS42" s="215"/>
      <c r="AT42" s="36"/>
      <c r="AU42" s="36"/>
      <c r="AV42" s="36"/>
      <c r="AW42" s="215"/>
      <c r="AX42" s="36"/>
      <c r="AY42" s="36"/>
      <c r="AZ42" s="36"/>
      <c r="BA42" s="215"/>
      <c r="BB42" s="36"/>
      <c r="BC42" s="36"/>
      <c r="BD42" s="36"/>
      <c r="BE42" s="215"/>
      <c r="BF42" s="36"/>
      <c r="BG42" s="36"/>
      <c r="BH42" s="36"/>
      <c r="BI42" s="215"/>
      <c r="BJ42" s="36"/>
      <c r="BK42" s="36"/>
      <c r="BL42" s="36"/>
      <c r="BM42" s="215"/>
      <c r="BN42" s="36"/>
      <c r="BO42" s="36"/>
      <c r="BP42" s="36"/>
      <c r="BQ42" s="215"/>
      <c r="BR42" s="36"/>
      <c r="BS42" s="36"/>
      <c r="BT42" s="36"/>
      <c r="BU42" s="215"/>
      <c r="BV42" s="36"/>
      <c r="BW42" s="36"/>
      <c r="BX42" s="36"/>
      <c r="BY42" s="36"/>
      <c r="BZ42" s="36"/>
      <c r="CA42" s="36"/>
      <c r="CB42" s="36"/>
      <c r="CC42" s="36"/>
      <c r="CD42" s="36"/>
      <c r="CE42" s="36"/>
      <c r="CF42" s="36"/>
      <c r="CG42" s="36"/>
      <c r="CH42" s="36"/>
      <c r="CI42" s="36"/>
      <c r="CJ42" s="36"/>
      <c r="CK42" s="36"/>
      <c r="CL42" s="36"/>
      <c r="CM42" s="36"/>
      <c r="CN42" s="36"/>
      <c r="CO42" s="36"/>
      <c r="CP42" s="36"/>
      <c r="CQ42" s="36"/>
    </row>
    <row r="43" spans="1:95" ht="15" x14ac:dyDescent="0.2">
      <c r="A43" s="36"/>
      <c r="B43" s="94" t="s">
        <v>1320</v>
      </c>
      <c r="C43" s="1367">
        <v>8</v>
      </c>
      <c r="D43" s="1368"/>
      <c r="E43" s="1369"/>
      <c r="F43" s="1213"/>
      <c r="G43" s="1213"/>
      <c r="H43" s="36"/>
      <c r="I43" s="36"/>
      <c r="J43" s="36"/>
      <c r="K43" s="36"/>
      <c r="L43" s="36"/>
      <c r="M43" s="36"/>
      <c r="N43" s="36"/>
      <c r="O43" s="36"/>
      <c r="P43" s="36"/>
      <c r="Q43" s="36"/>
      <c r="R43" s="36"/>
      <c r="V43" s="36"/>
      <c r="W43" s="36"/>
      <c r="X43" s="36"/>
      <c r="Y43" s="36"/>
      <c r="Z43" s="36"/>
      <c r="AA43" s="36"/>
      <c r="AB43" s="215"/>
      <c r="AC43" s="215"/>
      <c r="AD43" s="215"/>
      <c r="AE43" s="215"/>
      <c r="AF43" s="215"/>
      <c r="AG43" s="215"/>
      <c r="AH43" s="215"/>
      <c r="AI43" s="215"/>
      <c r="AJ43" s="36"/>
      <c r="AK43" s="215"/>
      <c r="AL43" s="36"/>
      <c r="AM43" s="36"/>
      <c r="AN43" s="36"/>
      <c r="AO43" s="215"/>
      <c r="AP43" s="36"/>
      <c r="AQ43" s="36"/>
      <c r="AR43" s="36"/>
      <c r="AS43" s="215"/>
      <c r="AT43" s="36"/>
      <c r="AU43" s="36"/>
      <c r="AV43" s="36"/>
      <c r="AW43" s="215"/>
      <c r="AX43" s="36"/>
      <c r="AY43" s="36"/>
      <c r="AZ43" s="36"/>
      <c r="BA43" s="215"/>
      <c r="BB43" s="36"/>
      <c r="BC43" s="36"/>
      <c r="BD43" s="36"/>
      <c r="BE43" s="215"/>
      <c r="BF43" s="36"/>
      <c r="BG43" s="36"/>
      <c r="BH43" s="36"/>
      <c r="BI43" s="215"/>
      <c r="BJ43" s="36"/>
      <c r="BK43" s="36"/>
      <c r="BL43" s="36"/>
      <c r="BM43" s="215"/>
      <c r="BN43" s="36"/>
      <c r="BO43" s="36"/>
      <c r="BP43" s="36"/>
      <c r="BQ43" s="215"/>
      <c r="BR43" s="36"/>
      <c r="BS43" s="36"/>
      <c r="BT43" s="36"/>
      <c r="BU43" s="215"/>
      <c r="BV43" s="36"/>
      <c r="BW43" s="36"/>
      <c r="BX43" s="36"/>
      <c r="BY43" s="36"/>
      <c r="BZ43" s="36"/>
      <c r="CA43" s="36"/>
      <c r="CB43" s="36"/>
      <c r="CC43" s="36"/>
      <c r="CD43" s="36"/>
      <c r="CE43" s="36"/>
      <c r="CF43" s="36"/>
      <c r="CG43" s="36"/>
      <c r="CH43" s="36"/>
      <c r="CI43" s="36"/>
      <c r="CJ43" s="36"/>
      <c r="CK43" s="36"/>
      <c r="CL43" s="36"/>
      <c r="CM43" s="36"/>
      <c r="CN43" s="36"/>
      <c r="CO43" s="36"/>
      <c r="CP43" s="36"/>
      <c r="CQ43" s="36"/>
    </row>
    <row r="44" spans="1:95" ht="15" x14ac:dyDescent="0.2">
      <c r="A44" s="36"/>
      <c r="B44" s="94" t="s">
        <v>1321</v>
      </c>
      <c r="C44" s="1367">
        <v>1</v>
      </c>
      <c r="D44" s="1368"/>
      <c r="E44" s="1369"/>
      <c r="F44" s="1213"/>
      <c r="G44" s="1213"/>
      <c r="H44" s="36"/>
      <c r="I44" s="36"/>
      <c r="J44" s="36"/>
      <c r="K44" s="36"/>
      <c r="L44" s="36"/>
      <c r="M44" s="36"/>
      <c r="N44" s="36"/>
      <c r="O44" s="36"/>
      <c r="P44" s="36"/>
      <c r="Q44" s="36"/>
      <c r="R44" s="36"/>
      <c r="V44" s="36"/>
      <c r="W44" s="36"/>
      <c r="X44" s="36"/>
      <c r="Y44" s="36"/>
      <c r="Z44" s="36"/>
      <c r="AA44" s="36"/>
      <c r="AB44" s="215"/>
      <c r="AC44" s="215"/>
      <c r="AD44" s="215"/>
      <c r="AE44" s="215"/>
      <c r="AF44" s="215"/>
      <c r="AG44" s="215"/>
      <c r="AH44" s="215"/>
      <c r="AI44" s="215"/>
      <c r="AJ44" s="36"/>
      <c r="AK44" s="215"/>
      <c r="AL44" s="36"/>
      <c r="AM44" s="36"/>
      <c r="AN44" s="36"/>
      <c r="AO44" s="215"/>
      <c r="AP44" s="36"/>
      <c r="AQ44" s="36"/>
      <c r="AR44" s="36"/>
      <c r="AS44" s="215"/>
      <c r="AT44" s="36"/>
      <c r="AU44" s="36"/>
      <c r="AV44" s="36"/>
      <c r="AW44" s="215"/>
      <c r="AX44" s="36"/>
      <c r="AY44" s="36"/>
      <c r="AZ44" s="36"/>
      <c r="BA44" s="215"/>
      <c r="BB44" s="36"/>
      <c r="BC44" s="36"/>
      <c r="BD44" s="36"/>
      <c r="BE44" s="215"/>
      <c r="BF44" s="36"/>
      <c r="BG44" s="36"/>
      <c r="BH44" s="36"/>
      <c r="BI44" s="215"/>
      <c r="BJ44" s="36"/>
      <c r="BK44" s="36"/>
      <c r="BL44" s="36"/>
      <c r="BM44" s="215"/>
      <c r="BN44" s="36"/>
      <c r="BO44" s="36"/>
      <c r="BP44" s="36"/>
      <c r="BQ44" s="215"/>
      <c r="BR44" s="36"/>
      <c r="BS44" s="36"/>
      <c r="BT44" s="36"/>
      <c r="BU44" s="215"/>
      <c r="BV44" s="36"/>
      <c r="BW44" s="36"/>
      <c r="BX44" s="36"/>
      <c r="BY44" s="36"/>
      <c r="BZ44" s="36"/>
      <c r="CA44" s="36"/>
      <c r="CB44" s="36"/>
      <c r="CC44" s="36"/>
      <c r="CD44" s="36"/>
      <c r="CE44" s="36"/>
      <c r="CF44" s="36"/>
      <c r="CG44" s="36"/>
      <c r="CH44" s="36"/>
      <c r="CI44" s="36"/>
      <c r="CJ44" s="36"/>
      <c r="CK44" s="36"/>
      <c r="CL44" s="36"/>
      <c r="CM44" s="36"/>
      <c r="CN44" s="36"/>
      <c r="CO44" s="36"/>
      <c r="CP44" s="36"/>
      <c r="CQ44" s="36"/>
    </row>
    <row r="45" spans="1:95" ht="22.5" x14ac:dyDescent="0.2">
      <c r="A45" s="36"/>
      <c r="B45" s="1204" t="s">
        <v>1410</v>
      </c>
      <c r="C45" s="1367">
        <v>2</v>
      </c>
      <c r="D45" s="1368"/>
      <c r="E45" s="1369"/>
      <c r="F45" s="1213"/>
      <c r="G45" s="1213"/>
      <c r="H45" s="36"/>
      <c r="I45" s="36"/>
      <c r="J45" s="36"/>
      <c r="K45" s="36"/>
      <c r="L45" s="36"/>
      <c r="M45" s="36"/>
      <c r="N45" s="36"/>
      <c r="O45" s="36"/>
      <c r="P45" s="36"/>
      <c r="Q45" s="36"/>
      <c r="R45" s="36"/>
      <c r="V45" s="36"/>
      <c r="W45" s="36"/>
      <c r="X45" s="36"/>
      <c r="Y45" s="36"/>
      <c r="Z45" s="36"/>
      <c r="AA45" s="36"/>
      <c r="AB45" s="215"/>
      <c r="AC45" s="215"/>
      <c r="AD45" s="215"/>
      <c r="AE45" s="215"/>
      <c r="AF45" s="215"/>
      <c r="AG45" s="215"/>
      <c r="AH45" s="215"/>
      <c r="AI45" s="215"/>
      <c r="AJ45" s="36"/>
      <c r="AK45" s="215"/>
      <c r="AL45" s="36"/>
      <c r="AM45" s="36"/>
      <c r="AN45" s="36"/>
      <c r="AO45" s="215"/>
      <c r="AP45" s="36"/>
      <c r="AQ45" s="36"/>
      <c r="AR45" s="36"/>
      <c r="AS45" s="215"/>
      <c r="AT45" s="36"/>
      <c r="AU45" s="36"/>
      <c r="AV45" s="36"/>
      <c r="AW45" s="215"/>
      <c r="AX45" s="36"/>
      <c r="AY45" s="36"/>
      <c r="AZ45" s="36"/>
      <c r="BA45" s="215"/>
      <c r="BB45" s="36"/>
      <c r="BC45" s="36"/>
      <c r="BD45" s="36"/>
      <c r="BE45" s="215"/>
      <c r="BF45" s="36"/>
      <c r="BG45" s="36"/>
      <c r="BH45" s="36"/>
      <c r="BI45" s="215"/>
      <c r="BJ45" s="36"/>
      <c r="BK45" s="36"/>
      <c r="BL45" s="36"/>
      <c r="BM45" s="215"/>
      <c r="BN45" s="36"/>
      <c r="BO45" s="36"/>
      <c r="BP45" s="36"/>
      <c r="BQ45" s="215"/>
      <c r="BR45" s="36"/>
      <c r="BS45" s="36"/>
      <c r="BT45" s="36"/>
      <c r="BU45" s="215"/>
      <c r="BV45" s="36"/>
      <c r="BW45" s="36"/>
      <c r="BX45" s="36"/>
      <c r="BY45" s="36"/>
      <c r="BZ45" s="36"/>
      <c r="CA45" s="36"/>
      <c r="CB45" s="36"/>
      <c r="CC45" s="36"/>
      <c r="CD45" s="36"/>
      <c r="CE45" s="36"/>
      <c r="CF45" s="36"/>
      <c r="CG45" s="36"/>
      <c r="CH45" s="36"/>
      <c r="CI45" s="36"/>
      <c r="CJ45" s="36"/>
      <c r="CK45" s="36"/>
      <c r="CL45" s="36"/>
      <c r="CM45" s="36"/>
      <c r="CN45" s="36"/>
      <c r="CO45" s="36"/>
      <c r="CP45" s="36"/>
      <c r="CQ45" s="36"/>
    </row>
    <row r="46" spans="1:95" x14ac:dyDescent="0.15">
      <c r="A46" s="36"/>
      <c r="B46" s="36"/>
      <c r="C46" s="36"/>
      <c r="D46" s="36"/>
      <c r="E46" s="36"/>
      <c r="F46" s="36"/>
      <c r="G46" s="36"/>
      <c r="H46" s="36"/>
      <c r="I46" s="36"/>
      <c r="J46" s="36"/>
      <c r="K46" s="36"/>
      <c r="L46" s="36"/>
      <c r="M46" s="36"/>
      <c r="N46" s="36"/>
      <c r="O46" s="36"/>
      <c r="P46" s="36"/>
      <c r="Q46" s="36"/>
      <c r="R46" s="36"/>
      <c r="V46" s="36"/>
      <c r="W46" s="36"/>
      <c r="X46" s="36"/>
      <c r="Y46" s="36"/>
      <c r="Z46" s="36"/>
      <c r="AA46" s="36"/>
      <c r="AB46" s="215"/>
      <c r="AC46" s="215"/>
      <c r="AD46" s="215"/>
      <c r="AE46" s="215"/>
      <c r="AF46" s="215"/>
      <c r="AG46" s="215"/>
      <c r="AH46" s="215"/>
      <c r="AI46" s="215"/>
      <c r="AJ46" s="36"/>
      <c r="AK46" s="215"/>
      <c r="AL46" s="36"/>
      <c r="AM46" s="36"/>
      <c r="AN46" s="36"/>
      <c r="AO46" s="215"/>
      <c r="AP46" s="36"/>
      <c r="AQ46" s="36"/>
      <c r="AR46" s="36"/>
      <c r="AS46" s="215"/>
      <c r="AT46" s="36"/>
      <c r="AU46" s="36"/>
      <c r="AV46" s="36"/>
      <c r="AW46" s="215"/>
      <c r="AX46" s="36"/>
      <c r="AY46" s="36"/>
      <c r="AZ46" s="36"/>
      <c r="BA46" s="215"/>
      <c r="BB46" s="36"/>
      <c r="BC46" s="36"/>
      <c r="BD46" s="36"/>
      <c r="BE46" s="215"/>
      <c r="BF46" s="36"/>
      <c r="BG46" s="36"/>
      <c r="BH46" s="36"/>
      <c r="BI46" s="215"/>
      <c r="BJ46" s="36"/>
      <c r="BK46" s="36"/>
      <c r="BL46" s="36"/>
      <c r="BM46" s="215"/>
      <c r="BN46" s="36"/>
      <c r="BO46" s="36"/>
      <c r="BP46" s="36"/>
      <c r="BQ46" s="215"/>
      <c r="BR46" s="36"/>
      <c r="BS46" s="36"/>
      <c r="BT46" s="36"/>
      <c r="BU46" s="215"/>
      <c r="BV46" s="36"/>
      <c r="BW46" s="36"/>
      <c r="BX46" s="36"/>
      <c r="BY46" s="36"/>
      <c r="BZ46" s="36"/>
      <c r="CA46" s="36"/>
      <c r="CB46" s="36"/>
      <c r="CC46" s="36"/>
      <c r="CD46" s="36"/>
      <c r="CE46" s="36"/>
      <c r="CF46" s="36"/>
      <c r="CG46" s="36"/>
      <c r="CH46" s="36"/>
      <c r="CI46" s="36"/>
      <c r="CJ46" s="36"/>
      <c r="CK46" s="36"/>
      <c r="CL46" s="36"/>
      <c r="CM46" s="36"/>
      <c r="CN46" s="36"/>
      <c r="CO46" s="36"/>
      <c r="CP46" s="36"/>
      <c r="CQ46" s="36"/>
    </row>
    <row r="47" spans="1:95" x14ac:dyDescent="0.15">
      <c r="A47" s="36"/>
    </row>
  </sheetData>
  <mergeCells count="108">
    <mergeCell ref="C38:G38"/>
    <mergeCell ref="C43:E43"/>
    <mergeCell ref="C44:E44"/>
    <mergeCell ref="C45:E45"/>
    <mergeCell ref="N37:N38"/>
    <mergeCell ref="P37:P38"/>
    <mergeCell ref="O37:O38"/>
    <mergeCell ref="BT10:BW11"/>
    <mergeCell ref="S13:S14"/>
    <mergeCell ref="T13:T14"/>
    <mergeCell ref="V13:V15"/>
    <mergeCell ref="C41:E41"/>
    <mergeCell ref="C42:E42"/>
    <mergeCell ref="C35:G35"/>
    <mergeCell ref="C36:E36"/>
    <mergeCell ref="C39:E39"/>
    <mergeCell ref="G13:G15"/>
    <mergeCell ref="H13:H15"/>
    <mergeCell ref="C40:E40"/>
    <mergeCell ref="C20:L20"/>
    <mergeCell ref="C23:L23"/>
    <mergeCell ref="C24:L24"/>
    <mergeCell ref="C25:L25"/>
    <mergeCell ref="K18:K19"/>
    <mergeCell ref="L18:L19"/>
    <mergeCell ref="G16:G17"/>
    <mergeCell ref="N28:P28"/>
    <mergeCell ref="D22:G22"/>
    <mergeCell ref="N22:P22"/>
    <mergeCell ref="Q10:T10"/>
    <mergeCell ref="W10:W12"/>
    <mergeCell ref="X10:X12"/>
    <mergeCell ref="Q11:Q12"/>
    <mergeCell ref="R11:R12"/>
    <mergeCell ref="S11:S12"/>
    <mergeCell ref="T11:T12"/>
    <mergeCell ref="K16:K17"/>
    <mergeCell ref="F18:F19"/>
    <mergeCell ref="G18:G19"/>
    <mergeCell ref="H18:H19"/>
    <mergeCell ref="J18:J19"/>
    <mergeCell ref="I18:I19"/>
    <mergeCell ref="H16:H17"/>
    <mergeCell ref="I16:I17"/>
    <mergeCell ref="J16:J17"/>
    <mergeCell ref="P4:Q4"/>
    <mergeCell ref="B11:B12"/>
    <mergeCell ref="P11:P12"/>
    <mergeCell ref="B1:B4"/>
    <mergeCell ref="C11:E11"/>
    <mergeCell ref="F11:G11"/>
    <mergeCell ref="M11:M12"/>
    <mergeCell ref="C1:O1"/>
    <mergeCell ref="C2:O3"/>
    <mergeCell ref="C4:O4"/>
    <mergeCell ref="H11:K11"/>
    <mergeCell ref="P3:Q3"/>
    <mergeCell ref="BL10:BO11"/>
    <mergeCell ref="BP10:BS11"/>
    <mergeCell ref="AB10:AE11"/>
    <mergeCell ref="AR10:AU11"/>
    <mergeCell ref="AV10:AY11"/>
    <mergeCell ref="AZ10:BC11"/>
    <mergeCell ref="BD10:BG11"/>
    <mergeCell ref="N13:N15"/>
    <mergeCell ref="O13:O15"/>
    <mergeCell ref="AJ10:AM11"/>
    <mergeCell ref="AN10:AQ11"/>
    <mergeCell ref="P13:P14"/>
    <mergeCell ref="Q13:Q14"/>
    <mergeCell ref="AF10:AI11"/>
    <mergeCell ref="Y10:AA11"/>
    <mergeCell ref="R13:R14"/>
    <mergeCell ref="B13:B15"/>
    <mergeCell ref="C13:C15"/>
    <mergeCell ref="D13:D15"/>
    <mergeCell ref="E13:E15"/>
    <mergeCell ref="F13:F15"/>
    <mergeCell ref="BH10:BK11"/>
    <mergeCell ref="I13:I15"/>
    <mergeCell ref="J13:J15"/>
    <mergeCell ref="K13:K15"/>
    <mergeCell ref="L13:L15"/>
    <mergeCell ref="M13:M15"/>
    <mergeCell ref="BX10:CA10"/>
    <mergeCell ref="CB10:CE10"/>
    <mergeCell ref="CF10:CI10"/>
    <mergeCell ref="BX11:CA11"/>
    <mergeCell ref="CB11:CE11"/>
    <mergeCell ref="CF11:CI11"/>
    <mergeCell ref="P20:S20"/>
    <mergeCell ref="B16:B17"/>
    <mergeCell ref="C16:C17"/>
    <mergeCell ref="D16:D17"/>
    <mergeCell ref="E16:E17"/>
    <mergeCell ref="F16:F17"/>
    <mergeCell ref="N18:N19"/>
    <mergeCell ref="O18:O19"/>
    <mergeCell ref="X13:X15"/>
    <mergeCell ref="L16:L17"/>
    <mergeCell ref="M16:M17"/>
    <mergeCell ref="N16:N17"/>
    <mergeCell ref="O16:O17"/>
    <mergeCell ref="M18:M19"/>
    <mergeCell ref="B18:B19"/>
    <mergeCell ref="C18:C19"/>
    <mergeCell ref="D18:D19"/>
    <mergeCell ref="E18:E19"/>
  </mergeCells>
  <dataValidations disablePrompts="1" count="1">
    <dataValidation type="whole" operator="greaterThan" allowBlank="1" showInputMessage="1" showErrorMessage="1" sqref="D22:G22">
      <formula1>2</formula1>
    </dataValidation>
  </dataValidations>
  <printOptions horizontalCentered="1"/>
  <pageMargins left="0.27559055118110237" right="0.70866141732283472" top="0" bottom="0.74803149606299213" header="0.31496062992125984" footer="0.31496062992125984"/>
  <pageSetup paperSize="5" scale="45" orientation="landscape" r:id="rId1"/>
  <rowBreaks count="1" manualBreakCount="1">
    <brk id="17" min="1" max="86" man="1"/>
  </rowBreaks>
  <drawing r:id="rId2"/>
  <legacyDrawing r:id="rId3"/>
  <oleObjects>
    <mc:AlternateContent xmlns:mc="http://schemas.openxmlformats.org/markup-compatibility/2006">
      <mc:Choice Requires="x14">
        <oleObject progId="Visio.Drawing.11" shapeId="37892" r:id="rId4">
          <objectPr defaultSize="0" autoPict="0" r:id="rId5">
            <anchor moveWithCells="1" sizeWithCells="1">
              <from>
                <xdr:col>2</xdr:col>
                <xdr:colOff>0</xdr:colOff>
                <xdr:row>1</xdr:row>
                <xdr:rowOff>0</xdr:rowOff>
              </from>
              <to>
                <xdr:col>2</xdr:col>
                <xdr:colOff>0</xdr:colOff>
                <xdr:row>3</xdr:row>
                <xdr:rowOff>0</xdr:rowOff>
              </to>
            </anchor>
          </objectPr>
        </oleObject>
      </mc:Choice>
      <mc:Fallback>
        <oleObject progId="Visio.Drawing.11" shapeId="37892" r:id="rId4"/>
      </mc:Fallback>
    </mc:AlternateContent>
    <mc:AlternateContent xmlns:mc="http://schemas.openxmlformats.org/markup-compatibility/2006">
      <mc:Choice Requires="x14">
        <oleObject progId="Visio.Drawing.11" shapeId="37893" r:id="rId6">
          <objectPr defaultSize="0" autoPict="0" r:id="rId5">
            <anchor moveWithCells="1" sizeWithCells="1">
              <from>
                <xdr:col>2</xdr:col>
                <xdr:colOff>0</xdr:colOff>
                <xdr:row>1</xdr:row>
                <xdr:rowOff>0</xdr:rowOff>
              </from>
              <to>
                <xdr:col>2</xdr:col>
                <xdr:colOff>0</xdr:colOff>
                <xdr:row>3</xdr:row>
                <xdr:rowOff>0</xdr:rowOff>
              </to>
            </anchor>
          </objectPr>
        </oleObject>
      </mc:Choice>
      <mc:Fallback>
        <oleObject progId="Visio.Drawing.11" shapeId="37893" r:id="rId6"/>
      </mc:Fallback>
    </mc:AlternateContent>
    <mc:AlternateContent xmlns:mc="http://schemas.openxmlformats.org/markup-compatibility/2006">
      <mc:Choice Requires="x14">
        <oleObject progId="Visio.Drawing.11" shapeId="37894" r:id="rId7">
          <objectPr defaultSize="0" autoPict="0" r:id="rId5">
            <anchor moveWithCells="1" sizeWithCells="1">
              <from>
                <xdr:col>2</xdr:col>
                <xdr:colOff>0</xdr:colOff>
                <xdr:row>1</xdr:row>
                <xdr:rowOff>0</xdr:rowOff>
              </from>
              <to>
                <xdr:col>2</xdr:col>
                <xdr:colOff>0</xdr:colOff>
                <xdr:row>3</xdr:row>
                <xdr:rowOff>0</xdr:rowOff>
              </to>
            </anchor>
          </objectPr>
        </oleObject>
      </mc:Choice>
      <mc:Fallback>
        <oleObject progId="Visio.Drawing.11" shapeId="37894" r:id="rId7"/>
      </mc:Fallback>
    </mc:AlternateContent>
    <mc:AlternateContent xmlns:mc="http://schemas.openxmlformats.org/markup-compatibility/2006">
      <mc:Choice Requires="x14">
        <oleObject progId="Visio.Drawing.11" shapeId="37895" r:id="rId8">
          <objectPr defaultSize="0" autoPict="0" r:id="rId5">
            <anchor moveWithCells="1" sizeWithCells="1">
              <from>
                <xdr:col>2</xdr:col>
                <xdr:colOff>0</xdr:colOff>
                <xdr:row>1</xdr:row>
                <xdr:rowOff>0</xdr:rowOff>
              </from>
              <to>
                <xdr:col>2</xdr:col>
                <xdr:colOff>0</xdr:colOff>
                <xdr:row>3</xdr:row>
                <xdr:rowOff>0</xdr:rowOff>
              </to>
            </anchor>
          </objectPr>
        </oleObject>
      </mc:Choice>
      <mc:Fallback>
        <oleObject progId="Visio.Drawing.11" shapeId="37895" r:id="rId8"/>
      </mc:Fallback>
    </mc:AlternateContent>
    <mc:AlternateContent xmlns:mc="http://schemas.openxmlformats.org/markup-compatibility/2006">
      <mc:Choice Requires="x14">
        <oleObject progId="Visio.Drawing.11" shapeId="37896" r:id="rId9">
          <objectPr defaultSize="0" autoPict="0" r:id="rId5">
            <anchor moveWithCells="1" sizeWithCells="1">
              <from>
                <xdr:col>1</xdr:col>
                <xdr:colOff>361950</xdr:colOff>
                <xdr:row>0</xdr:row>
                <xdr:rowOff>85725</xdr:rowOff>
              </from>
              <to>
                <xdr:col>1</xdr:col>
                <xdr:colOff>5324475</xdr:colOff>
                <xdr:row>3</xdr:row>
                <xdr:rowOff>9525</xdr:rowOff>
              </to>
            </anchor>
          </objectPr>
        </oleObject>
      </mc:Choice>
      <mc:Fallback>
        <oleObject progId="Visio.Drawing.11" shapeId="37896" r:id="rId9"/>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N214"/>
  <sheetViews>
    <sheetView showRuler="0" topLeftCell="A41" zoomScale="60" zoomScaleNormal="60" zoomScaleSheetLayoutView="80" workbookViewId="0">
      <selection activeCell="B49" sqref="B49:J50"/>
    </sheetView>
  </sheetViews>
  <sheetFormatPr baseColWidth="10" defaultColWidth="11.42578125" defaultRowHeight="10.5" x14ac:dyDescent="0.15"/>
  <cols>
    <col min="1" max="1" width="4.7109375" style="3" customWidth="1"/>
    <col min="2" max="2" width="63.85546875" style="3" customWidth="1"/>
    <col min="3" max="3" width="4.7109375" style="3" customWidth="1"/>
    <col min="4" max="4" width="4.42578125" style="3" customWidth="1"/>
    <col min="5" max="5" width="4.85546875" style="3" customWidth="1"/>
    <col min="6" max="6" width="3.140625" style="3" customWidth="1"/>
    <col min="7" max="7" width="4.140625" style="3" customWidth="1"/>
    <col min="8" max="9" width="2.42578125" style="3" customWidth="1"/>
    <col min="10" max="10" width="5.140625" style="3" customWidth="1"/>
    <col min="11" max="11" width="2.7109375" style="3" customWidth="1"/>
    <col min="12" max="12" width="3" style="3" customWidth="1"/>
    <col min="13" max="13" width="15.85546875" style="17" customWidth="1"/>
    <col min="14" max="14" width="17" style="3" customWidth="1"/>
    <col min="15" max="15" width="33.28515625" style="3" customWidth="1"/>
    <col min="16" max="16" width="20.42578125" style="3" customWidth="1"/>
    <col min="17" max="17" width="8.7109375" style="3" customWidth="1"/>
    <col min="18" max="18" width="7.85546875" style="3" customWidth="1"/>
    <col min="19" max="19" width="11.140625" style="3" customWidth="1"/>
    <col min="20" max="20" width="7.7109375" style="3" customWidth="1"/>
    <col min="21" max="21" width="21.42578125" style="3" customWidth="1"/>
    <col min="22" max="23" width="18" style="3" customWidth="1"/>
    <col min="24" max="24" width="16.42578125" style="3" customWidth="1"/>
    <col min="25" max="25" width="14.28515625" style="3" customWidth="1"/>
    <col min="26" max="27" width="9.85546875" style="3" customWidth="1"/>
    <col min="28" max="28" width="4.28515625" style="3" customWidth="1"/>
    <col min="29" max="29" width="4.140625" style="3" customWidth="1"/>
    <col min="30" max="30" width="4" style="3" customWidth="1"/>
    <col min="31" max="32" width="4.28515625" style="3" customWidth="1"/>
    <col min="33" max="33" width="4.140625" style="3" customWidth="1"/>
    <col min="34" max="34" width="4" style="3" customWidth="1"/>
    <col min="35" max="36" width="4.28515625" style="3" customWidth="1"/>
    <col min="37" max="37" width="4.140625" style="3" customWidth="1"/>
    <col min="38" max="38" width="4" style="3" customWidth="1"/>
    <col min="39" max="40" width="4.28515625" style="3" customWidth="1"/>
    <col min="41" max="41" width="4.140625" style="3" customWidth="1"/>
    <col min="42" max="42" width="4" style="3" customWidth="1"/>
    <col min="43" max="44" width="4.28515625" style="3" customWidth="1"/>
    <col min="45" max="45" width="4.140625" style="3" customWidth="1"/>
    <col min="46" max="46" width="4" style="3" customWidth="1"/>
    <col min="47" max="48" width="4.28515625" style="3" customWidth="1"/>
    <col min="49" max="49" width="4.140625" style="3" customWidth="1"/>
    <col min="50" max="50" width="4" style="3" customWidth="1"/>
    <col min="51" max="52" width="4.28515625" style="3" customWidth="1"/>
    <col min="53" max="53" width="4.140625" style="3" customWidth="1"/>
    <col min="54" max="54" width="4" style="3" customWidth="1"/>
    <col min="55" max="56" width="4.28515625" style="3" customWidth="1"/>
    <col min="57" max="57" width="4.140625" style="3" customWidth="1"/>
    <col min="58" max="58" width="4" style="3" customWidth="1"/>
    <col min="59" max="60" width="4.28515625" style="3" customWidth="1"/>
    <col min="61" max="61" width="4.140625" style="3" customWidth="1"/>
    <col min="62" max="62" width="4" style="3" customWidth="1"/>
    <col min="63" max="64" width="4.28515625" style="3" customWidth="1"/>
    <col min="65" max="65" width="4.140625" style="3" customWidth="1"/>
    <col min="66" max="66" width="4" style="3" customWidth="1"/>
    <col min="67" max="68" width="4.28515625" style="3" customWidth="1"/>
    <col min="69" max="69" width="4.140625" style="3" customWidth="1"/>
    <col min="70" max="70" width="4" style="3" customWidth="1"/>
    <col min="71" max="72" width="4.28515625" style="3" customWidth="1"/>
    <col min="73" max="73" width="4.140625" style="3" customWidth="1"/>
    <col min="74" max="74" width="4" style="3" customWidth="1"/>
    <col min="75" max="75" width="4.28515625" style="3" customWidth="1"/>
    <col min="76" max="76" width="10.28515625" style="3" customWidth="1"/>
    <col min="77" max="77" width="16.42578125" style="3" customWidth="1"/>
    <col min="78" max="78" width="16.7109375" style="3" customWidth="1"/>
    <col min="79" max="79" width="14.42578125" style="3" customWidth="1"/>
    <col min="80" max="80" width="11.42578125" style="3" customWidth="1"/>
    <col min="81" max="81" width="14.5703125" style="3" customWidth="1"/>
    <col min="82" max="82" width="16.85546875" style="3" customWidth="1"/>
    <col min="83" max="83" width="10.28515625" style="3" customWidth="1"/>
    <col min="84" max="84" width="13.28515625" style="3" customWidth="1"/>
    <col min="85" max="85" width="19.5703125" style="3" customWidth="1"/>
    <col min="86" max="16384" width="11.42578125" style="3"/>
  </cols>
  <sheetData>
    <row r="1" spans="2:87" ht="33" customHeight="1" x14ac:dyDescent="0.15">
      <c r="B1" s="1531"/>
      <c r="C1" s="1543" t="s">
        <v>14</v>
      </c>
      <c r="D1" s="1544"/>
      <c r="E1" s="1544"/>
      <c r="F1" s="1544"/>
      <c r="G1" s="1544"/>
      <c r="H1" s="1544"/>
      <c r="I1" s="1544"/>
      <c r="J1" s="1544"/>
      <c r="K1" s="1544"/>
      <c r="L1" s="1544"/>
      <c r="M1" s="1544"/>
      <c r="N1" s="1544"/>
      <c r="O1" s="1545"/>
      <c r="P1" s="1543" t="s">
        <v>1283</v>
      </c>
      <c r="Q1" s="1544"/>
      <c r="R1" s="1545"/>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row>
    <row r="2" spans="2:87" ht="34.5" customHeight="1" x14ac:dyDescent="0.15">
      <c r="B2" s="1532"/>
      <c r="C2" s="1546" t="s">
        <v>15</v>
      </c>
      <c r="D2" s="1547"/>
      <c r="E2" s="1547"/>
      <c r="F2" s="1547"/>
      <c r="G2" s="1547"/>
      <c r="H2" s="1547"/>
      <c r="I2" s="1547"/>
      <c r="J2" s="1547"/>
      <c r="K2" s="1547"/>
      <c r="L2" s="1547"/>
      <c r="M2" s="1547"/>
      <c r="N2" s="1547"/>
      <c r="O2" s="1548"/>
      <c r="P2" s="1570" t="s">
        <v>116</v>
      </c>
      <c r="Q2" s="1571"/>
      <c r="R2" s="1572"/>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row>
    <row r="3" spans="2:87" ht="19.5" customHeight="1" x14ac:dyDescent="0.15">
      <c r="B3" s="1532"/>
      <c r="C3" s="1549"/>
      <c r="D3" s="1550"/>
      <c r="E3" s="1550"/>
      <c r="F3" s="1550"/>
      <c r="G3" s="1550"/>
      <c r="H3" s="1550"/>
      <c r="I3" s="1550"/>
      <c r="J3" s="1550"/>
      <c r="K3" s="1550"/>
      <c r="L3" s="1550"/>
      <c r="M3" s="1550"/>
      <c r="N3" s="1550"/>
      <c r="O3" s="1551"/>
      <c r="P3" s="1573"/>
      <c r="Q3" s="1574"/>
      <c r="R3" s="1575"/>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row>
    <row r="4" spans="2:87" ht="17.25" customHeight="1" x14ac:dyDescent="0.15">
      <c r="B4" s="1533"/>
      <c r="C4" s="1552" t="s">
        <v>1282</v>
      </c>
      <c r="D4" s="1553"/>
      <c r="E4" s="1553"/>
      <c r="F4" s="1553"/>
      <c r="G4" s="1553"/>
      <c r="H4" s="1553"/>
      <c r="I4" s="1553"/>
      <c r="J4" s="1553"/>
      <c r="K4" s="1553"/>
      <c r="L4" s="1553"/>
      <c r="M4" s="1553"/>
      <c r="N4" s="1553"/>
      <c r="O4" s="1554"/>
      <c r="P4" s="1582" t="s">
        <v>1281</v>
      </c>
      <c r="Q4" s="1583"/>
      <c r="R4" s="1584"/>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row>
    <row r="5" spans="2:87" ht="12.75" x14ac:dyDescent="0.2">
      <c r="B5" s="149" t="s">
        <v>154</v>
      </c>
      <c r="C5" s="149"/>
      <c r="D5" s="149"/>
      <c r="E5" s="149"/>
      <c r="F5" s="149"/>
      <c r="G5" s="149"/>
      <c r="H5" s="149"/>
      <c r="I5" s="149"/>
      <c r="J5" s="149"/>
      <c r="K5" s="149"/>
      <c r="L5" s="149"/>
      <c r="M5" s="85"/>
      <c r="N5" s="149"/>
      <c r="O5" s="149" t="s">
        <v>279</v>
      </c>
      <c r="Q5" s="215"/>
      <c r="R5" s="215"/>
    </row>
    <row r="6" spans="2:87" ht="15.75" customHeight="1" x14ac:dyDescent="0.2">
      <c r="B6" s="149" t="s">
        <v>283</v>
      </c>
      <c r="C6" s="149"/>
      <c r="D6" s="149"/>
      <c r="E6" s="149"/>
      <c r="F6" s="149"/>
      <c r="G6" s="149"/>
      <c r="H6" s="149"/>
      <c r="I6" s="149"/>
      <c r="J6" s="149"/>
      <c r="K6" s="149"/>
      <c r="L6" s="149"/>
      <c r="M6" s="265"/>
      <c r="N6" s="149"/>
      <c r="O6" s="149"/>
      <c r="Q6" s="215"/>
      <c r="R6" s="215"/>
    </row>
    <row r="7" spans="2:87" ht="15.75" customHeight="1" x14ac:dyDescent="0.2">
      <c r="B7" s="149" t="s">
        <v>304</v>
      </c>
      <c r="C7" s="149"/>
      <c r="D7" s="149"/>
      <c r="E7" s="149"/>
      <c r="F7" s="149"/>
      <c r="G7" s="149"/>
      <c r="H7" s="149"/>
      <c r="I7" s="149"/>
      <c r="J7" s="149"/>
      <c r="K7" s="149"/>
      <c r="L7" s="149"/>
      <c r="M7" s="148"/>
      <c r="N7" s="149"/>
      <c r="O7" s="149"/>
      <c r="Q7" s="215"/>
      <c r="R7" s="215"/>
    </row>
    <row r="8" spans="2:87" ht="15.75" customHeight="1" x14ac:dyDescent="0.2">
      <c r="B8" s="149"/>
      <c r="C8" s="149"/>
      <c r="D8" s="149"/>
      <c r="E8" s="149"/>
      <c r="F8" s="149"/>
      <c r="G8" s="149"/>
      <c r="H8" s="149"/>
      <c r="I8" s="149"/>
      <c r="J8" s="149"/>
      <c r="K8" s="149"/>
      <c r="L8" s="149"/>
      <c r="M8" s="148"/>
      <c r="N8" s="149"/>
      <c r="O8" s="149"/>
      <c r="Q8" s="215"/>
      <c r="R8" s="215"/>
    </row>
    <row r="9" spans="2:87" ht="15.75" customHeight="1" x14ac:dyDescent="0.2">
      <c r="B9" s="312" t="s">
        <v>155</v>
      </c>
      <c r="C9" s="149"/>
      <c r="D9" s="149"/>
      <c r="E9" s="149"/>
      <c r="F9" s="149"/>
      <c r="G9" s="149"/>
      <c r="H9" s="149"/>
      <c r="I9" s="149"/>
      <c r="J9" s="149"/>
      <c r="K9" s="149"/>
      <c r="L9" s="149"/>
      <c r="M9" s="148"/>
      <c r="N9" s="149"/>
      <c r="O9" s="149"/>
      <c r="Q9" s="215"/>
      <c r="R9" s="215"/>
    </row>
    <row r="10" spans="2:87" ht="22.5" customHeight="1" thickBot="1" x14ac:dyDescent="0.25">
      <c r="B10" s="149"/>
      <c r="C10" s="149"/>
      <c r="D10" s="149"/>
      <c r="E10" s="149"/>
      <c r="F10" s="149"/>
      <c r="G10" s="149"/>
      <c r="H10" s="149"/>
      <c r="I10" s="149"/>
      <c r="J10" s="149"/>
      <c r="K10" s="149"/>
      <c r="L10" s="149"/>
      <c r="M10" s="148"/>
      <c r="N10" s="149"/>
      <c r="O10" s="149"/>
      <c r="P10" s="30"/>
      <c r="Q10" s="1579" t="s">
        <v>32</v>
      </c>
      <c r="R10" s="1577"/>
      <c r="S10" s="1577"/>
      <c r="T10" s="1578"/>
      <c r="U10" s="1555" t="s">
        <v>51</v>
      </c>
      <c r="V10" s="1599" t="s">
        <v>52</v>
      </c>
      <c r="W10" s="1576" t="s">
        <v>147</v>
      </c>
      <c r="X10" s="1611"/>
      <c r="Y10" s="1612"/>
      <c r="Z10" s="1555" t="s">
        <v>33</v>
      </c>
      <c r="AA10" s="1555" t="s">
        <v>36</v>
      </c>
      <c r="AB10" s="1389" t="s">
        <v>187</v>
      </c>
      <c r="AC10" s="1390"/>
      <c r="AD10" s="1390"/>
      <c r="AE10" s="1391"/>
      <c r="AF10" s="1392" t="s">
        <v>188</v>
      </c>
      <c r="AG10" s="1393"/>
      <c r="AH10" s="1393"/>
      <c r="AI10" s="1394"/>
      <c r="AJ10" s="1378" t="s">
        <v>108</v>
      </c>
      <c r="AK10" s="1379"/>
      <c r="AL10" s="1379"/>
      <c r="AM10" s="1380"/>
      <c r="AN10" s="1381" t="s">
        <v>189</v>
      </c>
      <c r="AO10" s="1382"/>
      <c r="AP10" s="1382"/>
      <c r="AQ10" s="1383"/>
      <c r="AR10" s="1416" t="s">
        <v>190</v>
      </c>
      <c r="AS10" s="1417"/>
      <c r="AT10" s="1417"/>
      <c r="AU10" s="1418"/>
      <c r="AV10" s="1336" t="s">
        <v>109</v>
      </c>
      <c r="AW10" s="1337"/>
      <c r="AX10" s="1337"/>
      <c r="AY10" s="1338"/>
      <c r="AZ10" s="1330" t="s">
        <v>182</v>
      </c>
      <c r="BA10" s="1331"/>
      <c r="BB10" s="1331"/>
      <c r="BC10" s="1332"/>
      <c r="BD10" s="1333" t="s">
        <v>186</v>
      </c>
      <c r="BE10" s="1334"/>
      <c r="BF10" s="1334"/>
      <c r="BG10" s="1335"/>
      <c r="BH10" s="1339" t="s">
        <v>183</v>
      </c>
      <c r="BI10" s="1340"/>
      <c r="BJ10" s="1340"/>
      <c r="BK10" s="1341"/>
      <c r="BL10" s="1324" t="s">
        <v>184</v>
      </c>
      <c r="BM10" s="1325"/>
      <c r="BN10" s="1325"/>
      <c r="BO10" s="1326"/>
      <c r="BP10" s="1327" t="s">
        <v>185</v>
      </c>
      <c r="BQ10" s="1328"/>
      <c r="BR10" s="1328"/>
      <c r="BS10" s="1329"/>
      <c r="BT10" s="1342" t="s">
        <v>110</v>
      </c>
      <c r="BU10" s="1343"/>
      <c r="BV10" s="1343"/>
      <c r="BW10" s="1344"/>
      <c r="BX10" s="1304" t="s">
        <v>37</v>
      </c>
      <c r="BY10" s="1304"/>
      <c r="BZ10" s="1304"/>
      <c r="CA10" s="1304"/>
      <c r="CB10" s="1304" t="s">
        <v>39</v>
      </c>
      <c r="CC10" s="1304"/>
      <c r="CD10" s="1304"/>
      <c r="CE10" s="1304"/>
      <c r="CF10" s="1304" t="s">
        <v>175</v>
      </c>
      <c r="CG10" s="1304"/>
      <c r="CH10" s="1304"/>
      <c r="CI10" s="1304"/>
    </row>
    <row r="11" spans="2:87" s="256" customFormat="1" ht="27.75" customHeight="1" x14ac:dyDescent="0.2">
      <c r="B11" s="1541" t="s">
        <v>3</v>
      </c>
      <c r="C11" s="1621" t="s">
        <v>29</v>
      </c>
      <c r="D11" s="1622"/>
      <c r="E11" s="1623"/>
      <c r="F11" s="1624" t="s">
        <v>30</v>
      </c>
      <c r="G11" s="1625"/>
      <c r="H11" s="1576" t="s">
        <v>31</v>
      </c>
      <c r="I11" s="1577"/>
      <c r="J11" s="1577"/>
      <c r="K11" s="1577"/>
      <c r="L11" s="1577"/>
      <c r="M11" s="1578"/>
      <c r="N11" s="266"/>
      <c r="O11" s="266"/>
      <c r="P11" s="267"/>
      <c r="Q11" s="1555" t="s">
        <v>23</v>
      </c>
      <c r="R11" s="1555" t="s">
        <v>24</v>
      </c>
      <c r="S11" s="1555" t="s">
        <v>25</v>
      </c>
      <c r="T11" s="1555" t="s">
        <v>28</v>
      </c>
      <c r="U11" s="1597"/>
      <c r="V11" s="1600"/>
      <c r="W11" s="257" t="s">
        <v>147</v>
      </c>
      <c r="X11" s="257" t="s">
        <v>148</v>
      </c>
      <c r="Y11" s="257" t="s">
        <v>149</v>
      </c>
      <c r="Z11" s="1580"/>
      <c r="AA11" s="1580"/>
      <c r="AB11" s="1608"/>
      <c r="AC11" s="1609"/>
      <c r="AD11" s="1609"/>
      <c r="AE11" s="1610"/>
      <c r="AF11" s="1591"/>
      <c r="AG11" s="1592"/>
      <c r="AH11" s="1592"/>
      <c r="AI11" s="1593"/>
      <c r="AJ11" s="1594"/>
      <c r="AK11" s="1595"/>
      <c r="AL11" s="1595"/>
      <c r="AM11" s="1596"/>
      <c r="AN11" s="1588"/>
      <c r="AO11" s="1589"/>
      <c r="AP11" s="1589"/>
      <c r="AQ11" s="1590"/>
      <c r="AR11" s="1585"/>
      <c r="AS11" s="1586"/>
      <c r="AT11" s="1586"/>
      <c r="AU11" s="1587"/>
      <c r="AV11" s="1618"/>
      <c r="AW11" s="1619"/>
      <c r="AX11" s="1619"/>
      <c r="AY11" s="1620"/>
      <c r="AZ11" s="1563"/>
      <c r="BA11" s="1564"/>
      <c r="BB11" s="1564"/>
      <c r="BC11" s="1565"/>
      <c r="BD11" s="1560"/>
      <c r="BE11" s="1561"/>
      <c r="BF11" s="1561"/>
      <c r="BG11" s="1562"/>
      <c r="BH11" s="1528"/>
      <c r="BI11" s="1529"/>
      <c r="BJ11" s="1529"/>
      <c r="BK11" s="1530"/>
      <c r="BL11" s="1601"/>
      <c r="BM11" s="1602"/>
      <c r="BN11" s="1602"/>
      <c r="BO11" s="1603"/>
      <c r="BP11" s="1522"/>
      <c r="BQ11" s="1523"/>
      <c r="BR11" s="1523"/>
      <c r="BS11" s="1524"/>
      <c r="BT11" s="1605"/>
      <c r="BU11" s="1606"/>
      <c r="BV11" s="1606"/>
      <c r="BW11" s="1607"/>
      <c r="BX11" s="1305" t="s">
        <v>1274</v>
      </c>
      <c r="BY11" s="1306"/>
      <c r="BZ11" s="1306"/>
      <c r="CA11" s="1307"/>
      <c r="CB11" s="1305" t="s">
        <v>1275</v>
      </c>
      <c r="CC11" s="1306"/>
      <c r="CD11" s="1306"/>
      <c r="CE11" s="1307"/>
      <c r="CF11" s="1304" t="s">
        <v>1276</v>
      </c>
      <c r="CG11" s="1304"/>
      <c r="CH11" s="1304"/>
      <c r="CI11" s="1304"/>
    </row>
    <row r="12" spans="2:87" s="256" customFormat="1" ht="21.75" customHeight="1" x14ac:dyDescent="0.2">
      <c r="B12" s="1542"/>
      <c r="C12" s="121" t="s">
        <v>54</v>
      </c>
      <c r="D12" s="121" t="s">
        <v>55</v>
      </c>
      <c r="E12" s="121" t="s">
        <v>56</v>
      </c>
      <c r="F12" s="121" t="s">
        <v>57</v>
      </c>
      <c r="G12" s="121" t="s">
        <v>58</v>
      </c>
      <c r="H12" s="276" t="s">
        <v>59</v>
      </c>
      <c r="I12" s="141" t="s">
        <v>60</v>
      </c>
      <c r="J12" s="276" t="s">
        <v>61</v>
      </c>
      <c r="K12" s="276" t="s">
        <v>62</v>
      </c>
      <c r="L12" s="332" t="s">
        <v>60</v>
      </c>
      <c r="M12" s="255" t="s">
        <v>63</v>
      </c>
      <c r="N12" s="326" t="s">
        <v>8</v>
      </c>
      <c r="O12" s="255" t="s">
        <v>9</v>
      </c>
      <c r="P12" s="327" t="s">
        <v>10</v>
      </c>
      <c r="Q12" s="1556"/>
      <c r="R12" s="1556"/>
      <c r="S12" s="1556"/>
      <c r="T12" s="1556"/>
      <c r="U12" s="1598"/>
      <c r="V12" s="1556"/>
      <c r="W12" s="269"/>
      <c r="X12" s="269"/>
      <c r="Y12" s="269"/>
      <c r="Z12" s="1581"/>
      <c r="AA12" s="1581"/>
      <c r="AB12" s="558">
        <v>1</v>
      </c>
      <c r="AC12" s="558">
        <v>2</v>
      </c>
      <c r="AD12" s="558">
        <v>3</v>
      </c>
      <c r="AE12" s="558">
        <v>4</v>
      </c>
      <c r="AF12" s="558">
        <v>1</v>
      </c>
      <c r="AG12" s="558">
        <v>2</v>
      </c>
      <c r="AH12" s="558">
        <v>3</v>
      </c>
      <c r="AI12" s="558">
        <v>4</v>
      </c>
      <c r="AJ12" s="558">
        <v>1</v>
      </c>
      <c r="AK12" s="558">
        <v>2</v>
      </c>
      <c r="AL12" s="558">
        <v>3</v>
      </c>
      <c r="AM12" s="558">
        <v>4</v>
      </c>
      <c r="AN12" s="558">
        <v>1</v>
      </c>
      <c r="AO12" s="558">
        <v>2</v>
      </c>
      <c r="AP12" s="558">
        <v>3</v>
      </c>
      <c r="AQ12" s="558">
        <v>4</v>
      </c>
      <c r="AR12" s="558">
        <v>1</v>
      </c>
      <c r="AS12" s="558">
        <v>2</v>
      </c>
      <c r="AT12" s="558">
        <v>3</v>
      </c>
      <c r="AU12" s="1033">
        <v>4</v>
      </c>
      <c r="AV12" s="558">
        <v>1</v>
      </c>
      <c r="AW12" s="558">
        <v>2</v>
      </c>
      <c r="AX12" s="558">
        <v>3</v>
      </c>
      <c r="AY12" s="1033">
        <v>4</v>
      </c>
      <c r="AZ12" s="558">
        <v>1</v>
      </c>
      <c r="BA12" s="558">
        <v>2</v>
      </c>
      <c r="BB12" s="558">
        <v>3</v>
      </c>
      <c r="BC12" s="1033">
        <v>4</v>
      </c>
      <c r="BD12" s="558">
        <v>1</v>
      </c>
      <c r="BE12" s="558">
        <v>2</v>
      </c>
      <c r="BF12" s="558">
        <v>3</v>
      </c>
      <c r="BG12" s="1033">
        <v>4</v>
      </c>
      <c r="BH12" s="558">
        <v>1</v>
      </c>
      <c r="BI12" s="558">
        <v>2</v>
      </c>
      <c r="BJ12" s="558">
        <v>3</v>
      </c>
      <c r="BK12" s="1033">
        <v>4</v>
      </c>
      <c r="BL12" s="558">
        <v>1</v>
      </c>
      <c r="BM12" s="558">
        <v>2</v>
      </c>
      <c r="BN12" s="558">
        <v>3</v>
      </c>
      <c r="BO12" s="1033">
        <v>4</v>
      </c>
      <c r="BP12" s="558">
        <v>1</v>
      </c>
      <c r="BQ12" s="558">
        <v>2</v>
      </c>
      <c r="BR12" s="558">
        <v>3</v>
      </c>
      <c r="BS12" s="1033">
        <v>4</v>
      </c>
      <c r="BT12" s="558">
        <v>1</v>
      </c>
      <c r="BU12" s="558">
        <v>2</v>
      </c>
      <c r="BV12" s="558">
        <v>3</v>
      </c>
      <c r="BW12" s="1033">
        <v>4</v>
      </c>
      <c r="BX12" s="1074" t="s">
        <v>41</v>
      </c>
      <c r="BY12" s="1074" t="s">
        <v>42</v>
      </c>
      <c r="BZ12" s="377" t="s">
        <v>40</v>
      </c>
      <c r="CA12" s="367" t="s">
        <v>38</v>
      </c>
      <c r="CB12" s="1074" t="s">
        <v>41</v>
      </c>
      <c r="CC12" s="1076" t="s">
        <v>42</v>
      </c>
      <c r="CD12" s="377" t="s">
        <v>40</v>
      </c>
      <c r="CE12" s="377" t="s">
        <v>38</v>
      </c>
      <c r="CF12" s="1074" t="s">
        <v>41</v>
      </c>
      <c r="CG12" s="1076" t="s">
        <v>42</v>
      </c>
      <c r="CH12" s="377" t="s">
        <v>40</v>
      </c>
      <c r="CI12" s="377" t="s">
        <v>38</v>
      </c>
    </row>
    <row r="13" spans="2:87" s="256" customFormat="1" ht="8.25" hidden="1" customHeight="1" x14ac:dyDescent="0.2">
      <c r="B13" s="1539" t="s">
        <v>99</v>
      </c>
      <c r="C13" s="1537">
        <v>2</v>
      </c>
      <c r="D13" s="1537">
        <v>1</v>
      </c>
      <c r="E13" s="1537">
        <v>2</v>
      </c>
      <c r="F13" s="1537">
        <v>1</v>
      </c>
      <c r="G13" s="1537">
        <v>2</v>
      </c>
      <c r="H13" s="1534">
        <v>2</v>
      </c>
      <c r="I13" s="1534">
        <v>2</v>
      </c>
      <c r="J13" s="1534">
        <v>2</v>
      </c>
      <c r="K13" s="1534">
        <v>1</v>
      </c>
      <c r="L13" s="1534">
        <v>1</v>
      </c>
      <c r="M13" s="1534" t="s">
        <v>74</v>
      </c>
      <c r="N13" s="1534" t="s">
        <v>48</v>
      </c>
      <c r="O13" s="1626" t="s">
        <v>101</v>
      </c>
      <c r="P13" s="270" t="s">
        <v>70</v>
      </c>
      <c r="Q13" s="1557">
        <v>4</v>
      </c>
      <c r="R13" s="1557">
        <v>4</v>
      </c>
      <c r="S13" s="1557">
        <v>5</v>
      </c>
      <c r="T13" s="1557">
        <v>80</v>
      </c>
      <c r="U13" s="21" t="s">
        <v>102</v>
      </c>
      <c r="V13" s="1534" t="s">
        <v>71</v>
      </c>
      <c r="W13" s="120"/>
      <c r="X13" s="120"/>
      <c r="Y13" s="120"/>
      <c r="Z13" s="1534" t="s">
        <v>50</v>
      </c>
      <c r="AA13" s="1534" t="s">
        <v>105</v>
      </c>
      <c r="AB13" s="221"/>
      <c r="AC13" s="221"/>
      <c r="AD13" s="221"/>
      <c r="AE13" s="221"/>
      <c r="AF13" s="529"/>
      <c r="AG13" s="529"/>
      <c r="AH13" s="529"/>
      <c r="AI13" s="529"/>
      <c r="AJ13" s="529"/>
      <c r="AK13" s="529"/>
      <c r="AL13" s="529"/>
      <c r="AM13" s="529"/>
      <c r="AN13" s="529"/>
      <c r="AO13" s="529"/>
      <c r="AP13" s="529"/>
      <c r="AQ13" s="529"/>
      <c r="AR13" s="529"/>
      <c r="AS13" s="529"/>
      <c r="AT13" s="529"/>
      <c r="AU13" s="1034"/>
      <c r="AV13" s="529"/>
      <c r="AW13" s="529"/>
      <c r="AX13" s="529"/>
      <c r="AY13" s="1034"/>
      <c r="AZ13" s="529"/>
      <c r="BA13" s="529"/>
      <c r="BB13" s="529"/>
      <c r="BC13" s="1034"/>
      <c r="BD13" s="529"/>
      <c r="BE13" s="529"/>
      <c r="BF13" s="529"/>
      <c r="BG13" s="1034"/>
      <c r="BH13" s="529"/>
      <c r="BI13" s="529"/>
      <c r="BJ13" s="529"/>
      <c r="BK13" s="1034"/>
      <c r="BL13" s="529"/>
      <c r="BM13" s="529"/>
      <c r="BN13" s="529"/>
      <c r="BO13" s="1034"/>
      <c r="BP13" s="529"/>
      <c r="BQ13" s="529"/>
      <c r="BR13" s="529"/>
      <c r="BS13" s="1034"/>
      <c r="BT13" s="529"/>
      <c r="BU13" s="529"/>
      <c r="BV13" s="529"/>
      <c r="BW13" s="1034"/>
      <c r="BX13" s="1525">
        <v>43101</v>
      </c>
      <c r="BY13" s="1519">
        <v>43160</v>
      </c>
      <c r="BZ13" s="546" t="s">
        <v>65</v>
      </c>
      <c r="CA13" s="529"/>
      <c r="CB13" s="221"/>
      <c r="CC13" s="221"/>
      <c r="CD13" s="221"/>
      <c r="CE13" s="221"/>
      <c r="CF13" s="221"/>
      <c r="CG13" s="221"/>
      <c r="CH13" s="271"/>
    </row>
    <row r="14" spans="2:87" s="256" customFormat="1" ht="47.25" hidden="1" customHeight="1" x14ac:dyDescent="0.2">
      <c r="B14" s="1539"/>
      <c r="C14" s="1537"/>
      <c r="D14" s="1537"/>
      <c r="E14" s="1537"/>
      <c r="F14" s="1537"/>
      <c r="G14" s="1537"/>
      <c r="H14" s="1535"/>
      <c r="I14" s="1535"/>
      <c r="J14" s="1535"/>
      <c r="K14" s="1537"/>
      <c r="L14" s="1537"/>
      <c r="M14" s="1537"/>
      <c r="N14" s="1535"/>
      <c r="O14" s="1627"/>
      <c r="P14" s="272"/>
      <c r="Q14" s="1558"/>
      <c r="R14" s="1558"/>
      <c r="S14" s="1558"/>
      <c r="T14" s="1558"/>
      <c r="U14" s="21" t="s">
        <v>104</v>
      </c>
      <c r="V14" s="1537"/>
      <c r="W14" s="258"/>
      <c r="X14" s="258"/>
      <c r="Y14" s="258"/>
      <c r="Z14" s="1537"/>
      <c r="AA14" s="1537"/>
      <c r="AB14" s="221"/>
      <c r="AC14" s="221"/>
      <c r="AD14" s="221"/>
      <c r="AE14" s="221"/>
      <c r="AF14" s="529"/>
      <c r="AG14" s="529"/>
      <c r="AH14" s="529"/>
      <c r="AI14" s="529"/>
      <c r="AJ14" s="529"/>
      <c r="AK14" s="529"/>
      <c r="AL14" s="529"/>
      <c r="AM14" s="529"/>
      <c r="AN14" s="529"/>
      <c r="AO14" s="529"/>
      <c r="AP14" s="529"/>
      <c r="AQ14" s="529"/>
      <c r="AR14" s="529"/>
      <c r="AS14" s="529"/>
      <c r="AT14" s="529"/>
      <c r="AU14" s="1034"/>
      <c r="AV14" s="529"/>
      <c r="AW14" s="529"/>
      <c r="AX14" s="529"/>
      <c r="AY14" s="1034"/>
      <c r="AZ14" s="529"/>
      <c r="BA14" s="529"/>
      <c r="BB14" s="529"/>
      <c r="BC14" s="1034"/>
      <c r="BD14" s="529"/>
      <c r="BE14" s="529"/>
      <c r="BF14" s="529"/>
      <c r="BG14" s="1034"/>
      <c r="BH14" s="529"/>
      <c r="BI14" s="529"/>
      <c r="BJ14" s="529"/>
      <c r="BK14" s="1034"/>
      <c r="BL14" s="529"/>
      <c r="BM14" s="529"/>
      <c r="BN14" s="529"/>
      <c r="BO14" s="1034"/>
      <c r="BP14" s="529"/>
      <c r="BQ14" s="529"/>
      <c r="BR14" s="529"/>
      <c r="BS14" s="1034"/>
      <c r="BT14" s="529"/>
      <c r="BU14" s="529"/>
      <c r="BV14" s="529"/>
      <c r="BW14" s="1034"/>
      <c r="BX14" s="1526"/>
      <c r="BY14" s="1520"/>
      <c r="BZ14" s="273"/>
      <c r="CA14" s="529"/>
      <c r="CB14" s="221"/>
      <c r="CC14" s="221"/>
      <c r="CD14" s="221"/>
      <c r="CE14" s="221"/>
      <c r="CF14" s="221"/>
      <c r="CG14" s="221"/>
      <c r="CH14" s="271"/>
    </row>
    <row r="15" spans="2:87" ht="47.25" hidden="1" customHeight="1" x14ac:dyDescent="0.2">
      <c r="B15" s="1540"/>
      <c r="C15" s="1538"/>
      <c r="D15" s="1538"/>
      <c r="E15" s="1538"/>
      <c r="F15" s="1538"/>
      <c r="G15" s="1538"/>
      <c r="H15" s="1536"/>
      <c r="I15" s="1536"/>
      <c r="J15" s="1536"/>
      <c r="K15" s="1538"/>
      <c r="L15" s="1538"/>
      <c r="M15" s="1538"/>
      <c r="N15" s="1536"/>
      <c r="O15" s="1628"/>
      <c r="P15" s="274"/>
      <c r="Q15" s="1559"/>
      <c r="R15" s="1559"/>
      <c r="S15" s="1559"/>
      <c r="T15" s="1559"/>
      <c r="U15" s="21" t="s">
        <v>103</v>
      </c>
      <c r="V15" s="1538"/>
      <c r="W15" s="259"/>
      <c r="X15" s="259"/>
      <c r="Y15" s="259"/>
      <c r="Z15" s="1538"/>
      <c r="AA15" s="1538"/>
      <c r="AB15" s="21"/>
      <c r="AC15" s="21"/>
      <c r="AD15" s="21"/>
      <c r="AE15" s="21"/>
      <c r="AF15" s="21"/>
      <c r="AG15" s="21"/>
      <c r="AH15" s="21"/>
      <c r="AI15" s="21"/>
      <c r="AJ15" s="21"/>
      <c r="AK15" s="21"/>
      <c r="AL15" s="21"/>
      <c r="AM15" s="21"/>
      <c r="AN15" s="21"/>
      <c r="AO15" s="21"/>
      <c r="AP15" s="21"/>
      <c r="AQ15" s="21"/>
      <c r="AR15" s="21"/>
      <c r="AS15" s="21"/>
      <c r="AT15" s="21"/>
      <c r="AU15" s="1035"/>
      <c r="AV15" s="21"/>
      <c r="AW15" s="21"/>
      <c r="AX15" s="21"/>
      <c r="AY15" s="1035"/>
      <c r="AZ15" s="21"/>
      <c r="BA15" s="21"/>
      <c r="BB15" s="21"/>
      <c r="BC15" s="1035"/>
      <c r="BD15" s="21"/>
      <c r="BE15" s="21"/>
      <c r="BF15" s="21"/>
      <c r="BG15" s="1035"/>
      <c r="BH15" s="21"/>
      <c r="BI15" s="21"/>
      <c r="BJ15" s="21"/>
      <c r="BK15" s="1035"/>
      <c r="BL15" s="21"/>
      <c r="BM15" s="21"/>
      <c r="BN15" s="21"/>
      <c r="BO15" s="1035"/>
      <c r="BP15" s="21"/>
      <c r="BQ15" s="21"/>
      <c r="BR15" s="21"/>
      <c r="BS15" s="1035"/>
      <c r="BT15" s="21"/>
      <c r="BU15" s="21"/>
      <c r="BV15" s="21"/>
      <c r="BW15" s="1035"/>
      <c r="BX15" s="1527"/>
      <c r="BY15" s="1521"/>
      <c r="BZ15" s="273"/>
      <c r="CA15" s="528"/>
      <c r="CB15" s="85"/>
      <c r="CC15" s="85"/>
      <c r="CD15" s="85"/>
      <c r="CE15" s="85"/>
      <c r="CF15" s="85"/>
      <c r="CG15" s="85"/>
      <c r="CH15" s="275"/>
    </row>
    <row r="16" spans="2:87" ht="207" hidden="1" customHeight="1" x14ac:dyDescent="0.2">
      <c r="B16" s="607" t="s">
        <v>194</v>
      </c>
      <c r="C16" s="731">
        <v>2</v>
      </c>
      <c r="D16" s="731">
        <v>2</v>
      </c>
      <c r="E16" s="731">
        <v>3</v>
      </c>
      <c r="F16" s="731">
        <v>2</v>
      </c>
      <c r="G16" s="731">
        <v>1</v>
      </c>
      <c r="H16" s="506">
        <v>2</v>
      </c>
      <c r="I16" s="506">
        <v>3</v>
      </c>
      <c r="J16" s="506">
        <v>2</v>
      </c>
      <c r="K16" s="731">
        <v>2</v>
      </c>
      <c r="L16" s="731">
        <v>1</v>
      </c>
      <c r="M16" s="731">
        <f>AVERAGE(C16:L16)</f>
        <v>2</v>
      </c>
      <c r="N16" s="198" t="s">
        <v>391</v>
      </c>
      <c r="O16" s="198" t="s">
        <v>392</v>
      </c>
      <c r="P16" s="198" t="s">
        <v>393</v>
      </c>
      <c r="Q16" s="734">
        <v>4</v>
      </c>
      <c r="R16" s="734">
        <v>3</v>
      </c>
      <c r="S16" s="734">
        <v>3</v>
      </c>
      <c r="T16" s="734">
        <v>36</v>
      </c>
      <c r="U16" s="125" t="s">
        <v>394</v>
      </c>
      <c r="V16" s="21" t="s">
        <v>395</v>
      </c>
      <c r="W16" s="672" t="s">
        <v>396</v>
      </c>
      <c r="X16" s="672" t="s">
        <v>397</v>
      </c>
      <c r="Y16" s="672" t="s">
        <v>398</v>
      </c>
      <c r="Z16" s="731" t="s">
        <v>399</v>
      </c>
      <c r="AA16" s="731" t="s">
        <v>399</v>
      </c>
      <c r="AB16" s="668"/>
      <c r="AC16" s="21"/>
      <c r="AD16" s="668"/>
      <c r="AE16" s="668"/>
      <c r="AF16" s="668"/>
      <c r="AG16" s="21"/>
      <c r="AH16" s="668"/>
      <c r="AI16" s="668"/>
      <c r="AJ16" s="668"/>
      <c r="AK16" s="21"/>
      <c r="AL16" s="668"/>
      <c r="AM16" s="668"/>
      <c r="AN16" s="668"/>
      <c r="AO16" s="21"/>
      <c r="AP16" s="668"/>
      <c r="AQ16" s="668"/>
      <c r="AR16" s="668"/>
      <c r="AS16" s="21"/>
      <c r="AT16" s="668"/>
      <c r="AU16" s="1032"/>
      <c r="AV16" s="668"/>
      <c r="AW16" s="21"/>
      <c r="AX16" s="668"/>
      <c r="AY16" s="1032"/>
      <c r="AZ16" s="668"/>
      <c r="BA16" s="21"/>
      <c r="BB16" s="668"/>
      <c r="BC16" s="1032"/>
      <c r="BD16" s="668"/>
      <c r="BE16" s="21"/>
      <c r="BF16" s="668"/>
      <c r="BG16" s="1032"/>
      <c r="BH16" s="668"/>
      <c r="BI16" s="21"/>
      <c r="BJ16" s="668"/>
      <c r="BK16" s="1032"/>
      <c r="BL16" s="668"/>
      <c r="BM16" s="21"/>
      <c r="BN16" s="668"/>
      <c r="BO16" s="1032"/>
      <c r="BP16" s="668"/>
      <c r="BQ16" s="21"/>
      <c r="BR16" s="668"/>
      <c r="BS16" s="1032"/>
      <c r="BT16" s="668"/>
      <c r="BU16" s="21"/>
      <c r="BV16" s="668"/>
      <c r="BW16" s="1032"/>
      <c r="BX16" s="684"/>
      <c r="BY16" s="685"/>
      <c r="BZ16" s="668"/>
      <c r="CA16" s="21"/>
      <c r="CB16" s="670"/>
      <c r="CC16" s="670"/>
      <c r="CD16" s="670"/>
      <c r="CE16" s="21"/>
      <c r="CF16" s="277"/>
      <c r="CG16" s="670"/>
      <c r="CH16" s="275"/>
    </row>
    <row r="17" spans="1:92" ht="86.25" hidden="1" customHeight="1" x14ac:dyDescent="0.2">
      <c r="B17" s="607" t="s">
        <v>195</v>
      </c>
      <c r="C17" s="731">
        <v>1</v>
      </c>
      <c r="D17" s="731">
        <v>1</v>
      </c>
      <c r="E17" s="731">
        <v>1</v>
      </c>
      <c r="F17" s="731">
        <v>1</v>
      </c>
      <c r="G17" s="731">
        <v>1</v>
      </c>
      <c r="H17" s="506">
        <v>1</v>
      </c>
      <c r="I17" s="506">
        <v>1</v>
      </c>
      <c r="J17" s="506">
        <v>1</v>
      </c>
      <c r="K17" s="731">
        <v>1</v>
      </c>
      <c r="L17" s="731">
        <v>1</v>
      </c>
      <c r="M17" s="741">
        <f>AVERAGE(C17:L17)</f>
        <v>1</v>
      </c>
      <c r="N17" s="198" t="s">
        <v>400</v>
      </c>
      <c r="O17" s="198" t="s">
        <v>401</v>
      </c>
      <c r="P17" s="198" t="s">
        <v>402</v>
      </c>
      <c r="Q17" s="734">
        <v>3</v>
      </c>
      <c r="R17" s="734">
        <v>3</v>
      </c>
      <c r="S17" s="734">
        <v>4</v>
      </c>
      <c r="T17" s="734">
        <v>36</v>
      </c>
      <c r="U17" s="729" t="s">
        <v>403</v>
      </c>
      <c r="V17" s="729" t="s">
        <v>404</v>
      </c>
      <c r="W17" s="729" t="s">
        <v>405</v>
      </c>
      <c r="X17" s="77" t="s">
        <v>406</v>
      </c>
      <c r="Y17" s="125" t="s">
        <v>406</v>
      </c>
      <c r="Z17" s="125" t="s">
        <v>406</v>
      </c>
      <c r="AA17" s="125" t="s">
        <v>406</v>
      </c>
      <c r="AB17" s="668"/>
      <c r="AC17" s="21"/>
      <c r="AD17" s="668"/>
      <c r="AE17" s="668"/>
      <c r="AF17" s="668"/>
      <c r="AG17" s="21"/>
      <c r="AH17" s="668"/>
      <c r="AI17" s="668"/>
      <c r="AJ17" s="668"/>
      <c r="AK17" s="21"/>
      <c r="AL17" s="668"/>
      <c r="AM17" s="668"/>
      <c r="AN17" s="668"/>
      <c r="AO17" s="21"/>
      <c r="AP17" s="668"/>
      <c r="AQ17" s="668"/>
      <c r="AR17" s="668"/>
      <c r="AS17" s="21"/>
      <c r="AT17" s="668"/>
      <c r="AU17" s="1032"/>
      <c r="AV17" s="668"/>
      <c r="AW17" s="21"/>
      <c r="AX17" s="668"/>
      <c r="AY17" s="1032"/>
      <c r="AZ17" s="668"/>
      <c r="BA17" s="21"/>
      <c r="BB17" s="668"/>
      <c r="BC17" s="1032"/>
      <c r="BD17" s="668"/>
      <c r="BE17" s="21"/>
      <c r="BF17" s="668"/>
      <c r="BG17" s="1032"/>
      <c r="BH17" s="668"/>
      <c r="BI17" s="21"/>
      <c r="BJ17" s="668"/>
      <c r="BK17" s="1032"/>
      <c r="BL17" s="668"/>
      <c r="BM17" s="21"/>
      <c r="BN17" s="668"/>
      <c r="BO17" s="1032"/>
      <c r="BP17" s="668"/>
      <c r="BQ17" s="21"/>
      <c r="BR17" s="668"/>
      <c r="BS17" s="1032"/>
      <c r="BT17" s="668"/>
      <c r="BU17" s="21"/>
      <c r="BV17" s="668"/>
      <c r="BW17" s="1032"/>
      <c r="BX17" s="686"/>
      <c r="BY17" s="687"/>
      <c r="BZ17" s="668"/>
      <c r="CA17" s="21"/>
      <c r="CB17" s="670"/>
      <c r="CC17" s="670"/>
      <c r="CD17" s="670"/>
      <c r="CE17" s="21"/>
      <c r="CF17" s="277"/>
      <c r="CG17" s="670"/>
      <c r="CH17" s="275"/>
    </row>
    <row r="18" spans="1:92" ht="54.75" hidden="1" customHeight="1" x14ac:dyDescent="0.2">
      <c r="B18" s="688" t="s">
        <v>196</v>
      </c>
      <c r="C18" s="83">
        <v>2</v>
      </c>
      <c r="D18" s="21">
        <v>1</v>
      </c>
      <c r="E18" s="21">
        <v>2</v>
      </c>
      <c r="F18" s="83">
        <v>2</v>
      </c>
      <c r="G18" s="21">
        <v>2</v>
      </c>
      <c r="H18" s="83">
        <v>2</v>
      </c>
      <c r="I18" s="506">
        <v>2</v>
      </c>
      <c r="J18" s="506">
        <v>1</v>
      </c>
      <c r="K18" s="21">
        <v>1</v>
      </c>
      <c r="L18" s="21">
        <v>1</v>
      </c>
      <c r="M18" s="741">
        <f>AVERAGE(C18:L18)</f>
        <v>1.6</v>
      </c>
      <c r="N18" s="198" t="s">
        <v>407</v>
      </c>
      <c r="O18" s="87"/>
      <c r="P18" s="87" t="s">
        <v>408</v>
      </c>
      <c r="Q18" s="506">
        <v>5</v>
      </c>
      <c r="R18" s="506">
        <v>4</v>
      </c>
      <c r="S18" s="506">
        <v>3</v>
      </c>
      <c r="T18" s="506">
        <v>60</v>
      </c>
      <c r="U18" s="125"/>
      <c r="V18" s="21" t="s">
        <v>409</v>
      </c>
      <c r="W18" s="731" t="s">
        <v>410</v>
      </c>
      <c r="X18" s="731" t="s">
        <v>411</v>
      </c>
      <c r="Y18" s="731" t="s">
        <v>411</v>
      </c>
      <c r="Z18" s="731" t="s">
        <v>412</v>
      </c>
      <c r="AA18" s="198" t="s">
        <v>412</v>
      </c>
      <c r="AB18" s="668"/>
      <c r="AC18" s="668"/>
      <c r="AD18" s="668"/>
      <c r="AE18" s="668"/>
      <c r="AF18" s="668"/>
      <c r="AG18" s="668"/>
      <c r="AH18" s="668"/>
      <c r="AI18" s="668"/>
      <c r="AJ18" s="668"/>
      <c r="AK18" s="668"/>
      <c r="AL18" s="668"/>
      <c r="AM18" s="668"/>
      <c r="AN18" s="668"/>
      <c r="AO18" s="668"/>
      <c r="AP18" s="668"/>
      <c r="AQ18" s="668"/>
      <c r="AR18" s="668"/>
      <c r="AS18" s="668"/>
      <c r="AT18" s="668"/>
      <c r="AU18" s="1032"/>
      <c r="AV18" s="668"/>
      <c r="AW18" s="668"/>
      <c r="AX18" s="668"/>
      <c r="AY18" s="1032"/>
      <c r="AZ18" s="668"/>
      <c r="BA18" s="668"/>
      <c r="BB18" s="668"/>
      <c r="BC18" s="1032"/>
      <c r="BD18" s="668"/>
      <c r="BE18" s="668"/>
      <c r="BF18" s="668"/>
      <c r="BG18" s="1032"/>
      <c r="BH18" s="668"/>
      <c r="BI18" s="668"/>
      <c r="BJ18" s="668"/>
      <c r="BK18" s="1032"/>
      <c r="BL18" s="668"/>
      <c r="BM18" s="668"/>
      <c r="BN18" s="668"/>
      <c r="BO18" s="1032"/>
      <c r="BP18" s="668"/>
      <c r="BQ18" s="668"/>
      <c r="BR18" s="668"/>
      <c r="BS18" s="1032"/>
      <c r="BT18" s="668"/>
      <c r="BU18" s="668"/>
      <c r="BV18" s="668"/>
      <c r="BW18" s="1032"/>
      <c r="BX18" s="90"/>
      <c r="BY18" s="357"/>
      <c r="BZ18" s="668"/>
      <c r="CA18" s="21"/>
      <c r="CB18" s="278"/>
      <c r="CC18" s="198"/>
      <c r="CD18" s="198"/>
      <c r="CE18" s="21"/>
      <c r="CF18" s="279"/>
      <c r="CG18" s="280"/>
      <c r="CH18" s="275"/>
    </row>
    <row r="19" spans="1:92" ht="92.25" hidden="1" customHeight="1" x14ac:dyDescent="0.2">
      <c r="B19" s="77" t="s">
        <v>197</v>
      </c>
      <c r="C19" s="83">
        <v>2</v>
      </c>
      <c r="D19" s="21">
        <v>2</v>
      </c>
      <c r="E19" s="21">
        <v>2</v>
      </c>
      <c r="F19" s="83">
        <v>2</v>
      </c>
      <c r="G19" s="21">
        <v>2</v>
      </c>
      <c r="H19" s="83">
        <v>2</v>
      </c>
      <c r="I19" s="506">
        <v>2</v>
      </c>
      <c r="J19" s="506">
        <v>1</v>
      </c>
      <c r="K19" s="21">
        <v>2</v>
      </c>
      <c r="L19" s="21">
        <v>1</v>
      </c>
      <c r="M19" s="83">
        <f>SUM(C19:L19)/10</f>
        <v>1.8</v>
      </c>
      <c r="N19" s="77" t="s">
        <v>413</v>
      </c>
      <c r="O19" s="87" t="s">
        <v>414</v>
      </c>
      <c r="P19" s="87" t="s">
        <v>415</v>
      </c>
      <c r="Q19" s="60">
        <v>3</v>
      </c>
      <c r="R19" s="60">
        <v>3</v>
      </c>
      <c r="S19" s="60">
        <v>5</v>
      </c>
      <c r="T19" s="60">
        <v>45</v>
      </c>
      <c r="U19" s="198" t="s">
        <v>416</v>
      </c>
      <c r="V19" s="21"/>
      <c r="W19" s="729" t="s">
        <v>403</v>
      </c>
      <c r="X19" s="729" t="s">
        <v>404</v>
      </c>
      <c r="Y19" s="729" t="s">
        <v>405</v>
      </c>
      <c r="Z19" s="77" t="s">
        <v>417</v>
      </c>
      <c r="AA19" s="198" t="s">
        <v>417</v>
      </c>
      <c r="AB19" s="668"/>
      <c r="AC19" s="668"/>
      <c r="AD19" s="668"/>
      <c r="AE19" s="668"/>
      <c r="AF19" s="668"/>
      <c r="AG19" s="668"/>
      <c r="AH19" s="668"/>
      <c r="AI19" s="668"/>
      <c r="AJ19" s="668"/>
      <c r="AK19" s="668"/>
      <c r="AL19" s="668"/>
      <c r="AM19" s="668"/>
      <c r="AN19" s="668"/>
      <c r="AO19" s="668"/>
      <c r="AP19" s="668"/>
      <c r="AQ19" s="668"/>
      <c r="AR19" s="668"/>
      <c r="AS19" s="668"/>
      <c r="AT19" s="668"/>
      <c r="AU19" s="1032"/>
      <c r="AV19" s="668"/>
      <c r="AW19" s="668"/>
      <c r="AX19" s="668"/>
      <c r="AY19" s="1032"/>
      <c r="AZ19" s="668"/>
      <c r="BA19" s="668"/>
      <c r="BB19" s="668"/>
      <c r="BC19" s="1032"/>
      <c r="BD19" s="668"/>
      <c r="BE19" s="668"/>
      <c r="BF19" s="668"/>
      <c r="BG19" s="1032"/>
      <c r="BH19" s="668"/>
      <c r="BI19" s="668"/>
      <c r="BJ19" s="668"/>
      <c r="BK19" s="1032"/>
      <c r="BL19" s="668"/>
      <c r="BM19" s="668"/>
      <c r="BN19" s="668"/>
      <c r="BO19" s="1032"/>
      <c r="BP19" s="668"/>
      <c r="BQ19" s="668"/>
      <c r="BR19" s="668"/>
      <c r="BS19" s="1032"/>
      <c r="BT19" s="668"/>
      <c r="BU19" s="668"/>
      <c r="BV19" s="668"/>
      <c r="BW19" s="1032"/>
      <c r="BX19" s="90"/>
      <c r="BY19" s="357"/>
      <c r="BZ19" s="668"/>
      <c r="CA19" s="21"/>
      <c r="CB19" s="278"/>
      <c r="CC19" s="198"/>
      <c r="CD19" s="198"/>
      <c r="CE19" s="21"/>
      <c r="CF19" s="279"/>
      <c r="CG19" s="280"/>
      <c r="CH19" s="275"/>
    </row>
    <row r="20" spans="1:92" s="17" customFormat="1" ht="117" hidden="1" customHeight="1" x14ac:dyDescent="0.2">
      <c r="A20" s="281"/>
      <c r="B20" s="688" t="s">
        <v>198</v>
      </c>
      <c r="C20" s="83">
        <v>2</v>
      </c>
      <c r="D20" s="21">
        <v>1</v>
      </c>
      <c r="E20" s="21">
        <v>1</v>
      </c>
      <c r="F20" s="83">
        <v>2</v>
      </c>
      <c r="G20" s="21">
        <v>2</v>
      </c>
      <c r="H20" s="83">
        <v>1</v>
      </c>
      <c r="I20" s="506">
        <v>1</v>
      </c>
      <c r="J20" s="506">
        <v>1</v>
      </c>
      <c r="K20" s="21">
        <v>1</v>
      </c>
      <c r="L20" s="21">
        <v>1</v>
      </c>
      <c r="M20" s="83">
        <f t="shared" ref="M20:M34" si="0">SUM(C20:L20)/10</f>
        <v>1.3</v>
      </c>
      <c r="N20" s="198"/>
      <c r="O20" s="87" t="s">
        <v>418</v>
      </c>
      <c r="P20" s="87" t="s">
        <v>419</v>
      </c>
      <c r="Q20" s="506">
        <v>3</v>
      </c>
      <c r="R20" s="506">
        <v>4</v>
      </c>
      <c r="S20" s="506">
        <v>3</v>
      </c>
      <c r="T20" s="506">
        <v>36</v>
      </c>
      <c r="U20" s="21" t="s">
        <v>420</v>
      </c>
      <c r="V20" s="21" t="s">
        <v>421</v>
      </c>
      <c r="W20" s="731" t="s">
        <v>422</v>
      </c>
      <c r="X20" s="731" t="s">
        <v>423</v>
      </c>
      <c r="Y20" s="731" t="s">
        <v>424</v>
      </c>
      <c r="Z20" s="21" t="s">
        <v>425</v>
      </c>
      <c r="AA20" s="21" t="s">
        <v>425</v>
      </c>
      <c r="AB20" s="668"/>
      <c r="AC20" s="668"/>
      <c r="AD20" s="668"/>
      <c r="AE20" s="668"/>
      <c r="AF20" s="668"/>
      <c r="AG20" s="668"/>
      <c r="AH20" s="668"/>
      <c r="AI20" s="668"/>
      <c r="AJ20" s="668"/>
      <c r="AK20" s="668"/>
      <c r="AL20" s="668"/>
      <c r="AM20" s="668"/>
      <c r="AN20" s="668"/>
      <c r="AO20" s="668"/>
      <c r="AP20" s="668"/>
      <c r="AQ20" s="668"/>
      <c r="AR20" s="668"/>
      <c r="AS20" s="668"/>
      <c r="AT20" s="668"/>
      <c r="AU20" s="1032"/>
      <c r="AV20" s="668"/>
      <c r="AW20" s="668"/>
      <c r="AX20" s="668"/>
      <c r="AY20" s="1032"/>
      <c r="AZ20" s="668"/>
      <c r="BA20" s="668"/>
      <c r="BB20" s="668"/>
      <c r="BC20" s="1032"/>
      <c r="BD20" s="668"/>
      <c r="BE20" s="668"/>
      <c r="BF20" s="668"/>
      <c r="BG20" s="1032"/>
      <c r="BH20" s="668"/>
      <c r="BI20" s="668"/>
      <c r="BJ20" s="668"/>
      <c r="BK20" s="1032"/>
      <c r="BL20" s="668"/>
      <c r="BM20" s="668"/>
      <c r="BN20" s="668"/>
      <c r="BO20" s="1032"/>
      <c r="BP20" s="668"/>
      <c r="BQ20" s="668"/>
      <c r="BR20" s="668"/>
      <c r="BS20" s="1032"/>
      <c r="BT20" s="668"/>
      <c r="BU20" s="668"/>
      <c r="BV20" s="668"/>
      <c r="BW20" s="1032"/>
      <c r="BX20" s="90"/>
      <c r="BY20" s="282"/>
      <c r="BZ20" s="668"/>
      <c r="CA20" s="21"/>
      <c r="CB20" s="670"/>
      <c r="CC20" s="670"/>
      <c r="CD20" s="673"/>
      <c r="CE20" s="21"/>
      <c r="CF20" s="278"/>
      <c r="CG20" s="689"/>
      <c r="CH20" s="275"/>
      <c r="CI20" s="284"/>
      <c r="CJ20" s="215"/>
      <c r="CK20" s="215"/>
      <c r="CL20" s="215"/>
      <c r="CM20" s="215"/>
      <c r="CN20" s="285"/>
    </row>
    <row r="21" spans="1:92" ht="3" hidden="1" customHeight="1" x14ac:dyDescent="0.2">
      <c r="B21" s="669" t="s">
        <v>112</v>
      </c>
      <c r="C21" s="83">
        <v>2</v>
      </c>
      <c r="D21" s="83">
        <v>2</v>
      </c>
      <c r="E21" s="83">
        <v>2</v>
      </c>
      <c r="F21" s="83">
        <v>2</v>
      </c>
      <c r="G21" s="83">
        <v>2</v>
      </c>
      <c r="H21" s="83">
        <v>2</v>
      </c>
      <c r="I21" s="83">
        <v>2</v>
      </c>
      <c r="J21" s="83">
        <v>2</v>
      </c>
      <c r="K21" s="83">
        <v>2</v>
      </c>
      <c r="L21" s="83">
        <v>2</v>
      </c>
      <c r="M21" s="83">
        <f t="shared" si="0"/>
        <v>2</v>
      </c>
      <c r="N21" s="83" t="s">
        <v>426</v>
      </c>
      <c r="O21" s="83" t="s">
        <v>427</v>
      </c>
      <c r="P21" s="83" t="s">
        <v>428</v>
      </c>
      <c r="Q21" s="506">
        <v>4</v>
      </c>
      <c r="R21" s="506">
        <v>4</v>
      </c>
      <c r="S21" s="506">
        <v>5</v>
      </c>
      <c r="T21" s="506">
        <v>80</v>
      </c>
      <c r="U21" s="21" t="s">
        <v>429</v>
      </c>
      <c r="V21" s="21" t="s">
        <v>430</v>
      </c>
      <c r="W21" s="723" t="s">
        <v>431</v>
      </c>
      <c r="X21" s="723" t="s">
        <v>432</v>
      </c>
      <c r="Y21" s="723" t="s">
        <v>433</v>
      </c>
      <c r="Z21" s="506" t="s">
        <v>434</v>
      </c>
      <c r="AA21" s="21" t="s">
        <v>434</v>
      </c>
      <c r="AB21" s="671"/>
      <c r="AC21" s="671"/>
      <c r="AD21" s="671"/>
      <c r="AE21" s="671"/>
      <c r="AF21" s="671"/>
      <c r="AG21" s="671"/>
      <c r="AH21" s="671"/>
      <c r="AI21" s="671"/>
      <c r="AJ21" s="671"/>
      <c r="AK21" s="671"/>
      <c r="AL21" s="671"/>
      <c r="AM21" s="671"/>
      <c r="AN21" s="671"/>
      <c r="AO21" s="671"/>
      <c r="AP21" s="671"/>
      <c r="AQ21" s="671"/>
      <c r="AR21" s="671"/>
      <c r="AS21" s="671"/>
      <c r="AT21" s="671"/>
      <c r="AU21" s="1036"/>
      <c r="AV21" s="671"/>
      <c r="AW21" s="671"/>
      <c r="AX21" s="671"/>
      <c r="AY21" s="1036"/>
      <c r="AZ21" s="671"/>
      <c r="BA21" s="671"/>
      <c r="BB21" s="671"/>
      <c r="BC21" s="1036"/>
      <c r="BD21" s="671"/>
      <c r="BE21" s="671"/>
      <c r="BF21" s="671"/>
      <c r="BG21" s="1036"/>
      <c r="BH21" s="671"/>
      <c r="BI21" s="671"/>
      <c r="BJ21" s="671"/>
      <c r="BK21" s="1036"/>
      <c r="BL21" s="671"/>
      <c r="BM21" s="671"/>
      <c r="BN21" s="671"/>
      <c r="BO21" s="1036"/>
      <c r="BP21" s="671"/>
      <c r="BQ21" s="671"/>
      <c r="BR21" s="671"/>
      <c r="BS21" s="1036"/>
      <c r="BT21" s="671"/>
      <c r="BU21" s="671"/>
      <c r="BV21" s="671"/>
      <c r="BW21" s="1036"/>
      <c r="BX21" s="410"/>
      <c r="BY21" s="287"/>
      <c r="BZ21" s="338"/>
      <c r="CA21" s="21"/>
      <c r="CB21" s="670"/>
      <c r="CC21" s="670"/>
      <c r="CD21" s="670"/>
      <c r="CE21" s="670"/>
      <c r="CF21" s="670"/>
      <c r="CG21" s="670"/>
      <c r="CH21" s="275"/>
    </row>
    <row r="22" spans="1:92" ht="67.5" hidden="1" customHeight="1" x14ac:dyDescent="0.2">
      <c r="B22" s="669" t="s">
        <v>113</v>
      </c>
      <c r="C22" s="83">
        <v>2</v>
      </c>
      <c r="D22" s="83">
        <v>2</v>
      </c>
      <c r="E22" s="83">
        <v>2</v>
      </c>
      <c r="F22" s="83">
        <v>2</v>
      </c>
      <c r="G22" s="83">
        <v>2</v>
      </c>
      <c r="H22" s="83">
        <v>2</v>
      </c>
      <c r="I22" s="83">
        <v>2</v>
      </c>
      <c r="J22" s="83">
        <v>1</v>
      </c>
      <c r="K22" s="83">
        <v>1</v>
      </c>
      <c r="L22" s="83">
        <v>1</v>
      </c>
      <c r="M22" s="83">
        <f t="shared" si="0"/>
        <v>1.7</v>
      </c>
      <c r="N22" s="83" t="s">
        <v>435</v>
      </c>
      <c r="O22" s="83" t="s">
        <v>436</v>
      </c>
      <c r="P22" s="83" t="s">
        <v>437</v>
      </c>
      <c r="Q22" s="506">
        <v>4</v>
      </c>
      <c r="R22" s="506">
        <v>4</v>
      </c>
      <c r="S22" s="506">
        <v>3</v>
      </c>
      <c r="T22" s="506">
        <v>48</v>
      </c>
      <c r="U22" s="21" t="s">
        <v>438</v>
      </c>
      <c r="V22" s="21" t="s">
        <v>430</v>
      </c>
      <c r="W22" s="723" t="s">
        <v>439</v>
      </c>
      <c r="X22" s="723" t="s">
        <v>440</v>
      </c>
      <c r="Y22" s="723" t="s">
        <v>441</v>
      </c>
      <c r="Z22" s="506" t="s">
        <v>442</v>
      </c>
      <c r="AA22" s="21" t="s">
        <v>443</v>
      </c>
      <c r="AB22" s="671"/>
      <c r="AC22" s="671"/>
      <c r="AD22" s="671"/>
      <c r="AE22" s="671"/>
      <c r="AF22" s="671"/>
      <c r="AG22" s="671"/>
      <c r="AH22" s="671"/>
      <c r="AI22" s="671"/>
      <c r="AJ22" s="671"/>
      <c r="AK22" s="671"/>
      <c r="AL22" s="671"/>
      <c r="AM22" s="671"/>
      <c r="AN22" s="671"/>
      <c r="AO22" s="671"/>
      <c r="AP22" s="671"/>
      <c r="AQ22" s="671"/>
      <c r="AR22" s="671"/>
      <c r="AS22" s="671"/>
      <c r="AT22" s="671"/>
      <c r="AU22" s="1036"/>
      <c r="AV22" s="671"/>
      <c r="AW22" s="671"/>
      <c r="AX22" s="671"/>
      <c r="AY22" s="1036"/>
      <c r="AZ22" s="671"/>
      <c r="BA22" s="671"/>
      <c r="BB22" s="671"/>
      <c r="BC22" s="1036"/>
      <c r="BD22" s="671"/>
      <c r="BE22" s="671"/>
      <c r="BF22" s="671"/>
      <c r="BG22" s="1036"/>
      <c r="BH22" s="671"/>
      <c r="BI22" s="671"/>
      <c r="BJ22" s="671"/>
      <c r="BK22" s="1036"/>
      <c r="BL22" s="671"/>
      <c r="BM22" s="671"/>
      <c r="BN22" s="671"/>
      <c r="BO22" s="1036"/>
      <c r="BP22" s="671"/>
      <c r="BQ22" s="671"/>
      <c r="BR22" s="671"/>
      <c r="BS22" s="1036"/>
      <c r="BT22" s="671"/>
      <c r="BU22" s="671"/>
      <c r="BV22" s="671"/>
      <c r="BW22" s="1036"/>
      <c r="BX22" s="287"/>
      <c r="BY22" s="287"/>
      <c r="BZ22" s="338"/>
      <c r="CA22" s="21"/>
      <c r="CB22" s="670"/>
      <c r="CC22" s="670"/>
      <c r="CD22" s="670"/>
      <c r="CE22" s="670"/>
      <c r="CF22" s="670"/>
      <c r="CG22" s="670"/>
      <c r="CH22" s="275"/>
    </row>
    <row r="23" spans="1:92" ht="63.75" hidden="1" customHeight="1" x14ac:dyDescent="0.2">
      <c r="B23" s="669" t="s">
        <v>114</v>
      </c>
      <c r="C23" s="83"/>
      <c r="D23" s="83"/>
      <c r="E23" s="83"/>
      <c r="F23" s="83"/>
      <c r="G23" s="83"/>
      <c r="H23" s="83"/>
      <c r="I23" s="83"/>
      <c r="J23" s="83"/>
      <c r="K23" s="83"/>
      <c r="L23" s="83"/>
      <c r="M23" s="83">
        <f t="shared" si="0"/>
        <v>0</v>
      </c>
      <c r="N23" s="83"/>
      <c r="O23" s="83"/>
      <c r="P23" s="83"/>
      <c r="Q23" s="506">
        <v>4</v>
      </c>
      <c r="R23" s="506">
        <v>4</v>
      </c>
      <c r="S23" s="506">
        <v>4</v>
      </c>
      <c r="T23" s="506">
        <v>64</v>
      </c>
      <c r="U23" s="21" t="s">
        <v>444</v>
      </c>
      <c r="V23" s="21"/>
      <c r="W23" s="723" t="s">
        <v>445</v>
      </c>
      <c r="X23" s="723" t="s">
        <v>446</v>
      </c>
      <c r="Y23" s="723" t="s">
        <v>447</v>
      </c>
      <c r="Z23" s="506" t="s">
        <v>448</v>
      </c>
      <c r="AA23" s="21" t="s">
        <v>449</v>
      </c>
      <c r="AB23" s="671"/>
      <c r="AC23" s="671"/>
      <c r="AD23" s="671"/>
      <c r="AE23" s="671"/>
      <c r="AF23" s="671"/>
      <c r="AG23" s="671"/>
      <c r="AH23" s="671"/>
      <c r="AI23" s="671"/>
      <c r="AJ23" s="671"/>
      <c r="AK23" s="671"/>
      <c r="AL23" s="671"/>
      <c r="AM23" s="671"/>
      <c r="AN23" s="671"/>
      <c r="AO23" s="671"/>
      <c r="AP23" s="671"/>
      <c r="AQ23" s="671"/>
      <c r="AR23" s="671"/>
      <c r="AS23" s="671"/>
      <c r="AT23" s="671"/>
      <c r="AU23" s="1036"/>
      <c r="AV23" s="671"/>
      <c r="AW23" s="671"/>
      <c r="AX23" s="671"/>
      <c r="AY23" s="1036"/>
      <c r="AZ23" s="671"/>
      <c r="BA23" s="671"/>
      <c r="BB23" s="671"/>
      <c r="BC23" s="1036"/>
      <c r="BD23" s="671"/>
      <c r="BE23" s="671"/>
      <c r="BF23" s="671"/>
      <c r="BG23" s="1036"/>
      <c r="BH23" s="671"/>
      <c r="BI23" s="671"/>
      <c r="BJ23" s="671"/>
      <c r="BK23" s="1036"/>
      <c r="BL23" s="671"/>
      <c r="BM23" s="671"/>
      <c r="BN23" s="671"/>
      <c r="BO23" s="1036"/>
      <c r="BP23" s="671"/>
      <c r="BQ23" s="671"/>
      <c r="BR23" s="671"/>
      <c r="BS23" s="1036"/>
      <c r="BT23" s="671"/>
      <c r="BU23" s="671"/>
      <c r="BV23" s="671"/>
      <c r="BW23" s="1036"/>
      <c r="BX23" s="288"/>
      <c r="BY23" s="287"/>
      <c r="BZ23" s="338"/>
      <c r="CA23" s="21"/>
      <c r="CB23" s="670"/>
      <c r="CC23" s="670"/>
      <c r="CD23" s="670"/>
      <c r="CE23" s="670"/>
      <c r="CF23" s="670"/>
      <c r="CG23" s="670"/>
      <c r="CH23" s="275"/>
    </row>
    <row r="24" spans="1:92" ht="12.75" hidden="1" customHeight="1" x14ac:dyDescent="0.2">
      <c r="B24" s="669" t="s">
        <v>111</v>
      </c>
      <c r="C24" s="83">
        <v>1</v>
      </c>
      <c r="D24" s="83">
        <v>1</v>
      </c>
      <c r="E24" s="83">
        <v>1</v>
      </c>
      <c r="F24" s="83">
        <v>1</v>
      </c>
      <c r="G24" s="83">
        <v>1</v>
      </c>
      <c r="H24" s="83">
        <v>1</v>
      </c>
      <c r="I24" s="83">
        <v>1</v>
      </c>
      <c r="J24" s="83">
        <v>1</v>
      </c>
      <c r="K24" s="83">
        <v>1</v>
      </c>
      <c r="L24" s="83">
        <v>1</v>
      </c>
      <c r="M24" s="83">
        <f t="shared" si="0"/>
        <v>1</v>
      </c>
      <c r="N24" s="83" t="s">
        <v>450</v>
      </c>
      <c r="O24" s="83" t="s">
        <v>450</v>
      </c>
      <c r="P24" s="79" t="s">
        <v>451</v>
      </c>
      <c r="Q24" s="726">
        <v>5</v>
      </c>
      <c r="R24" s="726">
        <v>5</v>
      </c>
      <c r="S24" s="726">
        <v>4</v>
      </c>
      <c r="T24" s="726">
        <v>100</v>
      </c>
      <c r="U24" s="21"/>
      <c r="V24" s="21" t="s">
        <v>452</v>
      </c>
      <c r="W24" s="723" t="s">
        <v>453</v>
      </c>
      <c r="X24" s="723" t="s">
        <v>454</v>
      </c>
      <c r="Y24" s="723" t="s">
        <v>455</v>
      </c>
      <c r="Z24" s="506" t="s">
        <v>456</v>
      </c>
      <c r="AA24" s="21" t="s">
        <v>456</v>
      </c>
      <c r="AB24" s="506"/>
      <c r="AC24" s="506"/>
      <c r="AD24" s="506"/>
      <c r="AE24" s="506"/>
      <c r="AF24" s="506"/>
      <c r="AG24" s="506"/>
      <c r="AH24" s="506"/>
      <c r="AI24" s="506"/>
      <c r="AJ24" s="506"/>
      <c r="AK24" s="506"/>
      <c r="AL24" s="506"/>
      <c r="AM24" s="506"/>
      <c r="AN24" s="506"/>
      <c r="AO24" s="506"/>
      <c r="AP24" s="506"/>
      <c r="AQ24" s="506"/>
      <c r="AR24" s="506"/>
      <c r="AS24" s="506"/>
      <c r="AT24" s="506"/>
      <c r="AU24" s="1037"/>
      <c r="AV24" s="506"/>
      <c r="AW24" s="506"/>
      <c r="AX24" s="506"/>
      <c r="AY24" s="1037"/>
      <c r="AZ24" s="506"/>
      <c r="BA24" s="506"/>
      <c r="BB24" s="506"/>
      <c r="BC24" s="1037"/>
      <c r="BD24" s="506"/>
      <c r="BE24" s="506"/>
      <c r="BF24" s="506"/>
      <c r="BG24" s="1037"/>
      <c r="BH24" s="506"/>
      <c r="BI24" s="506"/>
      <c r="BJ24" s="506"/>
      <c r="BK24" s="1037"/>
      <c r="BL24" s="506"/>
      <c r="BM24" s="506"/>
      <c r="BN24" s="506"/>
      <c r="BO24" s="1037"/>
      <c r="BP24" s="506"/>
      <c r="BQ24" s="506"/>
      <c r="BR24" s="506"/>
      <c r="BS24" s="1037"/>
      <c r="BT24" s="506"/>
      <c r="BU24" s="506"/>
      <c r="BV24" s="506"/>
      <c r="BW24" s="1037"/>
      <c r="BX24" s="289"/>
      <c r="BY24" s="287"/>
      <c r="BZ24" s="338"/>
      <c r="CA24" s="21"/>
      <c r="CB24" s="670"/>
      <c r="CC24" s="670"/>
      <c r="CD24" s="670"/>
      <c r="CE24" s="670"/>
      <c r="CF24" s="670"/>
      <c r="CG24" s="670"/>
      <c r="CH24" s="275"/>
    </row>
    <row r="25" spans="1:92" ht="88.5" hidden="1" customHeight="1" x14ac:dyDescent="0.2">
      <c r="B25" s="83" t="s">
        <v>49</v>
      </c>
      <c r="C25" s="83">
        <v>2</v>
      </c>
      <c r="D25" s="83">
        <v>2</v>
      </c>
      <c r="E25" s="83">
        <v>2</v>
      </c>
      <c r="F25" s="83">
        <v>2</v>
      </c>
      <c r="G25" s="83">
        <v>2</v>
      </c>
      <c r="H25" s="83">
        <v>2</v>
      </c>
      <c r="I25" s="83">
        <v>1</v>
      </c>
      <c r="J25" s="83">
        <v>1</v>
      </c>
      <c r="K25" s="83">
        <v>1</v>
      </c>
      <c r="L25" s="83">
        <v>1</v>
      </c>
      <c r="M25" s="83">
        <f t="shared" si="0"/>
        <v>1.6</v>
      </c>
      <c r="N25" s="83" t="s">
        <v>457</v>
      </c>
      <c r="O25" s="83" t="s">
        <v>458</v>
      </c>
      <c r="P25" s="725" t="s">
        <v>459</v>
      </c>
      <c r="Q25" s="726">
        <v>4</v>
      </c>
      <c r="R25" s="726">
        <v>4</v>
      </c>
      <c r="S25" s="726">
        <v>3</v>
      </c>
      <c r="T25" s="726">
        <v>48</v>
      </c>
      <c r="U25" s="21" t="s">
        <v>460</v>
      </c>
      <c r="V25" s="21" t="s">
        <v>430</v>
      </c>
      <c r="W25" s="723" t="s">
        <v>461</v>
      </c>
      <c r="X25" s="723" t="s">
        <v>462</v>
      </c>
      <c r="Y25" s="723" t="s">
        <v>463</v>
      </c>
      <c r="Z25" s="724" t="s">
        <v>464</v>
      </c>
      <c r="AA25" s="724" t="s">
        <v>465</v>
      </c>
      <c r="AB25" s="670"/>
      <c r="AC25" s="670"/>
      <c r="AD25" s="670"/>
      <c r="AE25" s="670"/>
      <c r="AF25" s="670"/>
      <c r="AG25" s="670"/>
      <c r="AH25" s="670"/>
      <c r="AI25" s="670"/>
      <c r="AJ25" s="670"/>
      <c r="AK25" s="670"/>
      <c r="AL25" s="670"/>
      <c r="AM25" s="670"/>
      <c r="AN25" s="670"/>
      <c r="AO25" s="670"/>
      <c r="AP25" s="670"/>
      <c r="AQ25" s="670"/>
      <c r="AR25" s="670"/>
      <c r="AS25" s="670"/>
      <c r="AT25" s="670"/>
      <c r="AU25" s="1038"/>
      <c r="AV25" s="670"/>
      <c r="AW25" s="670"/>
      <c r="AX25" s="670"/>
      <c r="AY25" s="1038"/>
      <c r="AZ25" s="670"/>
      <c r="BA25" s="670"/>
      <c r="BB25" s="670"/>
      <c r="BC25" s="1038"/>
      <c r="BD25" s="670"/>
      <c r="BE25" s="670"/>
      <c r="BF25" s="670"/>
      <c r="BG25" s="1038"/>
      <c r="BH25" s="670"/>
      <c r="BI25" s="670"/>
      <c r="BJ25" s="670"/>
      <c r="BK25" s="1038"/>
      <c r="BL25" s="670"/>
      <c r="BM25" s="670"/>
      <c r="BN25" s="670"/>
      <c r="BO25" s="1038"/>
      <c r="BP25" s="670"/>
      <c r="BQ25" s="670"/>
      <c r="BR25" s="670"/>
      <c r="BS25" s="1038"/>
      <c r="BT25" s="670"/>
      <c r="BU25" s="670"/>
      <c r="BV25" s="670"/>
      <c r="BW25" s="1038"/>
      <c r="BX25" s="670"/>
      <c r="BY25" s="670"/>
      <c r="BZ25" s="670"/>
      <c r="CA25" s="21"/>
      <c r="CB25" s="670"/>
      <c r="CC25" s="670"/>
      <c r="CD25" s="670"/>
      <c r="CE25" s="670"/>
      <c r="CF25" s="670"/>
      <c r="CG25" s="670"/>
      <c r="CH25" s="275"/>
    </row>
    <row r="26" spans="1:92" ht="26.25" hidden="1" customHeight="1" x14ac:dyDescent="0.2">
      <c r="B26" s="83"/>
      <c r="C26" s="83"/>
      <c r="D26" s="83"/>
      <c r="E26" s="83"/>
      <c r="F26" s="83"/>
      <c r="G26" s="83"/>
      <c r="H26" s="83"/>
      <c r="I26" s="83"/>
      <c r="J26" s="83"/>
      <c r="K26" s="83"/>
      <c r="L26" s="83"/>
      <c r="M26" s="83">
        <f t="shared" si="0"/>
        <v>0</v>
      </c>
      <c r="N26" s="338"/>
      <c r="O26" s="338"/>
      <c r="P26" s="291"/>
      <c r="Q26" s="671"/>
      <c r="R26" s="671"/>
      <c r="S26" s="671"/>
      <c r="T26" s="671"/>
      <c r="U26" s="670"/>
      <c r="V26" s="21"/>
      <c r="W26" s="668"/>
      <c r="X26" s="668"/>
      <c r="Y26" s="668"/>
      <c r="Z26" s="670"/>
      <c r="AA26" s="670"/>
      <c r="AB26" s="670"/>
      <c r="AC26" s="670"/>
      <c r="AD26" s="670"/>
      <c r="AE26" s="670"/>
      <c r="AF26" s="670"/>
      <c r="AG26" s="670"/>
      <c r="AH26" s="670"/>
      <c r="AI26" s="670"/>
      <c r="AJ26" s="670"/>
      <c r="AK26" s="670"/>
      <c r="AL26" s="670"/>
      <c r="AM26" s="670"/>
      <c r="AN26" s="670"/>
      <c r="AO26" s="670"/>
      <c r="AP26" s="670"/>
      <c r="AQ26" s="670"/>
      <c r="AR26" s="670"/>
      <c r="AS26" s="670"/>
      <c r="AT26" s="670"/>
      <c r="AU26" s="1038"/>
      <c r="AV26" s="670"/>
      <c r="AW26" s="670"/>
      <c r="AX26" s="670"/>
      <c r="AY26" s="1038"/>
      <c r="AZ26" s="670"/>
      <c r="BA26" s="670"/>
      <c r="BB26" s="670"/>
      <c r="BC26" s="1038"/>
      <c r="BD26" s="670"/>
      <c r="BE26" s="670"/>
      <c r="BF26" s="670"/>
      <c r="BG26" s="1038"/>
      <c r="BH26" s="670"/>
      <c r="BI26" s="670"/>
      <c r="BJ26" s="670"/>
      <c r="BK26" s="1038"/>
      <c r="BL26" s="670"/>
      <c r="BM26" s="670"/>
      <c r="BN26" s="670"/>
      <c r="BO26" s="1038"/>
      <c r="BP26" s="670"/>
      <c r="BQ26" s="670"/>
      <c r="BR26" s="670"/>
      <c r="BS26" s="1038"/>
      <c r="BT26" s="670"/>
      <c r="BU26" s="670"/>
      <c r="BV26" s="670"/>
      <c r="BW26" s="1038"/>
      <c r="BX26" s="670"/>
      <c r="BY26" s="670"/>
      <c r="BZ26" s="670"/>
      <c r="CA26" s="21"/>
      <c r="CB26" s="670"/>
      <c r="CC26" s="670"/>
      <c r="CD26" s="670"/>
      <c r="CE26" s="670"/>
      <c r="CF26" s="670"/>
      <c r="CG26" s="670"/>
      <c r="CH26" s="275"/>
    </row>
    <row r="27" spans="1:92" ht="62.25" hidden="1" customHeight="1" x14ac:dyDescent="0.2">
      <c r="B27" s="83"/>
      <c r="C27" s="83"/>
      <c r="D27" s="83"/>
      <c r="E27" s="83"/>
      <c r="F27" s="83"/>
      <c r="G27" s="83"/>
      <c r="H27" s="83"/>
      <c r="I27" s="83"/>
      <c r="J27" s="83"/>
      <c r="K27" s="83"/>
      <c r="L27" s="83"/>
      <c r="M27" s="83">
        <f t="shared" si="0"/>
        <v>0</v>
      </c>
      <c r="N27" s="338"/>
      <c r="O27" s="338"/>
      <c r="P27" s="79"/>
      <c r="Q27" s="671"/>
      <c r="R27" s="671"/>
      <c r="S27" s="671"/>
      <c r="T27" s="671"/>
      <c r="U27" s="673"/>
      <c r="V27" s="21"/>
      <c r="W27" s="668"/>
      <c r="X27" s="668"/>
      <c r="Y27" s="668"/>
      <c r="Z27" s="21"/>
      <c r="AA27" s="673"/>
      <c r="AB27" s="673"/>
      <c r="AC27" s="673"/>
      <c r="AD27" s="673"/>
      <c r="AE27" s="673"/>
      <c r="AF27" s="673"/>
      <c r="AG27" s="673"/>
      <c r="AH27" s="673"/>
      <c r="AI27" s="673"/>
      <c r="AJ27" s="673"/>
      <c r="AK27" s="673"/>
      <c r="AL27" s="673"/>
      <c r="AM27" s="673"/>
      <c r="AN27" s="673"/>
      <c r="AO27" s="673"/>
      <c r="AP27" s="673"/>
      <c r="AQ27" s="673"/>
      <c r="AR27" s="673"/>
      <c r="AS27" s="673"/>
      <c r="AT27" s="673"/>
      <c r="AU27" s="1039"/>
      <c r="AV27" s="673"/>
      <c r="AW27" s="673"/>
      <c r="AX27" s="673"/>
      <c r="AY27" s="1039"/>
      <c r="AZ27" s="673"/>
      <c r="BA27" s="673"/>
      <c r="BB27" s="673"/>
      <c r="BC27" s="1039"/>
      <c r="BD27" s="673"/>
      <c r="BE27" s="673"/>
      <c r="BF27" s="673"/>
      <c r="BG27" s="1039"/>
      <c r="BH27" s="673"/>
      <c r="BI27" s="673"/>
      <c r="BJ27" s="673"/>
      <c r="BK27" s="1039"/>
      <c r="BL27" s="673"/>
      <c r="BM27" s="673"/>
      <c r="BN27" s="673"/>
      <c r="BO27" s="1039"/>
      <c r="BP27" s="673"/>
      <c r="BQ27" s="673"/>
      <c r="BR27" s="673"/>
      <c r="BS27" s="1039"/>
      <c r="BT27" s="673"/>
      <c r="BU27" s="673"/>
      <c r="BV27" s="673"/>
      <c r="BW27" s="1039"/>
      <c r="BX27" s="21"/>
      <c r="BY27" s="292"/>
      <c r="BZ27" s="670"/>
      <c r="CA27" s="21"/>
      <c r="CB27" s="670"/>
      <c r="CC27" s="670"/>
      <c r="CD27" s="670"/>
      <c r="CE27" s="670"/>
      <c r="CF27" s="670"/>
      <c r="CG27" s="670"/>
      <c r="CH27" s="275"/>
    </row>
    <row r="28" spans="1:92" ht="93" hidden="1" customHeight="1" x14ac:dyDescent="0.2">
      <c r="B28" s="83"/>
      <c r="C28" s="83"/>
      <c r="D28" s="83"/>
      <c r="E28" s="83"/>
      <c r="F28" s="83"/>
      <c r="G28" s="83"/>
      <c r="H28" s="83"/>
      <c r="I28" s="83"/>
      <c r="J28" s="83"/>
      <c r="K28" s="83"/>
      <c r="L28" s="83"/>
      <c r="M28" s="83">
        <f t="shared" si="0"/>
        <v>0</v>
      </c>
      <c r="N28" s="338"/>
      <c r="O28" s="338"/>
      <c r="P28" s="79"/>
      <c r="Q28" s="671"/>
      <c r="R28" s="671"/>
      <c r="S28" s="671"/>
      <c r="T28" s="671"/>
      <c r="U28" s="338"/>
      <c r="V28" s="21"/>
      <c r="W28" s="668"/>
      <c r="X28" s="668"/>
      <c r="Y28" s="668"/>
      <c r="Z28" s="21"/>
      <c r="AA28" s="673"/>
      <c r="AB28" s="673"/>
      <c r="AC28" s="673"/>
      <c r="AD28" s="673"/>
      <c r="AE28" s="673"/>
      <c r="AF28" s="673"/>
      <c r="AG28" s="673"/>
      <c r="AH28" s="673"/>
      <c r="AI28" s="673"/>
      <c r="AJ28" s="673"/>
      <c r="AK28" s="673"/>
      <c r="AL28" s="673"/>
      <c r="AM28" s="673"/>
      <c r="AN28" s="673"/>
      <c r="AO28" s="673"/>
      <c r="AP28" s="673"/>
      <c r="AQ28" s="673"/>
      <c r="AR28" s="673"/>
      <c r="AS28" s="673"/>
      <c r="AT28" s="673"/>
      <c r="AU28" s="1039"/>
      <c r="AV28" s="673"/>
      <c r="AW28" s="673"/>
      <c r="AX28" s="673"/>
      <c r="AY28" s="1039"/>
      <c r="AZ28" s="673"/>
      <c r="BA28" s="673"/>
      <c r="BB28" s="673"/>
      <c r="BC28" s="1039"/>
      <c r="BD28" s="673"/>
      <c r="BE28" s="673"/>
      <c r="BF28" s="673"/>
      <c r="BG28" s="1039"/>
      <c r="BH28" s="673"/>
      <c r="BI28" s="673"/>
      <c r="BJ28" s="673"/>
      <c r="BK28" s="1039"/>
      <c r="BL28" s="673"/>
      <c r="BM28" s="673"/>
      <c r="BN28" s="673"/>
      <c r="BO28" s="1039"/>
      <c r="BP28" s="673"/>
      <c r="BQ28" s="673"/>
      <c r="BR28" s="673"/>
      <c r="BS28" s="1039"/>
      <c r="BT28" s="673"/>
      <c r="BU28" s="673"/>
      <c r="BV28" s="673"/>
      <c r="BW28" s="1039"/>
      <c r="BX28" s="90"/>
      <c r="BY28" s="292"/>
      <c r="BZ28" s="670"/>
      <c r="CA28" s="21"/>
      <c r="CB28" s="670"/>
      <c r="CC28" s="670"/>
      <c r="CD28" s="670"/>
      <c r="CE28" s="670"/>
      <c r="CF28" s="670"/>
      <c r="CG28" s="670"/>
      <c r="CH28" s="275"/>
    </row>
    <row r="29" spans="1:92" ht="63" hidden="1" customHeight="1" x14ac:dyDescent="0.2">
      <c r="B29" s="198" t="s">
        <v>199</v>
      </c>
      <c r="C29" s="21">
        <v>2</v>
      </c>
      <c r="D29" s="21">
        <v>2</v>
      </c>
      <c r="E29" s="21">
        <v>2</v>
      </c>
      <c r="F29" s="21">
        <v>2</v>
      </c>
      <c r="G29" s="21">
        <v>2</v>
      </c>
      <c r="H29" s="21">
        <v>2</v>
      </c>
      <c r="I29" s="21">
        <v>2</v>
      </c>
      <c r="J29" s="21">
        <v>1</v>
      </c>
      <c r="K29" s="21">
        <v>1</v>
      </c>
      <c r="L29" s="21">
        <v>1</v>
      </c>
      <c r="M29" s="83">
        <f t="shared" si="0"/>
        <v>1.7</v>
      </c>
      <c r="N29" s="21"/>
      <c r="O29" s="198"/>
      <c r="P29" s="83"/>
      <c r="Q29" s="506"/>
      <c r="R29" s="506"/>
      <c r="S29" s="506"/>
      <c r="T29" s="506"/>
      <c r="U29" s="673"/>
      <c r="V29" s="21"/>
      <c r="W29" s="668"/>
      <c r="X29" s="668"/>
      <c r="Y29" s="668"/>
      <c r="Z29" s="21"/>
      <c r="AA29" s="21"/>
      <c r="AB29" s="673"/>
      <c r="AC29" s="673"/>
      <c r="AD29" s="673"/>
      <c r="AE29" s="673"/>
      <c r="AF29" s="673"/>
      <c r="AG29" s="673"/>
      <c r="AH29" s="673"/>
      <c r="AI29" s="673"/>
      <c r="AJ29" s="673"/>
      <c r="AK29" s="673"/>
      <c r="AL29" s="673"/>
      <c r="AM29" s="673"/>
      <c r="AN29" s="673"/>
      <c r="AO29" s="673"/>
      <c r="AP29" s="673"/>
      <c r="AQ29" s="673"/>
      <c r="AR29" s="673"/>
      <c r="AS29" s="673"/>
      <c r="AT29" s="673"/>
      <c r="AU29" s="1039"/>
      <c r="AV29" s="673"/>
      <c r="AW29" s="673"/>
      <c r="AX29" s="673"/>
      <c r="AY29" s="1039"/>
      <c r="AZ29" s="673"/>
      <c r="BA29" s="673"/>
      <c r="BB29" s="673"/>
      <c r="BC29" s="1039"/>
      <c r="BD29" s="673"/>
      <c r="BE29" s="673"/>
      <c r="BF29" s="673"/>
      <c r="BG29" s="1039"/>
      <c r="BH29" s="673"/>
      <c r="BI29" s="673"/>
      <c r="BJ29" s="673"/>
      <c r="BK29" s="1039"/>
      <c r="BL29" s="673"/>
      <c r="BM29" s="673"/>
      <c r="BN29" s="673"/>
      <c r="BO29" s="1039"/>
      <c r="BP29" s="673"/>
      <c r="BQ29" s="673"/>
      <c r="BR29" s="673"/>
      <c r="BS29" s="1039"/>
      <c r="BT29" s="673"/>
      <c r="BU29" s="673"/>
      <c r="BV29" s="673"/>
      <c r="BW29" s="1039"/>
      <c r="BX29" s="21"/>
      <c r="BY29" s="292"/>
      <c r="BZ29" s="673"/>
      <c r="CA29" s="21"/>
      <c r="CB29" s="670"/>
      <c r="CC29" s="670"/>
      <c r="CD29" s="670"/>
      <c r="CE29" s="670"/>
      <c r="CF29" s="670"/>
      <c r="CG29" s="670"/>
      <c r="CH29" s="275"/>
    </row>
    <row r="30" spans="1:92" ht="0.75" hidden="1" customHeight="1" x14ac:dyDescent="0.2">
      <c r="B30" s="198"/>
      <c r="C30" s="21"/>
      <c r="D30" s="21"/>
      <c r="E30" s="21"/>
      <c r="F30" s="21"/>
      <c r="G30" s="21"/>
      <c r="H30" s="21"/>
      <c r="I30" s="21"/>
      <c r="J30" s="21"/>
      <c r="K30" s="21"/>
      <c r="L30" s="21"/>
      <c r="M30" s="83">
        <f t="shared" si="0"/>
        <v>0</v>
      </c>
      <c r="N30" s="21"/>
      <c r="O30" s="198"/>
      <c r="P30" s="83"/>
      <c r="Q30" s="506"/>
      <c r="R30" s="506"/>
      <c r="S30" s="506"/>
      <c r="T30" s="506"/>
      <c r="U30" s="21"/>
      <c r="V30" s="21"/>
      <c r="W30" s="668"/>
      <c r="X30" s="668"/>
      <c r="Y30" s="668"/>
      <c r="Z30" s="21"/>
      <c r="AA30" s="21"/>
      <c r="AB30" s="673"/>
      <c r="AC30" s="673"/>
      <c r="AD30" s="673"/>
      <c r="AE30" s="673"/>
      <c r="AF30" s="673"/>
      <c r="AG30" s="673"/>
      <c r="AH30" s="673"/>
      <c r="AI30" s="673"/>
      <c r="AJ30" s="673"/>
      <c r="AK30" s="673"/>
      <c r="AL30" s="673"/>
      <c r="AM30" s="673"/>
      <c r="AN30" s="673"/>
      <c r="AO30" s="673"/>
      <c r="AP30" s="673"/>
      <c r="AQ30" s="673"/>
      <c r="AR30" s="673"/>
      <c r="AS30" s="673"/>
      <c r="AT30" s="673"/>
      <c r="AU30" s="1039"/>
      <c r="AV30" s="673"/>
      <c r="AW30" s="673"/>
      <c r="AX30" s="673"/>
      <c r="AY30" s="1039"/>
      <c r="AZ30" s="673"/>
      <c r="BA30" s="673"/>
      <c r="BB30" s="673"/>
      <c r="BC30" s="1039"/>
      <c r="BD30" s="673"/>
      <c r="BE30" s="673"/>
      <c r="BF30" s="673"/>
      <c r="BG30" s="1039"/>
      <c r="BH30" s="673"/>
      <c r="BI30" s="673"/>
      <c r="BJ30" s="673"/>
      <c r="BK30" s="1039"/>
      <c r="BL30" s="673"/>
      <c r="BM30" s="673"/>
      <c r="BN30" s="673"/>
      <c r="BO30" s="1039"/>
      <c r="BP30" s="673"/>
      <c r="BQ30" s="673"/>
      <c r="BR30" s="673"/>
      <c r="BS30" s="1039"/>
      <c r="BT30" s="673"/>
      <c r="BU30" s="673"/>
      <c r="BV30" s="673"/>
      <c r="BW30" s="1039"/>
      <c r="BX30" s="506"/>
      <c r="BY30" s="670"/>
      <c r="BZ30" s="670"/>
      <c r="CA30" s="21"/>
      <c r="CB30" s="670"/>
      <c r="CC30" s="670"/>
      <c r="CD30" s="670"/>
      <c r="CE30" s="670"/>
      <c r="CF30" s="670"/>
      <c r="CG30" s="670"/>
      <c r="CH30" s="275"/>
    </row>
    <row r="31" spans="1:92" ht="43.5" hidden="1" customHeight="1" x14ac:dyDescent="0.2">
      <c r="B31" s="198"/>
      <c r="C31" s="21"/>
      <c r="D31" s="21"/>
      <c r="E31" s="21"/>
      <c r="F31" s="21"/>
      <c r="G31" s="21"/>
      <c r="H31" s="21"/>
      <c r="I31" s="21"/>
      <c r="J31" s="21"/>
      <c r="K31" s="21"/>
      <c r="L31" s="21"/>
      <c r="M31" s="83">
        <f t="shared" si="0"/>
        <v>0</v>
      </c>
      <c r="N31" s="21"/>
      <c r="O31" s="198"/>
      <c r="P31" s="83"/>
      <c r="Q31" s="506"/>
      <c r="R31" s="506"/>
      <c r="S31" s="506"/>
      <c r="T31" s="506"/>
      <c r="U31" s="21"/>
      <c r="V31" s="21"/>
      <c r="W31" s="668"/>
      <c r="X31" s="668"/>
      <c r="Y31" s="668"/>
      <c r="Z31" s="21"/>
      <c r="AA31" s="21"/>
      <c r="AB31" s="673"/>
      <c r="AC31" s="673"/>
      <c r="AD31" s="673"/>
      <c r="AE31" s="673"/>
      <c r="AF31" s="673"/>
      <c r="AG31" s="673"/>
      <c r="AH31" s="673"/>
      <c r="AI31" s="673"/>
      <c r="AJ31" s="673"/>
      <c r="AK31" s="673"/>
      <c r="AL31" s="673"/>
      <c r="AM31" s="673"/>
      <c r="AN31" s="673"/>
      <c r="AO31" s="673"/>
      <c r="AP31" s="673"/>
      <c r="AQ31" s="673"/>
      <c r="AR31" s="673"/>
      <c r="AS31" s="673"/>
      <c r="AT31" s="673"/>
      <c r="AU31" s="1039"/>
      <c r="AV31" s="673"/>
      <c r="AW31" s="673"/>
      <c r="AX31" s="673"/>
      <c r="AY31" s="1039"/>
      <c r="AZ31" s="673"/>
      <c r="BA31" s="673"/>
      <c r="BB31" s="673"/>
      <c r="BC31" s="1039"/>
      <c r="BD31" s="673"/>
      <c r="BE31" s="673"/>
      <c r="BF31" s="673"/>
      <c r="BG31" s="1039"/>
      <c r="BH31" s="673"/>
      <c r="BI31" s="673"/>
      <c r="BJ31" s="673"/>
      <c r="BK31" s="1039"/>
      <c r="BL31" s="673"/>
      <c r="BM31" s="673"/>
      <c r="BN31" s="673"/>
      <c r="BO31" s="1039"/>
      <c r="BP31" s="673"/>
      <c r="BQ31" s="673"/>
      <c r="BR31" s="673"/>
      <c r="BS31" s="1039"/>
      <c r="BT31" s="673"/>
      <c r="BU31" s="673"/>
      <c r="BV31" s="673"/>
      <c r="BW31" s="1039"/>
      <c r="BX31" s="292"/>
      <c r="BY31" s="292"/>
      <c r="BZ31" s="673"/>
      <c r="CA31" s="21"/>
      <c r="CB31" s="670"/>
      <c r="CC31" s="670"/>
      <c r="CD31" s="670"/>
      <c r="CE31" s="670"/>
      <c r="CF31" s="670"/>
      <c r="CG31" s="670"/>
      <c r="CH31" s="275"/>
    </row>
    <row r="32" spans="1:92" ht="6" hidden="1" customHeight="1" x14ac:dyDescent="0.2">
      <c r="B32" s="198"/>
      <c r="C32" s="21"/>
      <c r="D32" s="21"/>
      <c r="E32" s="21"/>
      <c r="F32" s="21"/>
      <c r="G32" s="21"/>
      <c r="H32" s="21"/>
      <c r="I32" s="21"/>
      <c r="J32" s="21"/>
      <c r="K32" s="21"/>
      <c r="L32" s="21"/>
      <c r="M32" s="83">
        <f t="shared" si="0"/>
        <v>0</v>
      </c>
      <c r="N32" s="21"/>
      <c r="O32" s="198"/>
      <c r="P32" s="83"/>
      <c r="Q32" s="506"/>
      <c r="R32" s="506"/>
      <c r="S32" s="506"/>
      <c r="T32" s="506"/>
      <c r="U32" s="21"/>
      <c r="V32" s="21"/>
      <c r="W32" s="668"/>
      <c r="X32" s="668"/>
      <c r="Y32" s="668"/>
      <c r="Z32" s="21"/>
      <c r="AA32" s="21"/>
      <c r="AB32" s="673"/>
      <c r="AC32" s="673"/>
      <c r="AD32" s="673"/>
      <c r="AE32" s="673"/>
      <c r="AF32" s="673"/>
      <c r="AG32" s="673"/>
      <c r="AH32" s="673"/>
      <c r="AI32" s="673"/>
      <c r="AJ32" s="673"/>
      <c r="AK32" s="673"/>
      <c r="AL32" s="673"/>
      <c r="AM32" s="673"/>
      <c r="AN32" s="673"/>
      <c r="AO32" s="673"/>
      <c r="AP32" s="673"/>
      <c r="AQ32" s="673"/>
      <c r="AR32" s="673"/>
      <c r="AS32" s="673"/>
      <c r="AT32" s="673"/>
      <c r="AU32" s="1039"/>
      <c r="AV32" s="673"/>
      <c r="AW32" s="673"/>
      <c r="AX32" s="673"/>
      <c r="AY32" s="1039"/>
      <c r="AZ32" s="673"/>
      <c r="BA32" s="673"/>
      <c r="BB32" s="673"/>
      <c r="BC32" s="1039"/>
      <c r="BD32" s="673"/>
      <c r="BE32" s="673"/>
      <c r="BF32" s="673"/>
      <c r="BG32" s="1039"/>
      <c r="BH32" s="673"/>
      <c r="BI32" s="673"/>
      <c r="BJ32" s="673"/>
      <c r="BK32" s="1039"/>
      <c r="BL32" s="673"/>
      <c r="BM32" s="673"/>
      <c r="BN32" s="673"/>
      <c r="BO32" s="1039"/>
      <c r="BP32" s="673"/>
      <c r="BQ32" s="673"/>
      <c r="BR32" s="673"/>
      <c r="BS32" s="1039"/>
      <c r="BT32" s="673"/>
      <c r="BU32" s="673"/>
      <c r="BV32" s="673"/>
      <c r="BW32" s="1039"/>
      <c r="BX32" s="506"/>
      <c r="BY32" s="670"/>
      <c r="BZ32" s="670"/>
      <c r="CA32" s="21"/>
      <c r="CB32" s="670"/>
      <c r="CC32" s="670"/>
      <c r="CD32" s="670"/>
      <c r="CE32" s="670"/>
      <c r="CF32" s="670"/>
      <c r="CG32" s="670"/>
      <c r="CH32" s="275"/>
    </row>
    <row r="33" spans="2:87" ht="63" hidden="1" customHeight="1" x14ac:dyDescent="0.2">
      <c r="B33" s="198"/>
      <c r="C33" s="21"/>
      <c r="D33" s="21"/>
      <c r="E33" s="21"/>
      <c r="F33" s="21"/>
      <c r="G33" s="21"/>
      <c r="H33" s="21"/>
      <c r="I33" s="21"/>
      <c r="J33" s="21"/>
      <c r="K33" s="21"/>
      <c r="L33" s="21"/>
      <c r="M33" s="83">
        <f t="shared" si="0"/>
        <v>0</v>
      </c>
      <c r="N33" s="21"/>
      <c r="O33" s="198"/>
      <c r="P33" s="83"/>
      <c r="Q33" s="506"/>
      <c r="R33" s="506"/>
      <c r="S33" s="506"/>
      <c r="T33" s="506"/>
      <c r="U33" s="21"/>
      <c r="V33" s="21"/>
      <c r="W33" s="668"/>
      <c r="X33" s="668"/>
      <c r="Y33" s="668"/>
      <c r="Z33" s="21"/>
      <c r="AA33" s="21"/>
      <c r="AB33" s="673"/>
      <c r="AC33" s="673"/>
      <c r="AD33" s="673"/>
      <c r="AE33" s="673"/>
      <c r="AF33" s="673"/>
      <c r="AG33" s="673"/>
      <c r="AH33" s="673"/>
      <c r="AI33" s="673"/>
      <c r="AJ33" s="673"/>
      <c r="AK33" s="673"/>
      <c r="AL33" s="673"/>
      <c r="AM33" s="673"/>
      <c r="AN33" s="673"/>
      <c r="AO33" s="673"/>
      <c r="AP33" s="673"/>
      <c r="AQ33" s="673"/>
      <c r="AR33" s="673"/>
      <c r="AS33" s="673"/>
      <c r="AT33" s="673"/>
      <c r="AU33" s="1039"/>
      <c r="AV33" s="673"/>
      <c r="AW33" s="673"/>
      <c r="AX33" s="673"/>
      <c r="AY33" s="1039"/>
      <c r="AZ33" s="673"/>
      <c r="BA33" s="673"/>
      <c r="BB33" s="673"/>
      <c r="BC33" s="1039"/>
      <c r="BD33" s="673"/>
      <c r="BE33" s="673"/>
      <c r="BF33" s="673"/>
      <c r="BG33" s="1039"/>
      <c r="BH33" s="673"/>
      <c r="BI33" s="673"/>
      <c r="BJ33" s="673"/>
      <c r="BK33" s="1039"/>
      <c r="BL33" s="673"/>
      <c r="BM33" s="673"/>
      <c r="BN33" s="673"/>
      <c r="BO33" s="1039"/>
      <c r="BP33" s="673"/>
      <c r="BQ33" s="673"/>
      <c r="BR33" s="673"/>
      <c r="BS33" s="1039"/>
      <c r="BT33" s="673"/>
      <c r="BU33" s="673"/>
      <c r="BV33" s="673"/>
      <c r="BW33" s="1039"/>
      <c r="BX33" s="506"/>
      <c r="BY33" s="670"/>
      <c r="BZ33" s="670"/>
      <c r="CA33" s="21"/>
      <c r="CB33" s="670"/>
      <c r="CC33" s="670"/>
      <c r="CD33" s="670"/>
      <c r="CE33" s="670"/>
      <c r="CF33" s="670"/>
      <c r="CG33" s="670"/>
      <c r="CH33" s="275"/>
    </row>
    <row r="34" spans="2:87" ht="165" customHeight="1" x14ac:dyDescent="0.2">
      <c r="B34" s="198" t="s">
        <v>199</v>
      </c>
      <c r="C34" s="83">
        <v>2</v>
      </c>
      <c r="D34" s="25">
        <v>2</v>
      </c>
      <c r="E34" s="25">
        <v>2</v>
      </c>
      <c r="F34" s="83">
        <v>2</v>
      </c>
      <c r="G34" s="25">
        <v>2</v>
      </c>
      <c r="H34" s="83">
        <v>2</v>
      </c>
      <c r="I34" s="60">
        <v>2</v>
      </c>
      <c r="J34" s="60">
        <v>2</v>
      </c>
      <c r="K34" s="25">
        <v>2</v>
      </c>
      <c r="L34" s="25">
        <v>2</v>
      </c>
      <c r="M34" s="83">
        <f t="shared" si="0"/>
        <v>2</v>
      </c>
      <c r="N34" s="77" t="s">
        <v>426</v>
      </c>
      <c r="O34" s="87" t="s">
        <v>427</v>
      </c>
      <c r="P34" s="87" t="s">
        <v>428</v>
      </c>
      <c r="Q34" s="60">
        <v>4</v>
      </c>
      <c r="R34" s="60">
        <v>4</v>
      </c>
      <c r="S34" s="60">
        <v>5</v>
      </c>
      <c r="T34" s="965">
        <v>80</v>
      </c>
      <c r="U34" s="966" t="s">
        <v>429</v>
      </c>
      <c r="V34" s="21" t="s">
        <v>1149</v>
      </c>
      <c r="W34" s="729" t="s">
        <v>431</v>
      </c>
      <c r="X34" s="729" t="s">
        <v>432</v>
      </c>
      <c r="Y34" s="729" t="s">
        <v>433</v>
      </c>
      <c r="Z34" s="21" t="s">
        <v>434</v>
      </c>
      <c r="AA34" s="1011" t="s">
        <v>1150</v>
      </c>
      <c r="AB34" s="673"/>
      <c r="AC34" s="673"/>
      <c r="AD34" s="673"/>
      <c r="AE34" s="673"/>
      <c r="AF34" s="673"/>
      <c r="AG34" s="673"/>
      <c r="AH34" s="673"/>
      <c r="AI34" s="673"/>
      <c r="AJ34" s="673"/>
      <c r="AK34" s="673"/>
      <c r="AL34" s="673"/>
      <c r="AM34" s="673"/>
      <c r="AN34" s="673"/>
      <c r="AO34" s="673"/>
      <c r="AP34" s="673"/>
      <c r="AQ34" s="673"/>
      <c r="AR34" s="673"/>
      <c r="AS34" s="673"/>
      <c r="AT34" s="673"/>
      <c r="AU34" s="1039"/>
      <c r="AV34" s="673"/>
      <c r="AW34" s="673"/>
      <c r="AX34" s="673"/>
      <c r="AY34" s="1039"/>
      <c r="AZ34" s="673"/>
      <c r="BA34" s="673"/>
      <c r="BB34" s="673"/>
      <c r="BC34" s="1039"/>
      <c r="BD34" s="673"/>
      <c r="BE34" s="673"/>
      <c r="BF34" s="673"/>
      <c r="BG34" s="1039"/>
      <c r="BH34" s="673"/>
      <c r="BI34" s="673"/>
      <c r="BJ34" s="673"/>
      <c r="BK34" s="1039"/>
      <c r="BL34" s="673"/>
      <c r="BM34" s="673"/>
      <c r="BN34" s="673"/>
      <c r="BO34" s="1039"/>
      <c r="BP34" s="673"/>
      <c r="BQ34" s="673"/>
      <c r="BR34" s="673"/>
      <c r="BS34" s="1039"/>
      <c r="BT34" s="673"/>
      <c r="BU34" s="673"/>
      <c r="BV34" s="673"/>
      <c r="BW34" s="1039"/>
      <c r="BX34" s="506" t="s">
        <v>1346</v>
      </c>
      <c r="BY34" s="506" t="s">
        <v>1341</v>
      </c>
      <c r="BZ34" s="1183">
        <v>0.25</v>
      </c>
      <c r="CA34" s="21" t="s">
        <v>1347</v>
      </c>
      <c r="CB34" s="670"/>
      <c r="CC34" s="670"/>
      <c r="CD34" s="670"/>
      <c r="CE34" s="670"/>
      <c r="CF34" s="670"/>
      <c r="CG34" s="670"/>
      <c r="CH34" s="275"/>
      <c r="CI34" s="17"/>
    </row>
    <row r="35" spans="2:87" ht="165" hidden="1" customHeight="1" x14ac:dyDescent="0.2">
      <c r="B35" s="1634" t="s">
        <v>200</v>
      </c>
      <c r="C35" s="1387">
        <v>2</v>
      </c>
      <c r="D35" s="1387">
        <v>2</v>
      </c>
      <c r="E35" s="1387">
        <v>2</v>
      </c>
      <c r="F35" s="1387">
        <v>2</v>
      </c>
      <c r="G35" s="1387">
        <v>2</v>
      </c>
      <c r="H35" s="1387">
        <v>2</v>
      </c>
      <c r="I35" s="1387">
        <v>2</v>
      </c>
      <c r="J35" s="1387">
        <v>1</v>
      </c>
      <c r="K35" s="1387">
        <v>1</v>
      </c>
      <c r="L35" s="1387">
        <v>1</v>
      </c>
      <c r="M35" s="1614">
        <f>SUM(C35:L35)/10</f>
        <v>1.7</v>
      </c>
      <c r="N35" s="1346" t="s">
        <v>435</v>
      </c>
      <c r="O35" s="1406" t="s">
        <v>436</v>
      </c>
      <c r="P35" s="1616" t="s">
        <v>437</v>
      </c>
      <c r="Q35" s="617">
        <v>4</v>
      </c>
      <c r="R35" s="617">
        <v>4</v>
      </c>
      <c r="S35" s="617">
        <v>3</v>
      </c>
      <c r="T35" s="617">
        <v>48</v>
      </c>
      <c r="U35" s="607" t="s">
        <v>438</v>
      </c>
      <c r="V35" s="1534" t="s">
        <v>430</v>
      </c>
      <c r="W35" s="729" t="s">
        <v>439</v>
      </c>
      <c r="X35" s="729" t="s">
        <v>440</v>
      </c>
      <c r="Y35" s="729" t="s">
        <v>441</v>
      </c>
      <c r="Z35" s="25" t="s">
        <v>442</v>
      </c>
      <c r="AA35" s="25" t="s">
        <v>443</v>
      </c>
      <c r="AB35" s="733"/>
      <c r="AC35" s="733"/>
      <c r="AD35" s="733"/>
      <c r="AE35" s="733"/>
      <c r="AF35" s="733"/>
      <c r="AG35" s="733"/>
      <c r="AH35" s="733"/>
      <c r="AI35" s="733"/>
      <c r="AJ35" s="733"/>
      <c r="AK35" s="733"/>
      <c r="AL35" s="733"/>
      <c r="AM35" s="733"/>
      <c r="AN35" s="733"/>
      <c r="AO35" s="733"/>
      <c r="AP35" s="733"/>
      <c r="AQ35" s="733"/>
      <c r="AR35" s="733"/>
      <c r="AS35" s="733"/>
      <c r="AT35" s="733"/>
      <c r="AU35" s="733"/>
      <c r="AV35" s="733"/>
      <c r="AW35" s="733"/>
      <c r="AX35" s="733"/>
      <c r="AY35" s="733"/>
      <c r="AZ35" s="733"/>
      <c r="BA35" s="733"/>
      <c r="BB35" s="733"/>
      <c r="BC35" s="733"/>
      <c r="BD35" s="733"/>
      <c r="BE35" s="733"/>
      <c r="BF35" s="733"/>
      <c r="BG35" s="733"/>
      <c r="BH35" s="733"/>
      <c r="BI35" s="733"/>
      <c r="BJ35" s="733"/>
      <c r="BK35" s="733"/>
      <c r="BL35" s="733"/>
      <c r="BM35" s="733"/>
      <c r="BN35" s="733"/>
      <c r="BO35" s="733"/>
      <c r="BP35" s="733"/>
      <c r="BQ35" s="733"/>
      <c r="BR35" s="733"/>
      <c r="BS35" s="733"/>
      <c r="BT35" s="733"/>
      <c r="BU35" s="733"/>
      <c r="BV35" s="733"/>
      <c r="BW35" s="733"/>
      <c r="BX35" s="506"/>
      <c r="BY35" s="732"/>
      <c r="BZ35" s="732"/>
      <c r="CA35" s="21"/>
      <c r="CB35" s="732"/>
      <c r="CC35" s="732"/>
      <c r="CD35" s="732"/>
      <c r="CE35" s="732"/>
      <c r="CF35" s="732"/>
      <c r="CG35" s="732"/>
      <c r="CH35" s="275"/>
    </row>
    <row r="36" spans="2:87" ht="126" hidden="1" customHeight="1" x14ac:dyDescent="0.2">
      <c r="B36" s="1635"/>
      <c r="C36" s="1436"/>
      <c r="D36" s="1388"/>
      <c r="E36" s="1388"/>
      <c r="F36" s="1436"/>
      <c r="G36" s="1388"/>
      <c r="H36" s="1388"/>
      <c r="I36" s="1388"/>
      <c r="J36" s="1388"/>
      <c r="K36" s="1388"/>
      <c r="L36" s="1388"/>
      <c r="M36" s="1615"/>
      <c r="N36" s="1348"/>
      <c r="O36" s="1407"/>
      <c r="P36" s="1617"/>
      <c r="Q36" s="617">
        <v>4</v>
      </c>
      <c r="R36" s="617">
        <v>4</v>
      </c>
      <c r="S36" s="617">
        <v>4</v>
      </c>
      <c r="T36" s="617">
        <v>64</v>
      </c>
      <c r="U36" s="21" t="s">
        <v>444</v>
      </c>
      <c r="V36" s="1537"/>
      <c r="W36" s="729" t="s">
        <v>445</v>
      </c>
      <c r="X36" s="729" t="s">
        <v>446</v>
      </c>
      <c r="Y36" s="729" t="s">
        <v>447</v>
      </c>
      <c r="Z36" s="25" t="s">
        <v>448</v>
      </c>
      <c r="AA36" s="25" t="s">
        <v>449</v>
      </c>
      <c r="AB36" s="668"/>
      <c r="AC36" s="668"/>
      <c r="AD36" s="673"/>
      <c r="AE36" s="668"/>
      <c r="AF36" s="668"/>
      <c r="AG36" s="668"/>
      <c r="AH36" s="673"/>
      <c r="AI36" s="668"/>
      <c r="AJ36" s="668"/>
      <c r="AK36" s="668"/>
      <c r="AL36" s="673"/>
      <c r="AM36" s="668"/>
      <c r="AN36" s="668"/>
      <c r="AO36" s="668"/>
      <c r="AP36" s="673"/>
      <c r="AQ36" s="668"/>
      <c r="AR36" s="668"/>
      <c r="AS36" s="668"/>
      <c r="AT36" s="673"/>
      <c r="AU36" s="668"/>
      <c r="AV36" s="668"/>
      <c r="AW36" s="668"/>
      <c r="AX36" s="673"/>
      <c r="AY36" s="668"/>
      <c r="AZ36" s="668"/>
      <c r="BA36" s="668"/>
      <c r="BB36" s="673"/>
      <c r="BC36" s="668"/>
      <c r="BD36" s="668"/>
      <c r="BE36" s="668"/>
      <c r="BF36" s="673"/>
      <c r="BG36" s="668"/>
      <c r="BH36" s="668"/>
      <c r="BI36" s="668"/>
      <c r="BJ36" s="673"/>
      <c r="BK36" s="668"/>
      <c r="BL36" s="668"/>
      <c r="BM36" s="668"/>
      <c r="BN36" s="673"/>
      <c r="BO36" s="668"/>
      <c r="BP36" s="668"/>
      <c r="BQ36" s="668"/>
      <c r="BR36" s="673"/>
      <c r="BS36" s="668"/>
      <c r="BT36" s="668"/>
      <c r="BU36" s="668"/>
      <c r="BV36" s="673"/>
      <c r="BW36" s="668"/>
      <c r="BX36" s="90"/>
      <c r="BY36" s="90"/>
      <c r="BZ36" s="668"/>
      <c r="CA36" s="21"/>
      <c r="CB36" s="670"/>
      <c r="CC36" s="670"/>
      <c r="CD36" s="670"/>
      <c r="CE36" s="21"/>
      <c r="CF36" s="670"/>
      <c r="CG36" s="670"/>
      <c r="CH36" s="275"/>
    </row>
    <row r="37" spans="2:87" ht="45" hidden="1" customHeight="1" x14ac:dyDescent="0.15">
      <c r="B37" s="198" t="s">
        <v>201</v>
      </c>
      <c r="C37" s="743"/>
      <c r="D37" s="60"/>
      <c r="E37" s="60"/>
      <c r="F37" s="743"/>
      <c r="G37" s="60"/>
      <c r="H37" s="60"/>
      <c r="I37" s="60"/>
      <c r="J37" s="60"/>
      <c r="K37" s="60"/>
      <c r="L37" s="60"/>
      <c r="M37" s="742"/>
      <c r="N37" s="564"/>
      <c r="O37" s="623"/>
      <c r="P37" s="744"/>
      <c r="Q37" s="617">
        <v>4</v>
      </c>
      <c r="R37" s="617">
        <v>4</v>
      </c>
      <c r="S37" s="617">
        <v>4</v>
      </c>
      <c r="T37" s="617">
        <v>64</v>
      </c>
      <c r="U37" s="21" t="s">
        <v>444</v>
      </c>
      <c r="V37" s="547"/>
      <c r="W37" s="729" t="s">
        <v>445</v>
      </c>
      <c r="X37" s="729" t="s">
        <v>446</v>
      </c>
      <c r="Y37" s="729" t="s">
        <v>447</v>
      </c>
      <c r="Z37" s="25" t="s">
        <v>448</v>
      </c>
      <c r="AA37" s="25" t="s">
        <v>449</v>
      </c>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21"/>
      <c r="CB37" s="17"/>
      <c r="CC37" s="17"/>
      <c r="CD37" s="17"/>
      <c r="CE37" s="17"/>
      <c r="CF37" s="17"/>
      <c r="CG37" s="17"/>
      <c r="CH37" s="17"/>
    </row>
    <row r="38" spans="2:87" ht="51" hidden="1" customHeight="1" x14ac:dyDescent="0.2">
      <c r="B38" s="672" t="s">
        <v>202</v>
      </c>
      <c r="C38" s="21"/>
      <c r="D38" s="21"/>
      <c r="E38" s="21"/>
      <c r="F38" s="21"/>
      <c r="G38" s="21"/>
      <c r="H38" s="338"/>
      <c r="I38" s="338"/>
      <c r="J38" s="338"/>
      <c r="K38" s="21"/>
      <c r="L38" s="21"/>
      <c r="M38" s="719">
        <f>SUM(C38:L38)/10</f>
        <v>0</v>
      </c>
      <c r="N38" s="338"/>
      <c r="O38" s="21"/>
      <c r="P38" s="295"/>
      <c r="Q38" s="506"/>
      <c r="R38" s="506"/>
      <c r="S38" s="506"/>
      <c r="T38" s="506"/>
      <c r="U38" s="670"/>
      <c r="V38" s="21"/>
      <c r="W38" s="668"/>
      <c r="X38" s="668"/>
      <c r="Y38" s="668"/>
      <c r="Z38" s="506"/>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21"/>
      <c r="CB38" s="17"/>
      <c r="CC38" s="17"/>
      <c r="CD38" s="17"/>
      <c r="CE38" s="17"/>
      <c r="CF38" s="17"/>
      <c r="CG38" s="17"/>
      <c r="CH38" s="17"/>
    </row>
    <row r="39" spans="2:87" ht="85.5" hidden="1" customHeight="1" x14ac:dyDescent="0.2">
      <c r="B39" s="688" t="s">
        <v>305</v>
      </c>
      <c r="C39" s="60">
        <v>1</v>
      </c>
      <c r="D39" s="60">
        <v>1</v>
      </c>
      <c r="E39" s="60">
        <v>1</v>
      </c>
      <c r="F39" s="60">
        <v>1</v>
      </c>
      <c r="G39" s="60">
        <v>1</v>
      </c>
      <c r="H39" s="60">
        <v>1</v>
      </c>
      <c r="I39" s="60">
        <v>1</v>
      </c>
      <c r="J39" s="60">
        <v>1</v>
      </c>
      <c r="K39" s="60">
        <v>1</v>
      </c>
      <c r="L39" s="60">
        <v>1</v>
      </c>
      <c r="M39" s="742">
        <f>SUM(C39:L39)/10</f>
        <v>1</v>
      </c>
      <c r="N39" s="60" t="s">
        <v>450</v>
      </c>
      <c r="O39" s="478" t="s">
        <v>450</v>
      </c>
      <c r="P39" s="83" t="s">
        <v>451</v>
      </c>
      <c r="Q39" s="506">
        <v>5</v>
      </c>
      <c r="R39" s="506">
        <v>5</v>
      </c>
      <c r="S39" s="506">
        <v>4</v>
      </c>
      <c r="T39" s="965">
        <v>100</v>
      </c>
      <c r="U39" s="966"/>
      <c r="V39" s="21" t="s">
        <v>452</v>
      </c>
      <c r="W39" s="731" t="s">
        <v>453</v>
      </c>
      <c r="X39" s="731" t="s">
        <v>454</v>
      </c>
      <c r="Y39" s="731" t="s">
        <v>455</v>
      </c>
      <c r="Z39" s="21" t="s">
        <v>456</v>
      </c>
      <c r="AA39" s="21" t="s">
        <v>456</v>
      </c>
      <c r="AB39" s="668"/>
      <c r="AC39" s="668"/>
      <c r="AD39" s="668"/>
      <c r="AE39" s="668"/>
      <c r="AF39" s="668"/>
      <c r="AG39" s="668"/>
      <c r="AH39" s="668"/>
      <c r="AI39" s="668"/>
      <c r="AJ39" s="668"/>
      <c r="AK39" s="668"/>
      <c r="AL39" s="668"/>
      <c r="AM39" s="668"/>
      <c r="AN39" s="668"/>
      <c r="AO39" s="668"/>
      <c r="AP39" s="668"/>
      <c r="AQ39" s="668"/>
      <c r="AR39" s="668"/>
      <c r="AS39" s="668"/>
      <c r="AT39" s="668"/>
      <c r="AU39" s="668"/>
      <c r="AV39" s="668"/>
      <c r="AW39" s="668"/>
      <c r="AX39" s="668"/>
      <c r="AY39" s="668"/>
      <c r="AZ39" s="668"/>
      <c r="BA39" s="668"/>
      <c r="BB39" s="668"/>
      <c r="BC39" s="668"/>
      <c r="BD39" s="668"/>
      <c r="BE39" s="668"/>
      <c r="BF39" s="668"/>
      <c r="BG39" s="668"/>
      <c r="BH39" s="668"/>
      <c r="BI39" s="668"/>
      <c r="BJ39" s="668"/>
      <c r="BK39" s="668"/>
      <c r="BL39" s="668"/>
      <c r="BM39" s="668"/>
      <c r="BN39" s="668"/>
      <c r="BO39" s="668"/>
      <c r="BP39" s="668"/>
      <c r="BQ39" s="668"/>
      <c r="BR39" s="668"/>
      <c r="BS39" s="668"/>
      <c r="BT39" s="668"/>
      <c r="BU39" s="668"/>
      <c r="BV39" s="668"/>
      <c r="BW39" s="668"/>
      <c r="BX39" s="90"/>
      <c r="BY39" s="282"/>
      <c r="BZ39" s="668"/>
      <c r="CA39" s="21"/>
      <c r="CB39" s="670"/>
      <c r="CC39" s="670"/>
      <c r="CD39" s="673"/>
      <c r="CE39" s="21"/>
      <c r="CF39" s="278"/>
      <c r="CG39" s="689"/>
      <c r="CH39" s="275"/>
    </row>
    <row r="40" spans="2:87" ht="52.5" hidden="1" customHeight="1" x14ac:dyDescent="0.2">
      <c r="B40" s="87" t="s">
        <v>306</v>
      </c>
      <c r="C40" s="729">
        <v>2</v>
      </c>
      <c r="D40" s="729">
        <v>2</v>
      </c>
      <c r="E40" s="729">
        <v>2</v>
      </c>
      <c r="F40" s="729">
        <v>2</v>
      </c>
      <c r="G40" s="729">
        <v>2</v>
      </c>
      <c r="H40" s="729">
        <v>2</v>
      </c>
      <c r="I40" s="729">
        <v>1</v>
      </c>
      <c r="J40" s="729">
        <v>1</v>
      </c>
      <c r="K40" s="729">
        <v>1</v>
      </c>
      <c r="L40" s="729">
        <v>1</v>
      </c>
      <c r="M40" s="25">
        <f>SUM(C40:L40)/10</f>
        <v>1.6</v>
      </c>
      <c r="N40" s="64" t="s">
        <v>457</v>
      </c>
      <c r="O40" s="80" t="s">
        <v>458</v>
      </c>
      <c r="P40" s="745" t="s">
        <v>459</v>
      </c>
      <c r="Q40" s="617">
        <v>4</v>
      </c>
      <c r="R40" s="617">
        <v>4</v>
      </c>
      <c r="S40" s="617">
        <v>3</v>
      </c>
      <c r="T40" s="617">
        <v>48</v>
      </c>
      <c r="U40" s="198" t="s">
        <v>460</v>
      </c>
      <c r="V40" s="21" t="s">
        <v>430</v>
      </c>
      <c r="W40" s="729" t="s">
        <v>461</v>
      </c>
      <c r="X40" s="729" t="s">
        <v>462</v>
      </c>
      <c r="Y40" s="729" t="s">
        <v>463</v>
      </c>
      <c r="Z40" s="727" t="s">
        <v>464</v>
      </c>
      <c r="AA40" s="158" t="s">
        <v>465</v>
      </c>
      <c r="AB40" s="670"/>
      <c r="AC40" s="670"/>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c r="AZ40" s="670"/>
      <c r="BA40" s="670"/>
      <c r="BB40" s="670"/>
      <c r="BC40" s="670"/>
      <c r="BD40" s="670"/>
      <c r="BE40" s="670"/>
      <c r="BF40" s="670"/>
      <c r="BG40" s="670"/>
      <c r="BH40" s="670"/>
      <c r="BI40" s="670"/>
      <c r="BJ40" s="670"/>
      <c r="BK40" s="670"/>
      <c r="BL40" s="670"/>
      <c r="BM40" s="670"/>
      <c r="BN40" s="670"/>
      <c r="BO40" s="670"/>
      <c r="BP40" s="670"/>
      <c r="BQ40" s="670"/>
      <c r="BR40" s="670"/>
      <c r="BS40" s="670"/>
      <c r="BT40" s="670"/>
      <c r="BU40" s="670"/>
      <c r="BV40" s="670"/>
      <c r="BW40" s="670"/>
      <c r="BX40" s="670"/>
      <c r="BY40" s="670"/>
      <c r="BZ40" s="670"/>
      <c r="CA40" s="21"/>
      <c r="CB40" s="670"/>
      <c r="CC40" s="670"/>
      <c r="CD40" s="670"/>
      <c r="CE40" s="670"/>
      <c r="CF40" s="670"/>
      <c r="CG40" s="670"/>
      <c r="CH40" s="275"/>
    </row>
    <row r="41" spans="2:87" ht="24" customHeight="1" x14ac:dyDescent="0.2">
      <c r="B41" s="130"/>
      <c r="C41" s="130"/>
      <c r="D41" s="130"/>
      <c r="E41" s="130"/>
      <c r="F41" s="130"/>
      <c r="G41" s="130"/>
      <c r="H41" s="130"/>
      <c r="I41" s="1420" t="s">
        <v>63</v>
      </c>
      <c r="J41" s="1422"/>
      <c r="K41" s="1422"/>
      <c r="L41" s="1613"/>
      <c r="M41" s="905">
        <f>SUM(M16:M40)/9</f>
        <v>2.4444444444444442</v>
      </c>
      <c r="N41" s="130"/>
      <c r="O41" s="130"/>
      <c r="P41" s="667" t="s">
        <v>126</v>
      </c>
      <c r="Q41" s="1467">
        <v>1</v>
      </c>
      <c r="R41" s="1467"/>
      <c r="S41" s="1467"/>
      <c r="T41" s="1467"/>
      <c r="U41" s="43"/>
      <c r="V41" s="643"/>
      <c r="W41" s="657"/>
      <c r="X41" s="657"/>
      <c r="Y41" s="657"/>
      <c r="Z41" s="644"/>
      <c r="AA41" s="300">
        <v>1</v>
      </c>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643"/>
      <c r="CB41" s="215"/>
      <c r="CC41" s="215"/>
      <c r="CD41" s="215"/>
      <c r="CE41" s="215"/>
      <c r="CF41" s="215"/>
      <c r="CG41" s="215"/>
      <c r="CH41" s="215"/>
    </row>
    <row r="42" spans="2:87" ht="26.25" customHeight="1" x14ac:dyDescent="0.15">
      <c r="B42" s="298" t="s">
        <v>82</v>
      </c>
      <c r="C42" s="651"/>
      <c r="D42" s="652"/>
      <c r="E42" s="652"/>
      <c r="F42" s="652"/>
      <c r="G42" s="652"/>
      <c r="H42" s="652"/>
      <c r="I42" s="652"/>
      <c r="J42" s="653"/>
      <c r="K42" s="299"/>
      <c r="L42" s="299"/>
      <c r="M42" s="300"/>
      <c r="N42" s="654"/>
      <c r="O42" s="655"/>
      <c r="P42" s="656"/>
      <c r="U42" s="660"/>
      <c r="V42" s="643"/>
      <c r="W42" s="657"/>
      <c r="X42" s="657"/>
      <c r="Y42" s="657"/>
      <c r="Z42" s="644"/>
      <c r="AA42" s="658"/>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659"/>
      <c r="BY42" s="659"/>
      <c r="BZ42" s="657"/>
      <c r="CA42" s="300"/>
      <c r="CB42" s="215"/>
      <c r="CC42" s="215"/>
      <c r="CD42" s="215"/>
      <c r="CE42" s="300"/>
      <c r="CF42" s="215"/>
      <c r="CG42" s="215"/>
      <c r="CH42" s="215"/>
    </row>
    <row r="43" spans="2:87" ht="40.5" customHeight="1" x14ac:dyDescent="0.15">
      <c r="B43" s="301" t="s">
        <v>80</v>
      </c>
      <c r="C43" s="614" t="s">
        <v>81</v>
      </c>
      <c r="D43" s="615"/>
      <c r="E43" s="615"/>
      <c r="F43" s="615"/>
      <c r="G43" s="615"/>
      <c r="H43" s="615"/>
      <c r="I43" s="615"/>
      <c r="J43" s="616"/>
      <c r="K43" s="299"/>
      <c r="L43" s="299"/>
      <c r="M43" s="300"/>
      <c r="N43" s="302" t="s">
        <v>1</v>
      </c>
      <c r="O43" s="260"/>
      <c r="P43" s="303"/>
      <c r="U43" s="660"/>
      <c r="V43" s="643"/>
      <c r="W43" s="657"/>
      <c r="X43" s="657"/>
      <c r="Y43" s="657"/>
      <c r="Z43" s="644"/>
      <c r="AA43" s="658"/>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659"/>
      <c r="BY43" s="659"/>
      <c r="BZ43" s="657"/>
      <c r="CA43" s="300"/>
      <c r="CB43" s="215"/>
      <c r="CC43" s="215"/>
      <c r="CD43" s="215"/>
      <c r="CE43" s="300"/>
      <c r="CF43" s="215"/>
      <c r="CG43" s="215"/>
      <c r="CH43" s="215"/>
    </row>
    <row r="44" spans="2:87" ht="33" customHeight="1" x14ac:dyDescent="0.15">
      <c r="B44" s="301" t="s">
        <v>124</v>
      </c>
      <c r="C44" s="614"/>
      <c r="D44" s="615"/>
      <c r="E44" s="615"/>
      <c r="F44" s="615"/>
      <c r="G44" s="615"/>
      <c r="H44" s="615"/>
      <c r="I44" s="615"/>
      <c r="J44" s="616"/>
      <c r="K44" s="299"/>
      <c r="L44" s="299"/>
      <c r="M44" s="300"/>
      <c r="N44" s="302" t="s">
        <v>2</v>
      </c>
      <c r="O44" s="260">
        <v>1</v>
      </c>
      <c r="P44" s="303"/>
      <c r="T44" s="215"/>
      <c r="U44" s="660"/>
      <c r="V44" s="215"/>
      <c r="W44" s="215"/>
      <c r="X44" s="215"/>
      <c r="Y44" s="215"/>
      <c r="Z44" s="365"/>
      <c r="AA44" s="365"/>
      <c r="AB44" s="1517"/>
      <c r="AC44" s="1517"/>
      <c r="AD44" s="1517"/>
      <c r="AE44" s="1517"/>
      <c r="AF44" s="1517"/>
      <c r="AG44" s="1517"/>
      <c r="AH44" s="1517"/>
      <c r="AI44" s="1517"/>
      <c r="AJ44" s="1517"/>
      <c r="AK44" s="1517"/>
      <c r="AL44" s="1517"/>
      <c r="AM44" s="1517"/>
      <c r="AN44" s="1517"/>
      <c r="AO44" s="1517"/>
      <c r="AP44" s="1517"/>
      <c r="AQ44" s="1517"/>
      <c r="AR44" s="1517"/>
      <c r="AS44" s="1517"/>
      <c r="AT44" s="1517"/>
      <c r="AU44" s="1517"/>
      <c r="AV44" s="1517"/>
      <c r="AW44" s="1517"/>
      <c r="AX44" s="1517"/>
      <c r="AY44" s="1517"/>
      <c r="AZ44" s="1517"/>
      <c r="BA44" s="1517"/>
      <c r="BB44" s="1517"/>
      <c r="BC44" s="1517"/>
      <c r="BD44" s="1517"/>
      <c r="BE44" s="1517"/>
      <c r="BF44" s="1517"/>
      <c r="BG44" s="1517"/>
      <c r="BH44" s="1517"/>
      <c r="BI44" s="1517"/>
      <c r="BJ44" s="1517"/>
      <c r="BK44" s="1517"/>
      <c r="BL44" s="1517"/>
      <c r="BM44" s="1517"/>
      <c r="BN44" s="1517"/>
      <c r="BO44" s="1517"/>
      <c r="BP44" s="1517"/>
      <c r="BQ44" s="1517"/>
      <c r="BR44" s="1517"/>
      <c r="BS44" s="1517"/>
      <c r="BT44" s="1517"/>
      <c r="BU44" s="1517"/>
      <c r="BV44" s="1517"/>
      <c r="BW44" s="1517"/>
      <c r="BX44" s="215"/>
      <c r="BY44" s="215"/>
      <c r="BZ44" s="215"/>
      <c r="CA44" s="215"/>
    </row>
    <row r="45" spans="2:87" ht="13.5" customHeight="1" x14ac:dyDescent="0.15">
      <c r="B45" s="299"/>
      <c r="C45" s="299"/>
      <c r="D45" s="299"/>
      <c r="E45" s="299"/>
      <c r="F45" s="299"/>
      <c r="G45" s="299"/>
      <c r="H45" s="299"/>
      <c r="I45" s="299"/>
      <c r="J45" s="299"/>
      <c r="K45" s="299"/>
      <c r="L45" s="299"/>
      <c r="M45" s="300"/>
      <c r="N45" s="302" t="s">
        <v>84</v>
      </c>
      <c r="O45" s="260">
        <v>0</v>
      </c>
      <c r="P45" s="303">
        <f>COUNTIF(P38:P38,N45)</f>
        <v>0</v>
      </c>
      <c r="T45" s="215"/>
      <c r="U45" s="215"/>
      <c r="V45" s="1604"/>
      <c r="W45" s="1604"/>
      <c r="X45" s="1604"/>
      <c r="Y45" s="1604"/>
      <c r="Z45" s="1604"/>
      <c r="AA45" s="1115"/>
      <c r="AB45" s="1518"/>
      <c r="AC45" s="1518"/>
      <c r="AD45" s="1518"/>
      <c r="AE45" s="1518"/>
      <c r="AF45" s="1518"/>
      <c r="AG45" s="1518"/>
      <c r="AH45" s="1518"/>
      <c r="AI45" s="1518"/>
      <c r="AJ45" s="1518"/>
      <c r="AK45" s="1518"/>
      <c r="AL45" s="1518"/>
      <c r="AM45" s="1518"/>
      <c r="AN45" s="1518"/>
      <c r="AO45" s="1518"/>
      <c r="AP45" s="1518"/>
      <c r="AQ45" s="1518"/>
      <c r="AR45" s="1518"/>
      <c r="AS45" s="1518"/>
      <c r="AT45" s="1518"/>
      <c r="AU45" s="1518"/>
      <c r="AV45" s="1518"/>
      <c r="AW45" s="1518"/>
      <c r="AX45" s="1518"/>
      <c r="AY45" s="1518"/>
      <c r="AZ45" s="1518"/>
      <c r="BA45" s="1518"/>
      <c r="BB45" s="1518"/>
      <c r="BC45" s="1518"/>
      <c r="BD45" s="1518"/>
      <c r="BE45" s="1518"/>
      <c r="BF45" s="1518"/>
      <c r="BG45" s="1518"/>
      <c r="BH45" s="1518"/>
      <c r="BI45" s="1518"/>
      <c r="BJ45" s="1518"/>
      <c r="BK45" s="1518"/>
      <c r="BL45" s="1518"/>
      <c r="BM45" s="1518"/>
      <c r="BN45" s="1518"/>
      <c r="BO45" s="1518"/>
      <c r="BP45" s="1518"/>
      <c r="BQ45" s="1518"/>
      <c r="BR45" s="1518"/>
      <c r="BS45" s="1518"/>
      <c r="BT45" s="1518"/>
      <c r="BU45" s="1518"/>
      <c r="BV45" s="1518"/>
      <c r="BW45" s="1518"/>
      <c r="BX45" s="215"/>
      <c r="BY45" s="215"/>
      <c r="BZ45" s="215"/>
      <c r="CA45" s="215"/>
    </row>
    <row r="46" spans="2:87" ht="13.5" customHeight="1" thickBot="1" x14ac:dyDescent="0.2">
      <c r="M46" s="300"/>
      <c r="N46" s="306" t="s">
        <v>85</v>
      </c>
      <c r="O46" s="260">
        <v>0</v>
      </c>
      <c r="P46" s="303">
        <f>COUNTIF(P38:P38,N46)</f>
        <v>0</v>
      </c>
      <c r="T46" s="215"/>
      <c r="U46" s="1569"/>
      <c r="V46" s="1604"/>
      <c r="W46" s="1604"/>
      <c r="X46" s="1604"/>
      <c r="Y46" s="1604"/>
      <c r="Z46" s="1604"/>
      <c r="AA46" s="1115"/>
      <c r="AB46" s="1518"/>
      <c r="AC46" s="1518"/>
      <c r="AD46" s="1517"/>
      <c r="AE46" s="1517"/>
      <c r="AF46" s="1518"/>
      <c r="AG46" s="1518"/>
      <c r="AH46" s="1517"/>
      <c r="AI46" s="1517"/>
      <c r="AJ46" s="1518"/>
      <c r="AK46" s="1518"/>
      <c r="AL46" s="1517"/>
      <c r="AM46" s="1517"/>
      <c r="AN46" s="1518"/>
      <c r="AO46" s="1518"/>
      <c r="AP46" s="1517"/>
      <c r="AQ46" s="1517"/>
      <c r="AR46" s="1518"/>
      <c r="AS46" s="1518"/>
      <c r="AT46" s="1517"/>
      <c r="AU46" s="1517"/>
      <c r="AV46" s="1518"/>
      <c r="AW46" s="1518"/>
      <c r="AX46" s="1517"/>
      <c r="AY46" s="1517"/>
      <c r="AZ46" s="1518"/>
      <c r="BA46" s="1518"/>
      <c r="BB46" s="1517"/>
      <c r="BC46" s="1517"/>
      <c r="BD46" s="1518"/>
      <c r="BE46" s="1518"/>
      <c r="BF46" s="1517"/>
      <c r="BG46" s="1517"/>
      <c r="BH46" s="1518"/>
      <c r="BI46" s="1518"/>
      <c r="BJ46" s="1517"/>
      <c r="BK46" s="1517"/>
      <c r="BL46" s="1518"/>
      <c r="BM46" s="1518"/>
      <c r="BN46" s="1517"/>
      <c r="BO46" s="1517"/>
      <c r="BP46" s="1518"/>
      <c r="BQ46" s="1518"/>
      <c r="BR46" s="1517"/>
      <c r="BS46" s="1517"/>
      <c r="BT46" s="1518"/>
      <c r="BU46" s="1518"/>
      <c r="BV46" s="1517"/>
      <c r="BW46" s="1517"/>
      <c r="BX46" s="215"/>
      <c r="BY46" s="215"/>
      <c r="BZ46" s="215"/>
      <c r="CA46" s="215"/>
    </row>
    <row r="47" spans="2:87" ht="13.5" customHeight="1" x14ac:dyDescent="0.15">
      <c r="M47" s="300"/>
      <c r="N47" s="1566" t="s">
        <v>86</v>
      </c>
      <c r="O47" s="1567"/>
      <c r="P47" s="1568"/>
      <c r="T47" s="215"/>
      <c r="U47" s="1569"/>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row>
    <row r="48" spans="2:87" ht="13.5" customHeight="1" thickBot="1" x14ac:dyDescent="0.2">
      <c r="M48" s="300"/>
      <c r="N48" s="302" t="s">
        <v>1</v>
      </c>
      <c r="O48" s="307" t="e">
        <f>+#REF!/#REF!</f>
        <v>#REF!</v>
      </c>
      <c r="P48" s="305" t="e">
        <f>+P44/#REF!</f>
        <v>#REF!</v>
      </c>
    </row>
    <row r="49" spans="2:75" ht="13.5" customHeight="1" thickBot="1" x14ac:dyDescent="0.2">
      <c r="B49" s="1629" t="s">
        <v>1413</v>
      </c>
      <c r="C49" s="1630" t="s">
        <v>1414</v>
      </c>
      <c r="D49" s="1630"/>
      <c r="E49" s="1630"/>
      <c r="F49" s="1630"/>
      <c r="G49" s="1630"/>
      <c r="H49" s="1214"/>
      <c r="I49" s="1631"/>
      <c r="J49" s="1631"/>
      <c r="M49" s="300"/>
      <c r="N49" s="302" t="s">
        <v>2</v>
      </c>
      <c r="O49" s="1173">
        <v>0.01</v>
      </c>
      <c r="P49" s="305" t="e">
        <f>+P45/#REF!</f>
        <v>#REF!</v>
      </c>
      <c r="AE49" s="299"/>
      <c r="AI49" s="299"/>
      <c r="AM49" s="299"/>
      <c r="AQ49" s="299"/>
      <c r="AU49" s="299"/>
      <c r="AY49" s="299"/>
      <c r="BC49" s="299"/>
      <c r="BG49" s="299"/>
      <c r="BK49" s="299"/>
      <c r="BO49" s="299"/>
      <c r="BS49" s="299"/>
      <c r="BW49" s="299"/>
    </row>
    <row r="50" spans="2:75" ht="13.5" customHeight="1" thickBot="1" x14ac:dyDescent="0.2">
      <c r="B50" s="1629"/>
      <c r="C50" s="1630" t="s">
        <v>1415</v>
      </c>
      <c r="D50" s="1630"/>
      <c r="E50" s="1630"/>
      <c r="F50" s="1630"/>
      <c r="G50" s="1630"/>
      <c r="H50" s="1214"/>
      <c r="I50" s="1632"/>
      <c r="J50" s="1633"/>
      <c r="M50" s="300"/>
      <c r="N50" s="302" t="s">
        <v>84</v>
      </c>
      <c r="O50" s="307" t="e">
        <f>+#REF!/#REF!</f>
        <v>#REF!</v>
      </c>
      <c r="P50" s="305" t="e">
        <f>+P46/#REF!</f>
        <v>#REF!</v>
      </c>
    </row>
    <row r="51" spans="2:75" ht="14.25" customHeight="1" thickBot="1" x14ac:dyDescent="0.2">
      <c r="M51" s="300"/>
      <c r="N51" s="306" t="s">
        <v>85</v>
      </c>
      <c r="O51" s="307" t="e">
        <f>+#REF!/#REF!</f>
        <v>#REF!</v>
      </c>
      <c r="P51" s="308" t="e">
        <f>+#REF!/#REF!</f>
        <v>#REF!</v>
      </c>
    </row>
    <row r="52" spans="2:75" ht="18.75" customHeight="1" x14ac:dyDescent="0.15">
      <c r="M52" s="300"/>
    </row>
    <row r="53" spans="2:75" ht="42.75" customHeight="1" x14ac:dyDescent="0.2">
      <c r="B53" s="1145" t="s">
        <v>1289</v>
      </c>
      <c r="M53" s="215"/>
    </row>
    <row r="54" spans="2:75" x14ac:dyDescent="0.15">
      <c r="M54" s="215"/>
    </row>
    <row r="55" spans="2:75" x14ac:dyDescent="0.15">
      <c r="M55" s="215"/>
    </row>
    <row r="56" spans="2:75" x14ac:dyDescent="0.15">
      <c r="M56" s="215"/>
    </row>
    <row r="57" spans="2:75" x14ac:dyDescent="0.15">
      <c r="M57" s="215"/>
    </row>
    <row r="58" spans="2:75" x14ac:dyDescent="0.15">
      <c r="M58" s="215"/>
    </row>
    <row r="59" spans="2:75" x14ac:dyDescent="0.15">
      <c r="M59" s="215"/>
    </row>
    <row r="60" spans="2:75" x14ac:dyDescent="0.15">
      <c r="M60" s="215"/>
    </row>
    <row r="61" spans="2:75" x14ac:dyDescent="0.15">
      <c r="M61" s="215"/>
    </row>
    <row r="62" spans="2:75" x14ac:dyDescent="0.15">
      <c r="M62" s="215"/>
    </row>
    <row r="63" spans="2:75" x14ac:dyDescent="0.15">
      <c r="M63" s="215"/>
    </row>
    <row r="64" spans="2:75" x14ac:dyDescent="0.15">
      <c r="M64" s="215"/>
    </row>
    <row r="65" spans="13:13" x14ac:dyDescent="0.15">
      <c r="M65" s="215"/>
    </row>
    <row r="66" spans="13:13" x14ac:dyDescent="0.15">
      <c r="M66" s="215"/>
    </row>
    <row r="67" spans="13:13" x14ac:dyDescent="0.15">
      <c r="M67" s="215"/>
    </row>
    <row r="68" spans="13:13" x14ac:dyDescent="0.15">
      <c r="M68" s="215"/>
    </row>
    <row r="69" spans="13:13" x14ac:dyDescent="0.15">
      <c r="M69" s="215"/>
    </row>
    <row r="70" spans="13:13" x14ac:dyDescent="0.15">
      <c r="M70" s="215"/>
    </row>
    <row r="71" spans="13:13" x14ac:dyDescent="0.15">
      <c r="M71" s="215"/>
    </row>
    <row r="72" spans="13:13" x14ac:dyDescent="0.15">
      <c r="M72" s="215"/>
    </row>
    <row r="73" spans="13:13" x14ac:dyDescent="0.15">
      <c r="M73" s="215"/>
    </row>
    <row r="74" spans="13:13" x14ac:dyDescent="0.15">
      <c r="M74" s="215"/>
    </row>
    <row r="75" spans="13:13" x14ac:dyDescent="0.15">
      <c r="M75" s="215"/>
    </row>
    <row r="76" spans="13:13" x14ac:dyDescent="0.15">
      <c r="M76" s="215"/>
    </row>
    <row r="77" spans="13:13" x14ac:dyDescent="0.15">
      <c r="M77" s="215"/>
    </row>
    <row r="78" spans="13:13" x14ac:dyDescent="0.15">
      <c r="M78" s="215"/>
    </row>
    <row r="79" spans="13:13" x14ac:dyDescent="0.15">
      <c r="M79" s="215"/>
    </row>
    <row r="80" spans="13:13" x14ac:dyDescent="0.15">
      <c r="M80" s="215"/>
    </row>
    <row r="81" spans="13:13" x14ac:dyDescent="0.15">
      <c r="M81" s="215"/>
    </row>
    <row r="82" spans="13:13" x14ac:dyDescent="0.15">
      <c r="M82" s="215"/>
    </row>
    <row r="83" spans="13:13" x14ac:dyDescent="0.15">
      <c r="M83" s="215"/>
    </row>
    <row r="84" spans="13:13" x14ac:dyDescent="0.15">
      <c r="M84" s="215"/>
    </row>
    <row r="85" spans="13:13" x14ac:dyDescent="0.15">
      <c r="M85" s="215"/>
    </row>
    <row r="86" spans="13:13" x14ac:dyDescent="0.15">
      <c r="M86" s="215"/>
    </row>
    <row r="87" spans="13:13" x14ac:dyDescent="0.15">
      <c r="M87" s="215"/>
    </row>
    <row r="88" spans="13:13" x14ac:dyDescent="0.15">
      <c r="M88" s="215"/>
    </row>
    <row r="89" spans="13:13" x14ac:dyDescent="0.15">
      <c r="M89" s="215"/>
    </row>
    <row r="90" spans="13:13" x14ac:dyDescent="0.15">
      <c r="M90" s="215"/>
    </row>
    <row r="91" spans="13:13" x14ac:dyDescent="0.15">
      <c r="M91" s="215"/>
    </row>
    <row r="92" spans="13:13" x14ac:dyDescent="0.15">
      <c r="M92" s="215"/>
    </row>
    <row r="93" spans="13:13" x14ac:dyDescent="0.15">
      <c r="M93" s="215"/>
    </row>
    <row r="94" spans="13:13" x14ac:dyDescent="0.15">
      <c r="M94" s="215"/>
    </row>
    <row r="95" spans="13:13" x14ac:dyDescent="0.15">
      <c r="M95" s="215"/>
    </row>
    <row r="96" spans="13:13" x14ac:dyDescent="0.15">
      <c r="M96" s="215"/>
    </row>
    <row r="97" spans="13:13" x14ac:dyDescent="0.15">
      <c r="M97" s="215"/>
    </row>
    <row r="98" spans="13:13" x14ac:dyDescent="0.15">
      <c r="M98" s="215"/>
    </row>
    <row r="99" spans="13:13" x14ac:dyDescent="0.15">
      <c r="M99" s="215"/>
    </row>
    <row r="100" spans="13:13" x14ac:dyDescent="0.15">
      <c r="M100" s="215"/>
    </row>
    <row r="101" spans="13:13" x14ac:dyDescent="0.15">
      <c r="M101" s="215"/>
    </row>
    <row r="102" spans="13:13" x14ac:dyDescent="0.15">
      <c r="M102" s="215"/>
    </row>
    <row r="103" spans="13:13" x14ac:dyDescent="0.15">
      <c r="M103" s="215"/>
    </row>
    <row r="104" spans="13:13" x14ac:dyDescent="0.15">
      <c r="M104" s="215"/>
    </row>
    <row r="105" spans="13:13" x14ac:dyDescent="0.15">
      <c r="M105" s="215"/>
    </row>
    <row r="106" spans="13:13" x14ac:dyDescent="0.15">
      <c r="M106" s="215"/>
    </row>
    <row r="107" spans="13:13" x14ac:dyDescent="0.15">
      <c r="M107" s="215"/>
    </row>
    <row r="108" spans="13:13" x14ac:dyDescent="0.15">
      <c r="M108" s="215"/>
    </row>
    <row r="109" spans="13:13" x14ac:dyDescent="0.15">
      <c r="M109" s="215"/>
    </row>
    <row r="110" spans="13:13" x14ac:dyDescent="0.15">
      <c r="M110" s="215"/>
    </row>
    <row r="111" spans="13:13" x14ac:dyDescent="0.15">
      <c r="M111" s="215"/>
    </row>
    <row r="112" spans="13:13" x14ac:dyDescent="0.15">
      <c r="M112" s="215"/>
    </row>
    <row r="113" spans="13:13" x14ac:dyDescent="0.15">
      <c r="M113" s="215"/>
    </row>
    <row r="114" spans="13:13" x14ac:dyDescent="0.15">
      <c r="M114" s="215"/>
    </row>
    <row r="115" spans="13:13" x14ac:dyDescent="0.15">
      <c r="M115" s="215"/>
    </row>
    <row r="116" spans="13:13" x14ac:dyDescent="0.15">
      <c r="M116" s="215"/>
    </row>
    <row r="117" spans="13:13" x14ac:dyDescent="0.15">
      <c r="M117" s="215"/>
    </row>
    <row r="118" spans="13:13" x14ac:dyDescent="0.15">
      <c r="M118" s="215"/>
    </row>
    <row r="119" spans="13:13" x14ac:dyDescent="0.15">
      <c r="M119" s="215"/>
    </row>
    <row r="120" spans="13:13" x14ac:dyDescent="0.15">
      <c r="M120" s="215"/>
    </row>
    <row r="121" spans="13:13" x14ac:dyDescent="0.15">
      <c r="M121" s="215"/>
    </row>
    <row r="122" spans="13:13" x14ac:dyDescent="0.15">
      <c r="M122" s="215"/>
    </row>
    <row r="123" spans="13:13" x14ac:dyDescent="0.15">
      <c r="M123" s="215"/>
    </row>
    <row r="124" spans="13:13" x14ac:dyDescent="0.15">
      <c r="M124" s="215"/>
    </row>
    <row r="125" spans="13:13" x14ac:dyDescent="0.15">
      <c r="M125" s="215"/>
    </row>
    <row r="126" spans="13:13" x14ac:dyDescent="0.15">
      <c r="M126" s="215"/>
    </row>
    <row r="127" spans="13:13" x14ac:dyDescent="0.15">
      <c r="M127" s="215"/>
    </row>
    <row r="128" spans="13:13" x14ac:dyDescent="0.15">
      <c r="M128" s="215"/>
    </row>
    <row r="129" spans="13:13" x14ac:dyDescent="0.15">
      <c r="M129" s="215"/>
    </row>
    <row r="130" spans="13:13" x14ac:dyDescent="0.15">
      <c r="M130" s="215"/>
    </row>
    <row r="131" spans="13:13" x14ac:dyDescent="0.15">
      <c r="M131" s="215"/>
    </row>
    <row r="132" spans="13:13" x14ac:dyDescent="0.15">
      <c r="M132" s="215"/>
    </row>
    <row r="133" spans="13:13" x14ac:dyDescent="0.15">
      <c r="M133" s="215"/>
    </row>
    <row r="134" spans="13:13" x14ac:dyDescent="0.15">
      <c r="M134" s="215"/>
    </row>
    <row r="135" spans="13:13" x14ac:dyDescent="0.15">
      <c r="M135" s="215"/>
    </row>
    <row r="136" spans="13:13" x14ac:dyDescent="0.15">
      <c r="M136" s="215"/>
    </row>
    <row r="137" spans="13:13" x14ac:dyDescent="0.15">
      <c r="M137" s="215"/>
    </row>
    <row r="138" spans="13:13" x14ac:dyDescent="0.15">
      <c r="M138" s="215"/>
    </row>
    <row r="139" spans="13:13" x14ac:dyDescent="0.15">
      <c r="M139" s="215"/>
    </row>
    <row r="140" spans="13:13" x14ac:dyDescent="0.15">
      <c r="M140" s="215"/>
    </row>
    <row r="141" spans="13:13" x14ac:dyDescent="0.15">
      <c r="M141" s="215"/>
    </row>
    <row r="142" spans="13:13" x14ac:dyDescent="0.15">
      <c r="M142" s="215"/>
    </row>
    <row r="143" spans="13:13" x14ac:dyDescent="0.15">
      <c r="M143" s="215"/>
    </row>
    <row r="144" spans="13:13" x14ac:dyDescent="0.15">
      <c r="M144" s="215"/>
    </row>
    <row r="145" spans="13:13" x14ac:dyDescent="0.15">
      <c r="M145" s="215"/>
    </row>
    <row r="146" spans="13:13" x14ac:dyDescent="0.15">
      <c r="M146" s="215"/>
    </row>
    <row r="147" spans="13:13" x14ac:dyDescent="0.15">
      <c r="M147" s="215"/>
    </row>
    <row r="148" spans="13:13" x14ac:dyDescent="0.15">
      <c r="M148" s="215"/>
    </row>
    <row r="149" spans="13:13" x14ac:dyDescent="0.15">
      <c r="M149" s="215"/>
    </row>
    <row r="150" spans="13:13" x14ac:dyDescent="0.15">
      <c r="M150" s="215"/>
    </row>
    <row r="151" spans="13:13" x14ac:dyDescent="0.15">
      <c r="M151" s="215"/>
    </row>
    <row r="152" spans="13:13" x14ac:dyDescent="0.15">
      <c r="M152" s="215"/>
    </row>
    <row r="153" spans="13:13" x14ac:dyDescent="0.15">
      <c r="M153" s="215"/>
    </row>
    <row r="154" spans="13:13" x14ac:dyDescent="0.15">
      <c r="M154" s="215"/>
    </row>
    <row r="155" spans="13:13" x14ac:dyDescent="0.15">
      <c r="M155" s="215"/>
    </row>
    <row r="156" spans="13:13" x14ac:dyDescent="0.15">
      <c r="M156" s="215"/>
    </row>
    <row r="157" spans="13:13" x14ac:dyDescent="0.15">
      <c r="M157" s="215"/>
    </row>
    <row r="158" spans="13:13" x14ac:dyDescent="0.15">
      <c r="M158" s="215"/>
    </row>
    <row r="159" spans="13:13" x14ac:dyDescent="0.15">
      <c r="M159" s="215"/>
    </row>
    <row r="160" spans="13:13" x14ac:dyDescent="0.15">
      <c r="M160" s="215"/>
    </row>
    <row r="161" spans="13:13" x14ac:dyDescent="0.15">
      <c r="M161" s="215"/>
    </row>
    <row r="162" spans="13:13" x14ac:dyDescent="0.15">
      <c r="M162" s="215"/>
    </row>
    <row r="163" spans="13:13" x14ac:dyDescent="0.15">
      <c r="M163" s="215"/>
    </row>
    <row r="164" spans="13:13" x14ac:dyDescent="0.15">
      <c r="M164" s="215"/>
    </row>
    <row r="165" spans="13:13" x14ac:dyDescent="0.15">
      <c r="M165" s="215"/>
    </row>
    <row r="166" spans="13:13" x14ac:dyDescent="0.15">
      <c r="M166" s="215"/>
    </row>
    <row r="167" spans="13:13" x14ac:dyDescent="0.15">
      <c r="M167" s="215"/>
    </row>
    <row r="168" spans="13:13" x14ac:dyDescent="0.15">
      <c r="M168" s="215"/>
    </row>
    <row r="169" spans="13:13" x14ac:dyDescent="0.15">
      <c r="M169" s="215"/>
    </row>
    <row r="170" spans="13:13" x14ac:dyDescent="0.15">
      <c r="M170" s="215"/>
    </row>
    <row r="171" spans="13:13" x14ac:dyDescent="0.15">
      <c r="M171" s="215"/>
    </row>
    <row r="172" spans="13:13" x14ac:dyDescent="0.15">
      <c r="M172" s="215"/>
    </row>
    <row r="173" spans="13:13" x14ac:dyDescent="0.15">
      <c r="M173" s="215"/>
    </row>
    <row r="174" spans="13:13" x14ac:dyDescent="0.15">
      <c r="M174" s="215"/>
    </row>
    <row r="175" spans="13:13" x14ac:dyDescent="0.15">
      <c r="M175" s="215"/>
    </row>
    <row r="176" spans="13:13" x14ac:dyDescent="0.15">
      <c r="M176" s="215"/>
    </row>
    <row r="177" spans="13:13" x14ac:dyDescent="0.15">
      <c r="M177" s="215"/>
    </row>
    <row r="178" spans="13:13" x14ac:dyDescent="0.15">
      <c r="M178" s="215"/>
    </row>
    <row r="179" spans="13:13" x14ac:dyDescent="0.15">
      <c r="M179" s="215"/>
    </row>
    <row r="180" spans="13:13" x14ac:dyDescent="0.15">
      <c r="M180" s="215"/>
    </row>
    <row r="181" spans="13:13" x14ac:dyDescent="0.15">
      <c r="M181" s="215"/>
    </row>
    <row r="182" spans="13:13" x14ac:dyDescent="0.15">
      <c r="M182" s="215"/>
    </row>
    <row r="183" spans="13:13" x14ac:dyDescent="0.15">
      <c r="M183" s="215"/>
    </row>
    <row r="184" spans="13:13" x14ac:dyDescent="0.15">
      <c r="M184" s="215"/>
    </row>
    <row r="185" spans="13:13" x14ac:dyDescent="0.15">
      <c r="M185" s="215"/>
    </row>
    <row r="186" spans="13:13" x14ac:dyDescent="0.15">
      <c r="M186" s="215"/>
    </row>
    <row r="187" spans="13:13" x14ac:dyDescent="0.15">
      <c r="M187" s="215"/>
    </row>
    <row r="188" spans="13:13" x14ac:dyDescent="0.15">
      <c r="M188" s="215"/>
    </row>
    <row r="189" spans="13:13" x14ac:dyDescent="0.15">
      <c r="M189" s="215"/>
    </row>
    <row r="190" spans="13:13" x14ac:dyDescent="0.15">
      <c r="M190" s="215"/>
    </row>
    <row r="191" spans="13:13" x14ac:dyDescent="0.15">
      <c r="M191" s="215"/>
    </row>
    <row r="192" spans="13:13" x14ac:dyDescent="0.15">
      <c r="M192" s="215"/>
    </row>
    <row r="193" spans="13:13" x14ac:dyDescent="0.15">
      <c r="M193" s="215"/>
    </row>
    <row r="194" spans="13:13" x14ac:dyDescent="0.15">
      <c r="M194" s="215"/>
    </row>
    <row r="195" spans="13:13" x14ac:dyDescent="0.15">
      <c r="M195" s="215"/>
    </row>
    <row r="196" spans="13:13" x14ac:dyDescent="0.15">
      <c r="M196" s="215"/>
    </row>
    <row r="197" spans="13:13" x14ac:dyDescent="0.15">
      <c r="M197" s="215"/>
    </row>
    <row r="198" spans="13:13" x14ac:dyDescent="0.15">
      <c r="M198" s="215"/>
    </row>
    <row r="199" spans="13:13" x14ac:dyDescent="0.15">
      <c r="M199" s="215"/>
    </row>
    <row r="200" spans="13:13" x14ac:dyDescent="0.15">
      <c r="M200" s="215"/>
    </row>
    <row r="201" spans="13:13" x14ac:dyDescent="0.15">
      <c r="M201" s="215"/>
    </row>
    <row r="202" spans="13:13" x14ac:dyDescent="0.15">
      <c r="M202" s="215"/>
    </row>
    <row r="203" spans="13:13" x14ac:dyDescent="0.15">
      <c r="M203" s="215"/>
    </row>
    <row r="204" spans="13:13" x14ac:dyDescent="0.15">
      <c r="M204" s="215"/>
    </row>
    <row r="205" spans="13:13" x14ac:dyDescent="0.15">
      <c r="M205" s="215"/>
    </row>
    <row r="206" spans="13:13" x14ac:dyDescent="0.15">
      <c r="M206" s="215"/>
    </row>
    <row r="207" spans="13:13" x14ac:dyDescent="0.15">
      <c r="M207" s="215"/>
    </row>
    <row r="208" spans="13:13" x14ac:dyDescent="0.15">
      <c r="M208" s="215"/>
    </row>
    <row r="209" spans="13:13" x14ac:dyDescent="0.15">
      <c r="M209" s="215"/>
    </row>
    <row r="210" spans="13:13" x14ac:dyDescent="0.15">
      <c r="M210" s="215"/>
    </row>
    <row r="211" spans="13:13" x14ac:dyDescent="0.15">
      <c r="M211" s="215"/>
    </row>
    <row r="212" spans="13:13" x14ac:dyDescent="0.15">
      <c r="M212" s="215"/>
    </row>
    <row r="213" spans="13:13" x14ac:dyDescent="0.15">
      <c r="M213" s="215"/>
    </row>
    <row r="214" spans="13:13" x14ac:dyDescent="0.15">
      <c r="M214" s="215"/>
    </row>
  </sheetData>
  <mergeCells count="161">
    <mergeCell ref="B49:B50"/>
    <mergeCell ref="C49:G49"/>
    <mergeCell ref="I49:J49"/>
    <mergeCell ref="C50:G50"/>
    <mergeCell ref="I50:J50"/>
    <mergeCell ref="B35:B36"/>
    <mergeCell ref="C35:C36"/>
    <mergeCell ref="D35:D36"/>
    <mergeCell ref="E35:E36"/>
    <mergeCell ref="F35:F36"/>
    <mergeCell ref="G35:G36"/>
    <mergeCell ref="H35:H36"/>
    <mergeCell ref="I35:I36"/>
    <mergeCell ref="J35:J36"/>
    <mergeCell ref="AA13:AA15"/>
    <mergeCell ref="AV10:AY11"/>
    <mergeCell ref="E13:E15"/>
    <mergeCell ref="C11:E11"/>
    <mergeCell ref="F11:G11"/>
    <mergeCell ref="O13:O15"/>
    <mergeCell ref="N13:N15"/>
    <mergeCell ref="J13:J15"/>
    <mergeCell ref="R13:R15"/>
    <mergeCell ref="S13:S15"/>
    <mergeCell ref="T13:T15"/>
    <mergeCell ref="K13:K15"/>
    <mergeCell ref="L13:L15"/>
    <mergeCell ref="BL10:BO11"/>
    <mergeCell ref="AB45:AC45"/>
    <mergeCell ref="AB46:AC46"/>
    <mergeCell ref="V45:Z45"/>
    <mergeCell ref="V46:Z46"/>
    <mergeCell ref="BT10:BW11"/>
    <mergeCell ref="AB10:AE11"/>
    <mergeCell ref="W10:Y10"/>
    <mergeCell ref="I41:L41"/>
    <mergeCell ref="Q41:T41"/>
    <mergeCell ref="AV45:AW45"/>
    <mergeCell ref="AJ45:AK45"/>
    <mergeCell ref="AL45:AM45"/>
    <mergeCell ref="K35:K36"/>
    <mergeCell ref="L35:L36"/>
    <mergeCell ref="M35:M36"/>
    <mergeCell ref="N35:N36"/>
    <mergeCell ref="O35:O36"/>
    <mergeCell ref="P35:P36"/>
    <mergeCell ref="V35:V36"/>
    <mergeCell ref="AJ44:AK44"/>
    <mergeCell ref="BB44:BC44"/>
    <mergeCell ref="AZ45:BA45"/>
    <mergeCell ref="BB45:BC45"/>
    <mergeCell ref="P2:R3"/>
    <mergeCell ref="H11:M11"/>
    <mergeCell ref="Q10:T10"/>
    <mergeCell ref="Z10:Z12"/>
    <mergeCell ref="AA10:AA12"/>
    <mergeCell ref="P4:R4"/>
    <mergeCell ref="AR10:AU11"/>
    <mergeCell ref="AN10:AQ11"/>
    <mergeCell ref="AF10:AI11"/>
    <mergeCell ref="AJ10:AM11"/>
    <mergeCell ref="U10:U12"/>
    <mergeCell ref="V10:V12"/>
    <mergeCell ref="BB46:BC46"/>
    <mergeCell ref="BD44:BE44"/>
    <mergeCell ref="BF44:BG44"/>
    <mergeCell ref="BD45:BE45"/>
    <mergeCell ref="BF45:BG45"/>
    <mergeCell ref="BD46:BE46"/>
    <mergeCell ref="BF46:BG46"/>
    <mergeCell ref="AF45:AG45"/>
    <mergeCell ref="AH45:AI45"/>
    <mergeCell ref="AF46:AG46"/>
    <mergeCell ref="AH46:AI46"/>
    <mergeCell ref="AX45:AY45"/>
    <mergeCell ref="AV46:AW46"/>
    <mergeCell ref="AX46:AY46"/>
    <mergeCell ref="AP45:AQ45"/>
    <mergeCell ref="AN46:AO46"/>
    <mergeCell ref="AP46:AQ46"/>
    <mergeCell ref="AR44:AS44"/>
    <mergeCell ref="AT44:AU44"/>
    <mergeCell ref="AR45:AS45"/>
    <mergeCell ref="AT45:AU45"/>
    <mergeCell ref="AR46:AS46"/>
    <mergeCell ref="AT46:AU46"/>
    <mergeCell ref="AN44:AO44"/>
    <mergeCell ref="N47:P47"/>
    <mergeCell ref="AF44:AG44"/>
    <mergeCell ref="AH44:AI44"/>
    <mergeCell ref="AN45:AO45"/>
    <mergeCell ref="AZ44:BA44"/>
    <mergeCell ref="AJ46:AK46"/>
    <mergeCell ref="AL46:AM46"/>
    <mergeCell ref="AV44:AW44"/>
    <mergeCell ref="AX44:AY44"/>
    <mergeCell ref="AD44:AE44"/>
    <mergeCell ref="AD45:AE45"/>
    <mergeCell ref="AD46:AE46"/>
    <mergeCell ref="AB44:AC44"/>
    <mergeCell ref="U46:U47"/>
    <mergeCell ref="AL44:AM44"/>
    <mergeCell ref="AZ46:BA46"/>
    <mergeCell ref="AP44:AQ44"/>
    <mergeCell ref="BH10:BK11"/>
    <mergeCell ref="B1:B4"/>
    <mergeCell ref="H13:H15"/>
    <mergeCell ref="F13:F15"/>
    <mergeCell ref="G13:G15"/>
    <mergeCell ref="B13:B15"/>
    <mergeCell ref="B11:B12"/>
    <mergeCell ref="C13:C15"/>
    <mergeCell ref="D13:D15"/>
    <mergeCell ref="C1:O1"/>
    <mergeCell ref="C2:O3"/>
    <mergeCell ref="C4:O4"/>
    <mergeCell ref="M13:M15"/>
    <mergeCell ref="I13:I15"/>
    <mergeCell ref="T11:T12"/>
    <mergeCell ref="Q11:Q12"/>
    <mergeCell ref="R11:R12"/>
    <mergeCell ref="S11:S12"/>
    <mergeCell ref="Q13:Q15"/>
    <mergeCell ref="BD10:BG11"/>
    <mergeCell ref="AZ10:BC11"/>
    <mergeCell ref="V13:V15"/>
    <mergeCell ref="Z13:Z15"/>
    <mergeCell ref="P1:R1"/>
    <mergeCell ref="BT46:BU46"/>
    <mergeCell ref="BV46:BW46"/>
    <mergeCell ref="BH44:BI44"/>
    <mergeCell ref="BJ44:BK44"/>
    <mergeCell ref="BH45:BI45"/>
    <mergeCell ref="BJ45:BK45"/>
    <mergeCell ref="BH46:BI46"/>
    <mergeCell ref="BJ46:BK46"/>
    <mergeCell ref="BL44:BM44"/>
    <mergeCell ref="BN44:BO44"/>
    <mergeCell ref="BL45:BM45"/>
    <mergeCell ref="BN45:BO45"/>
    <mergeCell ref="BL46:BM46"/>
    <mergeCell ref="BN46:BO46"/>
    <mergeCell ref="BP46:BQ46"/>
    <mergeCell ref="BR46:BS46"/>
    <mergeCell ref="BX10:CA10"/>
    <mergeCell ref="CB10:CE10"/>
    <mergeCell ref="CF10:CI10"/>
    <mergeCell ref="BX11:CA11"/>
    <mergeCell ref="CB11:CE11"/>
    <mergeCell ref="CF11:CI11"/>
    <mergeCell ref="BP44:BQ44"/>
    <mergeCell ref="BR44:BS44"/>
    <mergeCell ref="BP45:BQ45"/>
    <mergeCell ref="BR45:BS45"/>
    <mergeCell ref="BY13:BY15"/>
    <mergeCell ref="BP10:BS11"/>
    <mergeCell ref="BT44:BU44"/>
    <mergeCell ref="BV44:BW44"/>
    <mergeCell ref="BT45:BU45"/>
    <mergeCell ref="BV45:BW45"/>
    <mergeCell ref="BX13:BX15"/>
  </mergeCells>
  <printOptions horizontalCentered="1"/>
  <pageMargins left="0.70866141732283472" right="0.70866141732283472" top="0.74803149606299213" bottom="0.74803149606299213" header="0.31496062992125984" footer="0.31496062992125984"/>
  <pageSetup paperSize="5" scale="55" orientation="landscape" r:id="rId1"/>
  <drawing r:id="rId2"/>
  <legacyDrawing r:id="rId3"/>
  <oleObjects>
    <mc:AlternateContent xmlns:mc="http://schemas.openxmlformats.org/markup-compatibility/2006">
      <mc:Choice Requires="x14">
        <oleObject progId="Visio.Drawing.11" shapeId="36867" r:id="rId4">
          <objectPr defaultSize="0" autoPict="0" r:id="rId5">
            <anchor moveWithCells="1" sizeWithCells="1">
              <from>
                <xdr:col>1</xdr:col>
                <xdr:colOff>114300</xdr:colOff>
                <xdr:row>0</xdr:row>
                <xdr:rowOff>0</xdr:rowOff>
              </from>
              <to>
                <xdr:col>1</xdr:col>
                <xdr:colOff>2438400</xdr:colOff>
                <xdr:row>3</xdr:row>
                <xdr:rowOff>19050</xdr:rowOff>
              </to>
            </anchor>
          </objectPr>
        </oleObject>
      </mc:Choice>
      <mc:Fallback>
        <oleObject progId="Visio.Drawing.11" shapeId="36867" r:id="rId4"/>
      </mc:Fallback>
    </mc:AlternateContent>
    <mc:AlternateContent xmlns:mc="http://schemas.openxmlformats.org/markup-compatibility/2006">
      <mc:Choice Requires="x14">
        <oleObject progId="Visio.Drawing.11" shapeId="36868" r:id="rId6">
          <objectPr defaultSize="0" autoPict="0" r:id="rId5">
            <anchor moveWithCells="1" sizeWithCells="1">
              <from>
                <xdr:col>1</xdr:col>
                <xdr:colOff>114300</xdr:colOff>
                <xdr:row>0</xdr:row>
                <xdr:rowOff>0</xdr:rowOff>
              </from>
              <to>
                <xdr:col>1</xdr:col>
                <xdr:colOff>2438400</xdr:colOff>
                <xdr:row>3</xdr:row>
                <xdr:rowOff>19050</xdr:rowOff>
              </to>
            </anchor>
          </objectPr>
        </oleObject>
      </mc:Choice>
      <mc:Fallback>
        <oleObject progId="Visio.Drawing.11" shapeId="36868"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I41"/>
  <sheetViews>
    <sheetView topLeftCell="A19" zoomScale="60" zoomScaleNormal="60" workbookViewId="0">
      <selection activeCell="U19" sqref="U19"/>
    </sheetView>
  </sheetViews>
  <sheetFormatPr baseColWidth="10" defaultColWidth="11.42578125" defaultRowHeight="10.5" x14ac:dyDescent="0.15"/>
  <cols>
    <col min="1" max="1" width="6.28515625" style="1" customWidth="1"/>
    <col min="2" max="2" width="77.28515625" style="1" customWidth="1"/>
    <col min="3" max="3" width="4.28515625" style="1" customWidth="1"/>
    <col min="4" max="4" width="4" style="1" customWidth="1"/>
    <col min="5" max="5" width="4.140625" style="1" customWidth="1"/>
    <col min="6" max="6" width="3.42578125" style="1" customWidth="1"/>
    <col min="7" max="7" width="4.7109375" style="1" customWidth="1"/>
    <col min="8" max="8" width="3" style="1" customWidth="1"/>
    <col min="9" max="9" width="3.85546875" style="1" customWidth="1"/>
    <col min="10" max="10" width="4.140625" style="1" customWidth="1"/>
    <col min="11" max="11" width="2.5703125" style="1" customWidth="1"/>
    <col min="12" max="12" width="3" style="1" customWidth="1"/>
    <col min="13" max="13" width="14.5703125" style="1" customWidth="1"/>
    <col min="14" max="14" width="45.42578125" style="1" customWidth="1"/>
    <col min="15" max="15" width="50.5703125" style="1" customWidth="1"/>
    <col min="16" max="16" width="35" style="1" customWidth="1"/>
    <col min="17" max="17" width="9" style="1" customWidth="1"/>
    <col min="18" max="18" width="8.7109375" style="1" customWidth="1"/>
    <col min="19" max="19" width="10.5703125" style="1" customWidth="1"/>
    <col min="20" max="20" width="9.42578125" style="1" customWidth="1"/>
    <col min="21" max="21" width="29.7109375" style="1" customWidth="1"/>
    <col min="22" max="22" width="18.42578125" style="1" customWidth="1"/>
    <col min="23" max="23" width="14" style="1" customWidth="1"/>
    <col min="24" max="24" width="13.28515625" style="1" customWidth="1"/>
    <col min="25" max="26" width="13.42578125" style="1" customWidth="1"/>
    <col min="27" max="27" width="16.42578125" style="1" customWidth="1"/>
    <col min="28" max="28" width="3.5703125" style="1" customWidth="1"/>
    <col min="29" max="30" width="3.85546875" style="1" customWidth="1"/>
    <col min="31" max="31" width="3.85546875" style="3" customWidth="1"/>
    <col min="32" max="32" width="3.5703125" style="1" customWidth="1"/>
    <col min="33" max="34" width="3.85546875" style="1" customWidth="1"/>
    <col min="35" max="35" width="3.85546875" style="3" customWidth="1"/>
    <col min="36" max="36" width="3.5703125" style="3" customWidth="1"/>
    <col min="37" max="37" width="3.85546875" style="3" customWidth="1"/>
    <col min="38" max="38" width="3.5703125" style="3" customWidth="1"/>
    <col min="39" max="39" width="3.85546875" style="3" customWidth="1"/>
    <col min="40" max="40" width="3.5703125" style="3" customWidth="1"/>
    <col min="41" max="41" width="3.7109375" style="3" customWidth="1"/>
    <col min="42" max="42" width="3.5703125" style="1" customWidth="1"/>
    <col min="43" max="43" width="3.28515625" style="1" customWidth="1"/>
    <col min="44" max="44" width="3.5703125" style="3" customWidth="1"/>
    <col min="45" max="45" width="3.7109375" style="3" customWidth="1"/>
    <col min="46" max="46" width="3.5703125" style="1" customWidth="1"/>
    <col min="47" max="47" width="3.28515625" style="1" customWidth="1"/>
    <col min="48" max="48" width="3.5703125" style="3" customWidth="1"/>
    <col min="49" max="49" width="3.7109375" style="3" customWidth="1"/>
    <col min="50" max="50" width="3.5703125" style="1" customWidth="1"/>
    <col min="51" max="51" width="3.28515625" style="1" customWidth="1"/>
    <col min="52" max="52" width="3.5703125" style="3" customWidth="1"/>
    <col min="53" max="53" width="3.7109375" style="3" customWidth="1"/>
    <col min="54" max="54" width="3.5703125" style="1" customWidth="1"/>
    <col min="55" max="55" width="3.28515625" style="1" customWidth="1"/>
    <col min="56" max="56" width="3.5703125" style="3" customWidth="1"/>
    <col min="57" max="57" width="3.7109375" style="3" customWidth="1"/>
    <col min="58" max="58" width="3.5703125" style="1" customWidth="1"/>
    <col min="59" max="59" width="3.28515625" style="1" customWidth="1"/>
    <col min="60" max="60" width="3.5703125" style="3" customWidth="1"/>
    <col min="61" max="61" width="3.7109375" style="3" customWidth="1"/>
    <col min="62" max="62" width="3.5703125" style="1" customWidth="1"/>
    <col min="63" max="63" width="4.85546875" style="1" customWidth="1"/>
    <col min="64" max="64" width="3.5703125" style="3" customWidth="1"/>
    <col min="65" max="65" width="3.7109375" style="3" customWidth="1"/>
    <col min="66" max="66" width="3.5703125" style="1" customWidth="1"/>
    <col min="67" max="67" width="3.28515625" style="1" customWidth="1"/>
    <col min="68" max="68" width="3.5703125" style="3" customWidth="1"/>
    <col min="69" max="69" width="3.7109375" style="3" customWidth="1"/>
    <col min="70" max="70" width="3.5703125" style="1" customWidth="1"/>
    <col min="71" max="71" width="4.28515625" style="1" customWidth="1"/>
    <col min="72" max="72" width="3.5703125" style="3" customWidth="1"/>
    <col min="73" max="73" width="3.7109375" style="3" customWidth="1"/>
    <col min="74" max="74" width="3.5703125" style="1" customWidth="1"/>
    <col min="75" max="75" width="3.28515625" style="1" customWidth="1"/>
    <col min="76" max="76" width="13.85546875" style="1" customWidth="1"/>
    <col min="77" max="77" width="14.85546875" style="1" customWidth="1"/>
    <col min="78" max="78" width="15.5703125" style="1" customWidth="1"/>
    <col min="79" max="79" width="15.42578125" style="1" customWidth="1"/>
    <col min="80" max="80" width="15" style="1" customWidth="1"/>
    <col min="81" max="81" width="16" style="1" customWidth="1"/>
    <col min="82" max="82" width="19.28515625" style="1" customWidth="1"/>
    <col min="83" max="83" width="12.7109375" style="1" customWidth="1"/>
    <col min="84" max="84" width="9.7109375" style="1" customWidth="1"/>
    <col min="85" max="85" width="29.140625" style="1" customWidth="1"/>
    <col min="86" max="16384" width="11.42578125" style="1"/>
  </cols>
  <sheetData>
    <row r="1" spans="2:87" ht="15.75" customHeight="1" x14ac:dyDescent="0.15">
      <c r="B1" s="1349"/>
      <c r="C1" s="1355" t="s">
        <v>14</v>
      </c>
      <c r="D1" s="1356"/>
      <c r="E1" s="1356"/>
      <c r="F1" s="1356"/>
      <c r="G1" s="1356"/>
      <c r="H1" s="1356"/>
      <c r="I1" s="1356"/>
      <c r="J1" s="1356"/>
      <c r="K1" s="1356"/>
      <c r="L1" s="1356"/>
      <c r="M1" s="1356"/>
      <c r="N1" s="1356"/>
      <c r="O1" s="1357"/>
      <c r="P1" s="9" t="s">
        <v>1283</v>
      </c>
      <c r="Q1" s="1658"/>
      <c r="R1" s="1659"/>
      <c r="S1" s="1659"/>
      <c r="T1" s="1659"/>
      <c r="U1" s="1659"/>
      <c r="V1" s="1659"/>
      <c r="W1" s="1659"/>
      <c r="X1" s="1659"/>
      <c r="Y1" s="1659"/>
      <c r="Z1" s="1659"/>
      <c r="AA1" s="1659"/>
      <c r="AB1" s="1659"/>
      <c r="AC1" s="1659"/>
      <c r="AD1" s="1659"/>
      <c r="AE1" s="1659"/>
      <c r="AF1" s="1659"/>
      <c r="AG1" s="1659"/>
      <c r="AH1" s="1659"/>
      <c r="AI1" s="1659"/>
      <c r="AJ1" s="1659"/>
      <c r="AK1" s="1659"/>
      <c r="AL1" s="1659"/>
      <c r="AM1" s="1659"/>
      <c r="AN1" s="1659"/>
      <c r="AO1" s="1659"/>
      <c r="AP1" s="1659"/>
      <c r="AQ1" s="1659"/>
      <c r="AR1" s="1659"/>
      <c r="AS1" s="1659"/>
      <c r="AT1" s="1659"/>
      <c r="AU1" s="1659"/>
      <c r="AV1" s="1659"/>
      <c r="AW1" s="1659"/>
      <c r="AX1" s="1659"/>
      <c r="AY1" s="1659"/>
      <c r="AZ1" s="1659"/>
      <c r="BA1" s="1659"/>
      <c r="BB1" s="1659"/>
      <c r="BC1" s="1659"/>
      <c r="BD1" s="1659"/>
      <c r="BE1" s="1659"/>
      <c r="BF1" s="1659"/>
      <c r="BG1" s="1659"/>
      <c r="BH1" s="1659"/>
      <c r="BI1" s="1659"/>
      <c r="BJ1" s="1659"/>
      <c r="BK1" s="1659"/>
      <c r="BL1" s="1659"/>
      <c r="BM1" s="1659"/>
      <c r="BN1" s="1659"/>
      <c r="BO1" s="1659"/>
      <c r="BP1" s="1659"/>
      <c r="BQ1" s="1659"/>
      <c r="BR1" s="1659"/>
      <c r="BS1" s="1659"/>
      <c r="BT1" s="1659"/>
      <c r="BU1" s="1659"/>
      <c r="BV1" s="1659"/>
      <c r="BW1" s="1659"/>
      <c r="BX1" s="1659"/>
      <c r="BY1" s="1659"/>
      <c r="BZ1" s="1659"/>
    </row>
    <row r="2" spans="2:87" ht="10.5" customHeight="1" x14ac:dyDescent="0.15">
      <c r="B2" s="1350"/>
      <c r="C2" s="19"/>
      <c r="D2" s="1361" t="s">
        <v>15</v>
      </c>
      <c r="E2" s="1362"/>
      <c r="F2" s="1362"/>
      <c r="G2" s="1362"/>
      <c r="H2" s="1362"/>
      <c r="I2" s="1362"/>
      <c r="J2" s="1362"/>
      <c r="K2" s="1362"/>
      <c r="L2" s="1362"/>
      <c r="M2" s="1362"/>
      <c r="N2" s="1362"/>
      <c r="O2" s="1363"/>
      <c r="P2" s="10"/>
      <c r="Q2" s="64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row>
    <row r="3" spans="2:87" ht="19.5" customHeight="1" x14ac:dyDescent="0.15">
      <c r="B3" s="1350"/>
      <c r="C3" s="19"/>
      <c r="D3" s="1364"/>
      <c r="E3" s="1365"/>
      <c r="F3" s="1365"/>
      <c r="G3" s="1365"/>
      <c r="H3" s="1365"/>
      <c r="I3" s="1365"/>
      <c r="J3" s="1365"/>
      <c r="K3" s="1365"/>
      <c r="L3" s="1365"/>
      <c r="M3" s="1365"/>
      <c r="N3" s="1365"/>
      <c r="O3" s="1366"/>
      <c r="P3" s="650" t="s">
        <v>116</v>
      </c>
      <c r="Q3" s="64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row>
    <row r="4" spans="2:87" ht="17.25" customHeight="1" x14ac:dyDescent="0.15">
      <c r="B4" s="1351"/>
      <c r="C4" s="20"/>
      <c r="D4" s="1358" t="s">
        <v>1282</v>
      </c>
      <c r="E4" s="1359"/>
      <c r="F4" s="1359"/>
      <c r="G4" s="1359"/>
      <c r="H4" s="1359"/>
      <c r="I4" s="1359"/>
      <c r="J4" s="1359"/>
      <c r="K4" s="1359"/>
      <c r="L4" s="1359"/>
      <c r="M4" s="1359"/>
      <c r="N4" s="1359"/>
      <c r="O4" s="1360"/>
      <c r="P4" s="1669" t="s">
        <v>1281</v>
      </c>
      <c r="Q4" s="1670"/>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row>
    <row r="6" spans="2:87" ht="12.75" x14ac:dyDescent="0.2">
      <c r="B6" s="55" t="s">
        <v>160</v>
      </c>
      <c r="C6" s="55"/>
      <c r="D6" s="55"/>
      <c r="E6" s="55"/>
      <c r="F6" s="55"/>
      <c r="G6" s="55"/>
      <c r="H6" s="55"/>
      <c r="I6" s="55"/>
      <c r="J6" s="55"/>
      <c r="K6" s="55"/>
      <c r="L6" s="55"/>
      <c r="M6" s="55"/>
      <c r="N6" s="55"/>
      <c r="O6" s="55" t="s">
        <v>18</v>
      </c>
      <c r="P6" s="75" t="s">
        <v>278</v>
      </c>
      <c r="Q6" s="36"/>
      <c r="R6" s="36"/>
    </row>
    <row r="7" spans="2:87" ht="15.75" customHeight="1" x14ac:dyDescent="0.2">
      <c r="B7" s="55" t="s">
        <v>161</v>
      </c>
      <c r="C7" s="55"/>
      <c r="D7" s="55"/>
      <c r="E7" s="55"/>
      <c r="F7" s="55"/>
      <c r="G7" s="55"/>
      <c r="H7" s="55"/>
      <c r="I7" s="55"/>
      <c r="J7" s="55"/>
      <c r="K7" s="55"/>
      <c r="L7" s="55"/>
      <c r="M7" s="55"/>
      <c r="N7" s="55"/>
      <c r="O7" s="55"/>
      <c r="P7" s="55"/>
      <c r="Q7" s="36"/>
      <c r="R7" s="36"/>
    </row>
    <row r="8" spans="2:87" ht="15.75" customHeight="1" x14ac:dyDescent="0.2">
      <c r="B8" s="55" t="s">
        <v>284</v>
      </c>
      <c r="C8" s="55"/>
      <c r="D8" s="55"/>
      <c r="E8" s="55"/>
      <c r="F8" s="55"/>
      <c r="G8" s="55"/>
      <c r="H8" s="55"/>
      <c r="I8" s="55"/>
      <c r="J8" s="55"/>
      <c r="K8" s="55"/>
      <c r="L8" s="55"/>
      <c r="M8" s="55"/>
      <c r="N8" s="55"/>
      <c r="O8" s="55"/>
      <c r="P8" s="55"/>
      <c r="Q8" s="36"/>
      <c r="R8" s="36"/>
    </row>
    <row r="9" spans="2:87" ht="18" customHeight="1" thickBot="1" x14ac:dyDescent="0.25">
      <c r="B9" s="55" t="s">
        <v>159</v>
      </c>
      <c r="C9" s="55"/>
      <c r="D9" s="55"/>
      <c r="E9" s="55"/>
      <c r="F9" s="55"/>
      <c r="G9" s="55"/>
      <c r="H9" s="55"/>
      <c r="I9" s="55"/>
      <c r="J9" s="55"/>
      <c r="K9" s="55"/>
      <c r="L9" s="55"/>
      <c r="M9" s="55"/>
      <c r="N9" s="55"/>
      <c r="O9" s="55"/>
      <c r="P9" s="55"/>
      <c r="Q9" s="1400" t="s">
        <v>32</v>
      </c>
      <c r="R9" s="1401"/>
      <c r="S9" s="1401"/>
      <c r="T9" s="1402"/>
      <c r="U9" s="1660" t="s">
        <v>51</v>
      </c>
      <c r="V9" s="1660" t="s">
        <v>52</v>
      </c>
      <c r="W9" s="1397" t="s">
        <v>147</v>
      </c>
      <c r="X9" s="1398"/>
      <c r="Y9" s="1403"/>
      <c r="Z9" s="1660" t="s">
        <v>33</v>
      </c>
      <c r="AA9" s="1660" t="s">
        <v>36</v>
      </c>
      <c r="AB9" s="1389" t="s">
        <v>187</v>
      </c>
      <c r="AC9" s="1390"/>
      <c r="AD9" s="1390"/>
      <c r="AE9" s="1391"/>
      <c r="AF9" s="1392" t="s">
        <v>188</v>
      </c>
      <c r="AG9" s="1393"/>
      <c r="AH9" s="1393"/>
      <c r="AI9" s="1394"/>
      <c r="AJ9" s="1378" t="s">
        <v>108</v>
      </c>
      <c r="AK9" s="1379"/>
      <c r="AL9" s="1379"/>
      <c r="AM9" s="1380"/>
      <c r="AN9" s="1381" t="s">
        <v>189</v>
      </c>
      <c r="AO9" s="1382"/>
      <c r="AP9" s="1382"/>
      <c r="AQ9" s="1383"/>
      <c r="AR9" s="1416" t="s">
        <v>190</v>
      </c>
      <c r="AS9" s="1417"/>
      <c r="AT9" s="1417"/>
      <c r="AU9" s="1418"/>
      <c r="AV9" s="1336" t="s">
        <v>109</v>
      </c>
      <c r="AW9" s="1337"/>
      <c r="AX9" s="1337"/>
      <c r="AY9" s="1338"/>
      <c r="AZ9" s="1330" t="s">
        <v>182</v>
      </c>
      <c r="BA9" s="1331"/>
      <c r="BB9" s="1331"/>
      <c r="BC9" s="1332"/>
      <c r="BD9" s="1333" t="s">
        <v>186</v>
      </c>
      <c r="BE9" s="1334"/>
      <c r="BF9" s="1334"/>
      <c r="BG9" s="1335"/>
      <c r="BH9" s="1339" t="s">
        <v>183</v>
      </c>
      <c r="BI9" s="1340"/>
      <c r="BJ9" s="1340"/>
      <c r="BK9" s="1341"/>
      <c r="BL9" s="1324" t="s">
        <v>184</v>
      </c>
      <c r="BM9" s="1325"/>
      <c r="BN9" s="1325"/>
      <c r="BO9" s="1326"/>
      <c r="BP9" s="1327" t="s">
        <v>185</v>
      </c>
      <c r="BQ9" s="1328"/>
      <c r="BR9" s="1328"/>
      <c r="BS9" s="1329"/>
      <c r="BT9" s="1342" t="s">
        <v>110</v>
      </c>
      <c r="BU9" s="1343"/>
      <c r="BV9" s="1343"/>
      <c r="BW9" s="1344"/>
      <c r="BX9" s="1304" t="s">
        <v>37</v>
      </c>
      <c r="BY9" s="1304"/>
      <c r="BZ9" s="1304"/>
      <c r="CA9" s="1304"/>
      <c r="CB9" s="1304" t="s">
        <v>39</v>
      </c>
      <c r="CC9" s="1304"/>
      <c r="CD9" s="1304"/>
      <c r="CE9" s="1304"/>
      <c r="CF9" s="1304" t="s">
        <v>175</v>
      </c>
      <c r="CG9" s="1304"/>
      <c r="CH9" s="1304"/>
      <c r="CI9" s="1304"/>
    </row>
    <row r="10" spans="2:87" s="2" customFormat="1" ht="25.5" customHeight="1" x14ac:dyDescent="0.2">
      <c r="B10" s="1668" t="s">
        <v>3</v>
      </c>
      <c r="C10" s="1668" t="s">
        <v>29</v>
      </c>
      <c r="D10" s="1668"/>
      <c r="E10" s="1668"/>
      <c r="F10" s="1397" t="s">
        <v>30</v>
      </c>
      <c r="G10" s="1403"/>
      <c r="H10" s="1665" t="s">
        <v>31</v>
      </c>
      <c r="I10" s="1666"/>
      <c r="J10" s="1666"/>
      <c r="K10" s="1666"/>
      <c r="L10" s="1667"/>
      <c r="M10" s="1491" t="s">
        <v>63</v>
      </c>
      <c r="N10" s="32"/>
      <c r="O10" s="32"/>
      <c r="P10" s="108"/>
      <c r="Q10" s="1663" t="s">
        <v>23</v>
      </c>
      <c r="R10" s="1663" t="s">
        <v>24</v>
      </c>
      <c r="S10" s="1663" t="s">
        <v>25</v>
      </c>
      <c r="T10" s="1663" t="s">
        <v>28</v>
      </c>
      <c r="U10" s="1661"/>
      <c r="V10" s="1661"/>
      <c r="W10" s="1385" t="s">
        <v>147</v>
      </c>
      <c r="X10" s="1385" t="s">
        <v>148</v>
      </c>
      <c r="Y10" s="1385" t="s">
        <v>149</v>
      </c>
      <c r="Z10" s="1661"/>
      <c r="AA10" s="1661"/>
      <c r="AB10" s="1608"/>
      <c r="AC10" s="1609"/>
      <c r="AD10" s="1609"/>
      <c r="AE10" s="1610"/>
      <c r="AF10" s="1591"/>
      <c r="AG10" s="1592"/>
      <c r="AH10" s="1592"/>
      <c r="AI10" s="1593"/>
      <c r="AJ10" s="1594"/>
      <c r="AK10" s="1595"/>
      <c r="AL10" s="1595"/>
      <c r="AM10" s="1596"/>
      <c r="AN10" s="1588"/>
      <c r="AO10" s="1589"/>
      <c r="AP10" s="1589"/>
      <c r="AQ10" s="1590"/>
      <c r="AR10" s="1585"/>
      <c r="AS10" s="1586"/>
      <c r="AT10" s="1586"/>
      <c r="AU10" s="1587"/>
      <c r="AV10" s="1618"/>
      <c r="AW10" s="1619"/>
      <c r="AX10" s="1619"/>
      <c r="AY10" s="1620"/>
      <c r="AZ10" s="1563"/>
      <c r="BA10" s="1564"/>
      <c r="BB10" s="1564"/>
      <c r="BC10" s="1565"/>
      <c r="BD10" s="1560"/>
      <c r="BE10" s="1561"/>
      <c r="BF10" s="1561"/>
      <c r="BG10" s="1562"/>
      <c r="BH10" s="1528"/>
      <c r="BI10" s="1529"/>
      <c r="BJ10" s="1529"/>
      <c r="BK10" s="1530"/>
      <c r="BL10" s="1601"/>
      <c r="BM10" s="1602"/>
      <c r="BN10" s="1602"/>
      <c r="BO10" s="1603"/>
      <c r="BP10" s="1522"/>
      <c r="BQ10" s="1523"/>
      <c r="BR10" s="1523"/>
      <c r="BS10" s="1524"/>
      <c r="BT10" s="1605"/>
      <c r="BU10" s="1606"/>
      <c r="BV10" s="1606"/>
      <c r="BW10" s="1607"/>
      <c r="BX10" s="1305" t="s">
        <v>1274</v>
      </c>
      <c r="BY10" s="1306"/>
      <c r="BZ10" s="1306"/>
      <c r="CA10" s="1307"/>
      <c r="CB10" s="1305" t="s">
        <v>1275</v>
      </c>
      <c r="CC10" s="1306"/>
      <c r="CD10" s="1306"/>
      <c r="CE10" s="1307"/>
      <c r="CF10" s="1304" t="s">
        <v>1276</v>
      </c>
      <c r="CG10" s="1304"/>
      <c r="CH10" s="1304"/>
      <c r="CI10" s="1304"/>
    </row>
    <row r="11" spans="2:87" s="2" customFormat="1" ht="35.25" customHeight="1" x14ac:dyDescent="0.2">
      <c r="B11" s="1668"/>
      <c r="C11" s="235" t="s">
        <v>54</v>
      </c>
      <c r="D11" s="235" t="s">
        <v>55</v>
      </c>
      <c r="E11" s="235" t="s">
        <v>56</v>
      </c>
      <c r="F11" s="235" t="s">
        <v>57</v>
      </c>
      <c r="G11" s="235" t="s">
        <v>58</v>
      </c>
      <c r="H11" s="235" t="s">
        <v>59</v>
      </c>
      <c r="I11" s="235" t="s">
        <v>60</v>
      </c>
      <c r="J11" s="235" t="s">
        <v>64</v>
      </c>
      <c r="K11" s="235" t="s">
        <v>62</v>
      </c>
      <c r="L11" s="235" t="s">
        <v>60</v>
      </c>
      <c r="M11" s="1491"/>
      <c r="N11" s="237" t="s">
        <v>8</v>
      </c>
      <c r="O11" s="237" t="s">
        <v>9</v>
      </c>
      <c r="P11" s="247" t="s">
        <v>10</v>
      </c>
      <c r="Q11" s="1664"/>
      <c r="R11" s="1664"/>
      <c r="S11" s="1664"/>
      <c r="T11" s="1664"/>
      <c r="U11" s="1662"/>
      <c r="V11" s="1662"/>
      <c r="W11" s="1386"/>
      <c r="X11" s="1386"/>
      <c r="Y11" s="1386"/>
      <c r="Z11" s="1662"/>
      <c r="AA11" s="1662"/>
      <c r="AB11" s="558">
        <v>1</v>
      </c>
      <c r="AC11" s="558">
        <v>2</v>
      </c>
      <c r="AD11" s="558">
        <v>3</v>
      </c>
      <c r="AE11" s="558">
        <v>4</v>
      </c>
      <c r="AF11" s="558">
        <v>1</v>
      </c>
      <c r="AG11" s="558">
        <v>2</v>
      </c>
      <c r="AH11" s="558">
        <v>3</v>
      </c>
      <c r="AI11" s="558">
        <v>4</v>
      </c>
      <c r="AJ11" s="558">
        <v>1</v>
      </c>
      <c r="AK11" s="558">
        <v>2</v>
      </c>
      <c r="AL11" s="558">
        <v>3</v>
      </c>
      <c r="AM11" s="558">
        <v>4</v>
      </c>
      <c r="AN11" s="558">
        <v>1</v>
      </c>
      <c r="AO11" s="558">
        <v>2</v>
      </c>
      <c r="AP11" s="558">
        <v>3</v>
      </c>
      <c r="AQ11" s="558">
        <v>4</v>
      </c>
      <c r="AR11" s="558">
        <v>1</v>
      </c>
      <c r="AS11" s="558">
        <v>2</v>
      </c>
      <c r="AT11" s="558">
        <v>3</v>
      </c>
      <c r="AU11" s="558">
        <v>4</v>
      </c>
      <c r="AV11" s="558">
        <v>1</v>
      </c>
      <c r="AW11" s="558">
        <v>2</v>
      </c>
      <c r="AX11" s="558">
        <v>3</v>
      </c>
      <c r="AY11" s="558">
        <v>4</v>
      </c>
      <c r="AZ11" s="558">
        <v>1</v>
      </c>
      <c r="BA11" s="558">
        <v>2</v>
      </c>
      <c r="BB11" s="558">
        <v>3</v>
      </c>
      <c r="BC11" s="558">
        <v>4</v>
      </c>
      <c r="BD11" s="558">
        <v>1</v>
      </c>
      <c r="BE11" s="558">
        <v>2</v>
      </c>
      <c r="BF11" s="558">
        <v>3</v>
      </c>
      <c r="BG11" s="558">
        <v>4</v>
      </c>
      <c r="BH11" s="558">
        <v>1</v>
      </c>
      <c r="BI11" s="558">
        <v>2</v>
      </c>
      <c r="BJ11" s="558">
        <v>3</v>
      </c>
      <c r="BK11" s="558">
        <v>4</v>
      </c>
      <c r="BL11" s="558">
        <v>1</v>
      </c>
      <c r="BM11" s="558">
        <v>2</v>
      </c>
      <c r="BN11" s="558">
        <v>3</v>
      </c>
      <c r="BO11" s="558">
        <v>4</v>
      </c>
      <c r="BP11" s="558">
        <v>1</v>
      </c>
      <c r="BQ11" s="558">
        <v>2</v>
      </c>
      <c r="BR11" s="558">
        <v>3</v>
      </c>
      <c r="BS11" s="558">
        <v>4</v>
      </c>
      <c r="BT11" s="558">
        <v>1</v>
      </c>
      <c r="BU11" s="558">
        <v>2</v>
      </c>
      <c r="BV11" s="558">
        <v>3</v>
      </c>
      <c r="BW11" s="558">
        <v>4</v>
      </c>
      <c r="BX11" s="1074" t="s">
        <v>41</v>
      </c>
      <c r="BY11" s="1074" t="s">
        <v>42</v>
      </c>
      <c r="BZ11" s="377" t="s">
        <v>40</v>
      </c>
      <c r="CA11" s="367" t="s">
        <v>38</v>
      </c>
      <c r="CB11" s="1074" t="s">
        <v>41</v>
      </c>
      <c r="CC11" s="1076" t="s">
        <v>42</v>
      </c>
      <c r="CD11" s="377" t="s">
        <v>40</v>
      </c>
      <c r="CE11" s="377" t="s">
        <v>38</v>
      </c>
      <c r="CF11" s="1074" t="s">
        <v>41</v>
      </c>
      <c r="CG11" s="1076" t="s">
        <v>42</v>
      </c>
      <c r="CH11" s="377" t="s">
        <v>40</v>
      </c>
      <c r="CI11" s="377" t="s">
        <v>38</v>
      </c>
    </row>
    <row r="12" spans="2:87" s="2" customFormat="1" ht="303.75" hidden="1" customHeight="1" x14ac:dyDescent="0.2">
      <c r="B12" s="1671"/>
      <c r="C12" s="1346"/>
      <c r="D12" s="1346"/>
      <c r="E12" s="1346"/>
      <c r="F12" s="1346"/>
      <c r="G12" s="1346"/>
      <c r="H12" s="1346"/>
      <c r="I12" s="1346"/>
      <c r="J12" s="1346"/>
      <c r="K12" s="1346"/>
      <c r="L12" s="1346"/>
      <c r="M12" s="1346"/>
      <c r="N12" s="1406"/>
      <c r="O12" s="1406"/>
      <c r="P12" s="72"/>
      <c r="Q12" s="234"/>
      <c r="R12" s="234"/>
      <c r="S12" s="234"/>
      <c r="T12" s="234"/>
      <c r="U12" s="33"/>
      <c r="V12" s="1643"/>
      <c r="W12" s="243"/>
      <c r="X12" s="243"/>
      <c r="Y12" s="243"/>
      <c r="Z12" s="139"/>
      <c r="AA12" s="139"/>
      <c r="AB12" s="139"/>
      <c r="AC12" s="139"/>
      <c r="AD12" s="139"/>
      <c r="AE12" s="328"/>
      <c r="AF12" s="139"/>
      <c r="AG12" s="139"/>
      <c r="AH12" s="139"/>
      <c r="AI12" s="328"/>
      <c r="AJ12" s="328"/>
      <c r="AK12" s="328"/>
      <c r="AL12" s="328"/>
      <c r="AM12" s="328"/>
      <c r="AN12" s="328"/>
      <c r="AO12" s="328"/>
      <c r="AP12" s="139"/>
      <c r="AQ12" s="139"/>
      <c r="AR12" s="328"/>
      <c r="AS12" s="328"/>
      <c r="AT12" s="139"/>
      <c r="AU12" s="139"/>
      <c r="AV12" s="328"/>
      <c r="AW12" s="328"/>
      <c r="AX12" s="139"/>
      <c r="AY12" s="139"/>
      <c r="AZ12" s="328"/>
      <c r="BA12" s="328"/>
      <c r="BB12" s="139"/>
      <c r="BC12" s="139"/>
      <c r="BD12" s="328"/>
      <c r="BE12" s="328"/>
      <c r="BF12" s="139"/>
      <c r="BG12" s="139"/>
      <c r="BH12" s="328"/>
      <c r="BI12" s="328"/>
      <c r="BJ12" s="139"/>
      <c r="BK12" s="139"/>
      <c r="BL12" s="328"/>
      <c r="BM12" s="328"/>
      <c r="BN12" s="139"/>
      <c r="BO12" s="139"/>
      <c r="BP12" s="328"/>
      <c r="BQ12" s="328"/>
      <c r="BR12" s="139"/>
      <c r="BS12" s="139"/>
      <c r="BT12" s="328"/>
      <c r="BU12" s="328"/>
      <c r="BV12" s="139"/>
      <c r="BW12" s="139"/>
      <c r="BX12" s="251"/>
      <c r="BY12" s="251"/>
      <c r="BZ12" s="251"/>
      <c r="CA12" s="251"/>
      <c r="CB12" s="251"/>
      <c r="CC12" s="251"/>
      <c r="CD12" s="251"/>
      <c r="CE12" s="251"/>
      <c r="CF12" s="251"/>
      <c r="CG12" s="251"/>
    </row>
    <row r="13" spans="2:87" s="59" customFormat="1" ht="108" hidden="1" customHeight="1" x14ac:dyDescent="0.2">
      <c r="B13" s="1672"/>
      <c r="C13" s="1347"/>
      <c r="D13" s="1347"/>
      <c r="E13" s="1347"/>
      <c r="F13" s="1347"/>
      <c r="G13" s="1347"/>
      <c r="H13" s="1347"/>
      <c r="I13" s="1347"/>
      <c r="J13" s="1347"/>
      <c r="K13" s="1347"/>
      <c r="L13" s="1347"/>
      <c r="M13" s="1347"/>
      <c r="N13" s="1464"/>
      <c r="O13" s="1464"/>
      <c r="P13" s="1464"/>
      <c r="Q13" s="1436"/>
      <c r="R13" s="1436"/>
      <c r="S13" s="412"/>
      <c r="T13" s="1436"/>
      <c r="U13" s="330"/>
      <c r="V13" s="1644"/>
      <c r="W13" s="115"/>
      <c r="X13" s="115"/>
      <c r="Y13" s="115"/>
      <c r="Z13" s="775"/>
      <c r="AA13" s="775"/>
      <c r="AB13" s="234"/>
      <c r="AC13" s="234"/>
      <c r="AD13" s="234"/>
      <c r="AE13" s="252"/>
      <c r="AF13" s="526"/>
      <c r="AG13" s="526"/>
      <c r="AH13" s="526"/>
      <c r="AI13" s="532"/>
      <c r="AJ13" s="252"/>
      <c r="AK13" s="252"/>
      <c r="AL13" s="252"/>
      <c r="AM13" s="252"/>
      <c r="AN13" s="252"/>
      <c r="AO13" s="252"/>
      <c r="AP13" s="234"/>
      <c r="AQ13" s="234"/>
      <c r="AR13" s="532"/>
      <c r="AS13" s="532"/>
      <c r="AT13" s="526"/>
      <c r="AU13" s="526"/>
      <c r="AV13" s="532"/>
      <c r="AW13" s="532"/>
      <c r="AX13" s="526"/>
      <c r="AY13" s="526"/>
      <c r="AZ13" s="532"/>
      <c r="BA13" s="532"/>
      <c r="BB13" s="526"/>
      <c r="BC13" s="526"/>
      <c r="BD13" s="532"/>
      <c r="BE13" s="532"/>
      <c r="BF13" s="526"/>
      <c r="BG13" s="526"/>
      <c r="BH13" s="532"/>
      <c r="BI13" s="532"/>
      <c r="BJ13" s="526"/>
      <c r="BK13" s="526"/>
      <c r="BL13" s="532"/>
      <c r="BM13" s="532"/>
      <c r="BN13" s="526"/>
      <c r="BO13" s="526"/>
      <c r="BP13" s="532"/>
      <c r="BQ13" s="532"/>
      <c r="BR13" s="526"/>
      <c r="BS13" s="526"/>
      <c r="BT13" s="532"/>
      <c r="BU13" s="532"/>
      <c r="BV13" s="526"/>
      <c r="BW13" s="526"/>
      <c r="BX13" s="1648"/>
      <c r="BY13" s="1646"/>
      <c r="BZ13" s="1642"/>
      <c r="CA13" s="245"/>
      <c r="CB13" s="245"/>
      <c r="CC13" s="245"/>
      <c r="CD13" s="245"/>
      <c r="CE13" s="245"/>
      <c r="CF13" s="135"/>
      <c r="CG13" s="245"/>
    </row>
    <row r="14" spans="2:87" s="59" customFormat="1" ht="0.75" hidden="1" customHeight="1" x14ac:dyDescent="0.2">
      <c r="B14" s="1673"/>
      <c r="C14" s="1348"/>
      <c r="D14" s="1348"/>
      <c r="E14" s="1348"/>
      <c r="F14" s="1348"/>
      <c r="G14" s="1348"/>
      <c r="H14" s="1348"/>
      <c r="I14" s="1348"/>
      <c r="J14" s="1348"/>
      <c r="K14" s="1348"/>
      <c r="L14" s="1348"/>
      <c r="M14" s="1348"/>
      <c r="N14" s="1407"/>
      <c r="O14" s="1407"/>
      <c r="P14" s="1407"/>
      <c r="Q14" s="1388"/>
      <c r="R14" s="1388"/>
      <c r="S14" s="411"/>
      <c r="T14" s="1388"/>
      <c r="U14" s="125"/>
      <c r="V14" s="1645"/>
      <c r="W14" s="115"/>
      <c r="X14" s="115"/>
      <c r="Y14" s="115"/>
      <c r="Z14" s="214"/>
      <c r="AA14" s="214"/>
      <c r="AB14" s="234"/>
      <c r="AC14" s="234"/>
      <c r="AD14" s="234"/>
      <c r="AE14" s="252"/>
      <c r="AF14" s="526"/>
      <c r="AG14" s="526"/>
      <c r="AH14" s="526"/>
      <c r="AI14" s="532"/>
      <c r="AJ14" s="252"/>
      <c r="AK14" s="252"/>
      <c r="AL14" s="252"/>
      <c r="AM14" s="252"/>
      <c r="AN14" s="252"/>
      <c r="AO14" s="252"/>
      <c r="AP14" s="234"/>
      <c r="AQ14" s="234"/>
      <c r="AR14" s="532"/>
      <c r="AS14" s="532"/>
      <c r="AT14" s="526"/>
      <c r="AU14" s="526"/>
      <c r="AV14" s="532"/>
      <c r="AW14" s="532"/>
      <c r="AX14" s="526"/>
      <c r="AY14" s="526"/>
      <c r="AZ14" s="532"/>
      <c r="BA14" s="532"/>
      <c r="BB14" s="526"/>
      <c r="BC14" s="526"/>
      <c r="BD14" s="532"/>
      <c r="BE14" s="532"/>
      <c r="BF14" s="526"/>
      <c r="BG14" s="526"/>
      <c r="BH14" s="532"/>
      <c r="BI14" s="532"/>
      <c r="BJ14" s="526"/>
      <c r="BK14" s="526"/>
      <c r="BL14" s="532"/>
      <c r="BM14" s="532"/>
      <c r="BN14" s="526"/>
      <c r="BO14" s="526"/>
      <c r="BP14" s="532"/>
      <c r="BQ14" s="532"/>
      <c r="BR14" s="526"/>
      <c r="BS14" s="526"/>
      <c r="BT14" s="532"/>
      <c r="BU14" s="532"/>
      <c r="BV14" s="526"/>
      <c r="BW14" s="526"/>
      <c r="BX14" s="1649"/>
      <c r="BY14" s="1647"/>
      <c r="BZ14" s="1409"/>
      <c r="CA14" s="245"/>
      <c r="CB14" s="135"/>
      <c r="CC14" s="249"/>
      <c r="CD14" s="245"/>
      <c r="CE14" s="245"/>
      <c r="CF14" s="135"/>
      <c r="CG14" s="249"/>
    </row>
    <row r="15" spans="2:87" s="55" customFormat="1" ht="153.75" hidden="1" customHeight="1" x14ac:dyDescent="0.2">
      <c r="B15" s="1639" t="s">
        <v>569</v>
      </c>
      <c r="C15" s="1346">
        <v>2</v>
      </c>
      <c r="D15" s="1346">
        <v>2</v>
      </c>
      <c r="E15" s="1346">
        <v>2</v>
      </c>
      <c r="F15" s="1346">
        <v>2</v>
      </c>
      <c r="G15" s="1346">
        <v>1</v>
      </c>
      <c r="H15" s="1346">
        <v>2</v>
      </c>
      <c r="I15" s="1346">
        <v>2</v>
      </c>
      <c r="J15" s="1346">
        <v>1</v>
      </c>
      <c r="K15" s="1346">
        <v>1</v>
      </c>
      <c r="L15" s="1346">
        <v>1</v>
      </c>
      <c r="M15" s="1346">
        <f>+AVERAGE(C15:L15)</f>
        <v>1.6</v>
      </c>
      <c r="N15" s="1346" t="s">
        <v>466</v>
      </c>
      <c r="O15" s="1346" t="s">
        <v>467</v>
      </c>
      <c r="P15" s="1346" t="s">
        <v>619</v>
      </c>
      <c r="Q15" s="1387">
        <v>3</v>
      </c>
      <c r="R15" s="1387">
        <v>3</v>
      </c>
      <c r="S15" s="1387">
        <v>4</v>
      </c>
      <c r="T15" s="1636">
        <f>Q15*R15*S15</f>
        <v>36</v>
      </c>
      <c r="U15" s="967" t="s">
        <v>620</v>
      </c>
      <c r="V15" s="25"/>
      <c r="W15" s="25" t="s">
        <v>624</v>
      </c>
      <c r="X15" s="25" t="s">
        <v>623</v>
      </c>
      <c r="Y15" s="25" t="s">
        <v>624</v>
      </c>
      <c r="Z15" s="60" t="s">
        <v>50</v>
      </c>
      <c r="AA15" s="25" t="s">
        <v>625</v>
      </c>
      <c r="AB15" s="126"/>
      <c r="AC15" s="126"/>
      <c r="AD15" s="126"/>
      <c r="AE15" s="290"/>
      <c r="AF15" s="126"/>
      <c r="AG15" s="126"/>
      <c r="AH15" s="126"/>
      <c r="AI15" s="528"/>
      <c r="AJ15" s="290"/>
      <c r="AK15" s="290"/>
      <c r="AL15" s="290"/>
      <c r="AM15" s="290"/>
      <c r="AN15" s="290"/>
      <c r="AO15" s="290"/>
      <c r="AP15" s="240"/>
      <c r="AQ15" s="240"/>
      <c r="AR15" s="528"/>
      <c r="AS15" s="528"/>
      <c r="AT15" s="240"/>
      <c r="AU15" s="240"/>
      <c r="AV15" s="528"/>
      <c r="AW15" s="528"/>
      <c r="AX15" s="240"/>
      <c r="AY15" s="240"/>
      <c r="AZ15" s="528"/>
      <c r="BA15" s="528"/>
      <c r="BB15" s="240"/>
      <c r="BC15" s="240"/>
      <c r="BD15" s="528"/>
      <c r="BE15" s="528"/>
      <c r="BF15" s="240"/>
      <c r="BG15" s="240"/>
      <c r="BH15" s="528"/>
      <c r="BI15" s="528"/>
      <c r="BJ15" s="240"/>
      <c r="BK15" s="240"/>
      <c r="BL15" s="528"/>
      <c r="BM15" s="528"/>
      <c r="BN15" s="240"/>
      <c r="BO15" s="240"/>
      <c r="BP15" s="528"/>
      <c r="BQ15" s="528"/>
      <c r="BR15" s="240"/>
      <c r="BS15" s="240"/>
      <c r="BT15" s="528"/>
      <c r="BU15" s="528"/>
      <c r="BV15" s="240"/>
      <c r="BW15" s="240"/>
      <c r="BX15" s="244"/>
      <c r="BY15" s="244"/>
      <c r="BZ15" s="235"/>
      <c r="CA15" s="245"/>
      <c r="CB15" s="240"/>
      <c r="CC15" s="240"/>
      <c r="CD15" s="235"/>
      <c r="CE15" s="25"/>
      <c r="CF15" s="240"/>
      <c r="CG15" s="253"/>
    </row>
    <row r="16" spans="2:87" s="55" customFormat="1" ht="181.5" hidden="1" customHeight="1" x14ac:dyDescent="0.2">
      <c r="B16" s="1640"/>
      <c r="C16" s="1347"/>
      <c r="D16" s="1347"/>
      <c r="E16" s="1347"/>
      <c r="F16" s="1347"/>
      <c r="G16" s="1347"/>
      <c r="H16" s="1347"/>
      <c r="I16" s="1347"/>
      <c r="J16" s="1347"/>
      <c r="K16" s="1347"/>
      <c r="L16" s="1347"/>
      <c r="M16" s="1347"/>
      <c r="N16" s="1347"/>
      <c r="O16" s="1347"/>
      <c r="P16" s="1347"/>
      <c r="Q16" s="1436"/>
      <c r="R16" s="1436"/>
      <c r="S16" s="1436"/>
      <c r="T16" s="1637"/>
      <c r="U16" s="967" t="s">
        <v>621</v>
      </c>
      <c r="V16" s="25"/>
      <c r="W16" s="115" t="s">
        <v>626</v>
      </c>
      <c r="X16" s="781" t="s">
        <v>628</v>
      </c>
      <c r="Y16" s="115" t="s">
        <v>627</v>
      </c>
      <c r="Z16" s="800" t="s">
        <v>629</v>
      </c>
      <c r="AA16" s="800" t="s">
        <v>629</v>
      </c>
      <c r="AB16" s="126"/>
      <c r="AC16" s="126"/>
      <c r="AD16" s="126"/>
      <c r="AE16" s="777"/>
      <c r="AF16" s="126"/>
      <c r="AG16" s="126"/>
      <c r="AH16" s="126"/>
      <c r="AI16" s="777"/>
      <c r="AJ16" s="777"/>
      <c r="AK16" s="777"/>
      <c r="AL16" s="777"/>
      <c r="AM16" s="777"/>
      <c r="AN16" s="777"/>
      <c r="AO16" s="777"/>
      <c r="AP16" s="240"/>
      <c r="AQ16" s="240"/>
      <c r="AR16" s="777"/>
      <c r="AS16" s="777"/>
      <c r="AT16" s="240"/>
      <c r="AU16" s="240"/>
      <c r="AV16" s="777"/>
      <c r="AW16" s="777"/>
      <c r="AX16" s="240"/>
      <c r="AY16" s="240"/>
      <c r="AZ16" s="777"/>
      <c r="BA16" s="777"/>
      <c r="BB16" s="240"/>
      <c r="BC16" s="240"/>
      <c r="BD16" s="777"/>
      <c r="BE16" s="777"/>
      <c r="BF16" s="240"/>
      <c r="BG16" s="240"/>
      <c r="BH16" s="777"/>
      <c r="BI16" s="777"/>
      <c r="BJ16" s="240"/>
      <c r="BK16" s="240"/>
      <c r="BL16" s="777"/>
      <c r="BM16" s="777"/>
      <c r="BN16" s="240"/>
      <c r="BO16" s="240"/>
      <c r="BP16" s="777"/>
      <c r="BQ16" s="777"/>
      <c r="BR16" s="240"/>
      <c r="BS16" s="240"/>
      <c r="BT16" s="777"/>
      <c r="BU16" s="777"/>
      <c r="BV16" s="240"/>
      <c r="BW16" s="240"/>
      <c r="BX16" s="540"/>
      <c r="BY16" s="540"/>
      <c r="BZ16" s="773"/>
      <c r="CA16" s="774"/>
      <c r="CB16" s="240"/>
      <c r="CC16" s="240"/>
      <c r="CD16" s="773"/>
      <c r="CE16" s="25"/>
      <c r="CF16" s="240"/>
      <c r="CG16" s="253"/>
    </row>
    <row r="17" spans="2:87" s="55" customFormat="1" ht="181.5" hidden="1" customHeight="1" x14ac:dyDescent="0.2">
      <c r="B17" s="1641"/>
      <c r="C17" s="1348"/>
      <c r="D17" s="1348"/>
      <c r="E17" s="1348"/>
      <c r="F17" s="1348"/>
      <c r="G17" s="1348"/>
      <c r="H17" s="1348"/>
      <c r="I17" s="1348"/>
      <c r="J17" s="1348"/>
      <c r="K17" s="1348"/>
      <c r="L17" s="1348"/>
      <c r="M17" s="1348"/>
      <c r="N17" s="1348"/>
      <c r="O17" s="1348"/>
      <c r="P17" s="1348"/>
      <c r="Q17" s="1388"/>
      <c r="R17" s="1388"/>
      <c r="S17" s="1388"/>
      <c r="T17" s="1638"/>
      <c r="U17" s="967" t="s">
        <v>622</v>
      </c>
      <c r="V17" s="25" t="s">
        <v>630</v>
      </c>
      <c r="W17" s="781" t="s">
        <v>631</v>
      </c>
      <c r="X17" s="781" t="s">
        <v>632</v>
      </c>
      <c r="Y17" s="781" t="s">
        <v>633</v>
      </c>
      <c r="Z17" s="800" t="s">
        <v>50</v>
      </c>
      <c r="AA17" s="781" t="s">
        <v>50</v>
      </c>
      <c r="AB17" s="126"/>
      <c r="AC17" s="126"/>
      <c r="AD17" s="126"/>
      <c r="AE17" s="777"/>
      <c r="AF17" s="126"/>
      <c r="AG17" s="126"/>
      <c r="AH17" s="126"/>
      <c r="AI17" s="777"/>
      <c r="AJ17" s="777"/>
      <c r="AK17" s="777"/>
      <c r="AL17" s="777"/>
      <c r="AM17" s="777"/>
      <c r="AN17" s="777"/>
      <c r="AO17" s="777"/>
      <c r="AP17" s="240"/>
      <c r="AQ17" s="240"/>
      <c r="AR17" s="777"/>
      <c r="AS17" s="777"/>
      <c r="AT17" s="240"/>
      <c r="AU17" s="240"/>
      <c r="AV17" s="777"/>
      <c r="AW17" s="777"/>
      <c r="AX17" s="240"/>
      <c r="AY17" s="240"/>
      <c r="AZ17" s="777"/>
      <c r="BA17" s="777"/>
      <c r="BB17" s="240"/>
      <c r="BC17" s="240"/>
      <c r="BD17" s="777"/>
      <c r="BE17" s="777"/>
      <c r="BF17" s="240"/>
      <c r="BG17" s="240"/>
      <c r="BH17" s="777"/>
      <c r="BI17" s="777"/>
      <c r="BJ17" s="240"/>
      <c r="BK17" s="240"/>
      <c r="BL17" s="777"/>
      <c r="BM17" s="777"/>
      <c r="BN17" s="240"/>
      <c r="BO17" s="240"/>
      <c r="BP17" s="777"/>
      <c r="BQ17" s="777"/>
      <c r="BR17" s="240"/>
      <c r="BS17" s="240"/>
      <c r="BT17" s="777"/>
      <c r="BU17" s="777"/>
      <c r="BV17" s="240"/>
      <c r="BW17" s="240"/>
      <c r="BX17" s="540"/>
      <c r="BY17" s="540"/>
      <c r="BZ17" s="773"/>
      <c r="CA17" s="774"/>
      <c r="CB17" s="240"/>
      <c r="CC17" s="240"/>
      <c r="CD17" s="773"/>
      <c r="CE17" s="25"/>
      <c r="CF17" s="240"/>
      <c r="CG17" s="253"/>
    </row>
    <row r="18" spans="2:87" s="55" customFormat="1" ht="325.5" customHeight="1" x14ac:dyDescent="0.2">
      <c r="B18" s="649" t="s">
        <v>1335</v>
      </c>
      <c r="C18" s="83">
        <v>2</v>
      </c>
      <c r="D18" s="83">
        <v>2</v>
      </c>
      <c r="E18" s="83">
        <v>2</v>
      </c>
      <c r="F18" s="730">
        <v>2</v>
      </c>
      <c r="G18" s="730">
        <v>1</v>
      </c>
      <c r="H18" s="730">
        <v>2</v>
      </c>
      <c r="I18" s="730">
        <v>2</v>
      </c>
      <c r="J18" s="730">
        <v>1</v>
      </c>
      <c r="K18" s="730">
        <v>1</v>
      </c>
      <c r="L18" s="730">
        <v>1</v>
      </c>
      <c r="M18" s="25">
        <f>+AVERAGE(C18:L18)</f>
        <v>1.6</v>
      </c>
      <c r="N18" s="729" t="s">
        <v>468</v>
      </c>
      <c r="O18" s="433" t="s">
        <v>635</v>
      </c>
      <c r="P18" s="115" t="s">
        <v>636</v>
      </c>
      <c r="Q18" s="60">
        <v>5</v>
      </c>
      <c r="R18" s="70">
        <v>4</v>
      </c>
      <c r="S18" s="70">
        <v>4</v>
      </c>
      <c r="T18" s="968">
        <f>Q18*R18*S18</f>
        <v>80</v>
      </c>
      <c r="U18" s="967" t="s">
        <v>1435</v>
      </c>
      <c r="V18" s="25" t="s">
        <v>1152</v>
      </c>
      <c r="W18" s="222" t="s">
        <v>1151</v>
      </c>
      <c r="X18" s="222" t="s">
        <v>1154</v>
      </c>
      <c r="Y18" s="1003" t="s">
        <v>1153</v>
      </c>
      <c r="Z18" s="800" t="s">
        <v>137</v>
      </c>
      <c r="AA18" s="800" t="s">
        <v>1155</v>
      </c>
      <c r="AB18" s="126"/>
      <c r="AC18" s="126"/>
      <c r="AD18" s="126"/>
      <c r="AE18" s="499"/>
      <c r="AF18" s="126"/>
      <c r="AG18" s="126"/>
      <c r="AH18" s="126"/>
      <c r="AI18" s="528"/>
      <c r="AJ18" s="499"/>
      <c r="AK18" s="499"/>
      <c r="AL18" s="499"/>
      <c r="AM18" s="499"/>
      <c r="AN18" s="499"/>
      <c r="AO18" s="499"/>
      <c r="AP18" s="240"/>
      <c r="AQ18" s="240"/>
      <c r="AR18" s="528"/>
      <c r="AS18" s="528"/>
      <c r="AT18" s="240"/>
      <c r="AU18" s="240"/>
      <c r="AV18" s="528"/>
      <c r="AW18" s="528"/>
      <c r="AX18" s="240"/>
      <c r="AY18" s="1038"/>
      <c r="AZ18" s="528"/>
      <c r="BA18" s="528"/>
      <c r="BB18" s="1038"/>
      <c r="BC18" s="240"/>
      <c r="BD18" s="528"/>
      <c r="BE18" s="528"/>
      <c r="BF18" s="1038"/>
      <c r="BG18" s="240"/>
      <c r="BH18" s="528"/>
      <c r="BI18" s="528"/>
      <c r="BJ18" s="240"/>
      <c r="BK18" s="1038"/>
      <c r="BL18" s="528"/>
      <c r="BM18" s="528"/>
      <c r="BN18" s="1038"/>
      <c r="BO18" s="240"/>
      <c r="BP18" s="528"/>
      <c r="BQ18" s="528"/>
      <c r="BR18" s="240"/>
      <c r="BS18" s="240"/>
      <c r="BT18" s="528"/>
      <c r="BU18" s="528"/>
      <c r="BV18" s="240"/>
      <c r="BW18" s="240"/>
      <c r="BX18" s="513" t="s">
        <v>1346</v>
      </c>
      <c r="BY18" s="513" t="s">
        <v>1341</v>
      </c>
      <c r="BZ18" s="1174">
        <v>0.5</v>
      </c>
      <c r="CA18" s="249" t="s">
        <v>1486</v>
      </c>
      <c r="CB18" s="240"/>
      <c r="CC18" s="240"/>
      <c r="CD18" s="501"/>
      <c r="CE18" s="25"/>
      <c r="CF18" s="240"/>
      <c r="CG18" s="253"/>
      <c r="CH18" s="240"/>
      <c r="CI18" s="240"/>
    </row>
    <row r="19" spans="2:87" s="55" customFormat="1" ht="270" customHeight="1" x14ac:dyDescent="0.2">
      <c r="B19" s="597" t="s">
        <v>634</v>
      </c>
      <c r="C19" s="577">
        <v>2</v>
      </c>
      <c r="D19" s="577">
        <v>2</v>
      </c>
      <c r="E19" s="577">
        <v>2</v>
      </c>
      <c r="F19" s="577">
        <v>2</v>
      </c>
      <c r="G19" s="577">
        <v>1</v>
      </c>
      <c r="H19" s="577">
        <v>2</v>
      </c>
      <c r="I19" s="577">
        <v>2</v>
      </c>
      <c r="J19" s="577">
        <v>1</v>
      </c>
      <c r="K19" s="577">
        <v>1</v>
      </c>
      <c r="L19" s="577">
        <v>1</v>
      </c>
      <c r="M19" s="25">
        <f>+AVERAGE(C19:L19)</f>
        <v>1.6</v>
      </c>
      <c r="N19" s="729" t="s">
        <v>1156</v>
      </c>
      <c r="O19" s="433" t="s">
        <v>469</v>
      </c>
      <c r="P19" s="115" t="s">
        <v>470</v>
      </c>
      <c r="Q19" s="249">
        <v>5</v>
      </c>
      <c r="R19" s="249">
        <v>5</v>
      </c>
      <c r="S19" s="249">
        <v>5</v>
      </c>
      <c r="T19" s="968">
        <f>Q19*R19*S19</f>
        <v>125</v>
      </c>
      <c r="U19" s="967" t="s">
        <v>1157</v>
      </c>
      <c r="V19" s="25" t="s">
        <v>1158</v>
      </c>
      <c r="W19" s="800" t="s">
        <v>637</v>
      </c>
      <c r="X19" s="800" t="s">
        <v>1159</v>
      </c>
      <c r="Y19" s="800" t="s">
        <v>638</v>
      </c>
      <c r="Z19" s="800" t="s">
        <v>639</v>
      </c>
      <c r="AA19" s="800" t="s">
        <v>640</v>
      </c>
      <c r="AB19" s="579"/>
      <c r="AC19" s="579"/>
      <c r="AD19" s="579"/>
      <c r="AE19" s="579"/>
      <c r="AF19" s="579"/>
      <c r="AG19" s="579"/>
      <c r="AH19" s="579"/>
      <c r="AI19" s="579"/>
      <c r="AJ19" s="579"/>
      <c r="AK19" s="579"/>
      <c r="AL19" s="579"/>
      <c r="AM19" s="579"/>
      <c r="AN19" s="579"/>
      <c r="AO19" s="579"/>
      <c r="AP19" s="579"/>
      <c r="AQ19" s="579"/>
      <c r="AR19" s="579"/>
      <c r="AS19" s="579"/>
      <c r="AT19" s="579"/>
      <c r="AU19" s="1034"/>
      <c r="AV19" s="579"/>
      <c r="AW19" s="579"/>
      <c r="AX19" s="579"/>
      <c r="AY19" s="579"/>
      <c r="AZ19" s="579"/>
      <c r="BA19" s="1034"/>
      <c r="BB19" s="579"/>
      <c r="BC19" s="579"/>
      <c r="BD19" s="579"/>
      <c r="BE19" s="579"/>
      <c r="BF19" s="579"/>
      <c r="BG19" s="579"/>
      <c r="BH19" s="1034"/>
      <c r="BI19" s="579"/>
      <c r="BJ19" s="579"/>
      <c r="BK19" s="579"/>
      <c r="BL19" s="579"/>
      <c r="BM19" s="1034"/>
      <c r="BN19" s="579"/>
      <c r="BO19" s="579"/>
      <c r="BP19" s="579"/>
      <c r="BQ19" s="579"/>
      <c r="BR19" s="1034"/>
      <c r="BS19" s="579"/>
      <c r="BT19" s="579"/>
      <c r="BU19" s="579"/>
      <c r="BV19" s="1034"/>
      <c r="BW19" s="579"/>
      <c r="BX19" s="89" t="s">
        <v>1357</v>
      </c>
      <c r="BY19" s="89" t="s">
        <v>1341</v>
      </c>
      <c r="BZ19" s="770">
        <v>0.25</v>
      </c>
      <c r="CA19" s="249" t="s">
        <v>1358</v>
      </c>
      <c r="CB19" s="572"/>
      <c r="CC19" s="572"/>
      <c r="CD19" s="249"/>
      <c r="CE19" s="249"/>
      <c r="CF19" s="249"/>
      <c r="CG19" s="572"/>
      <c r="CH19" s="240"/>
      <c r="CI19" s="240"/>
    </row>
    <row r="20" spans="2:87" ht="18.75" customHeight="1" x14ac:dyDescent="0.2">
      <c r="B20" s="130"/>
      <c r="C20" s="130"/>
      <c r="D20" s="130"/>
      <c r="E20" s="130"/>
      <c r="F20" s="130"/>
      <c r="G20" s="130"/>
      <c r="H20" s="130"/>
      <c r="I20" s="1420" t="s">
        <v>63</v>
      </c>
      <c r="J20" s="1422"/>
      <c r="K20" s="1422"/>
      <c r="L20" s="1613"/>
      <c r="M20" s="483">
        <f>SUM(M15:M19)/3</f>
        <v>1.6000000000000003</v>
      </c>
      <c r="N20" s="130"/>
      <c r="O20" s="130"/>
      <c r="P20" s="728" t="s">
        <v>126</v>
      </c>
      <c r="Q20" s="728"/>
      <c r="R20" s="596"/>
      <c r="S20" s="596"/>
      <c r="T20" s="596"/>
      <c r="U20" s="450">
        <v>2</v>
      </c>
    </row>
    <row r="21" spans="2:87" ht="29.25" customHeight="1" x14ac:dyDescent="0.15">
      <c r="B21" s="41" t="s">
        <v>78</v>
      </c>
      <c r="C21" s="1655"/>
      <c r="D21" s="1656"/>
      <c r="E21" s="1656"/>
      <c r="F21" s="1656"/>
      <c r="G21" s="1656"/>
      <c r="H21" s="1656"/>
      <c r="I21" s="1656"/>
      <c r="J21" s="1656"/>
      <c r="K21" s="1656"/>
      <c r="L21" s="1657"/>
      <c r="M21" s="42"/>
    </row>
    <row r="22" spans="2:87" ht="23.25" customHeight="1" x14ac:dyDescent="0.15">
      <c r="B22" s="39" t="s">
        <v>82</v>
      </c>
      <c r="C22" s="1516" t="s">
        <v>81</v>
      </c>
      <c r="D22" s="1516"/>
      <c r="E22" s="1516"/>
      <c r="F22" s="1516"/>
      <c r="G22" s="1516"/>
      <c r="H22" s="1516"/>
      <c r="I22" s="1516"/>
      <c r="J22" s="1516"/>
      <c r="K22" s="1516"/>
      <c r="L22" s="1516"/>
      <c r="AO22" s="1569"/>
      <c r="AS22" s="1569"/>
      <c r="AW22" s="1569"/>
      <c r="BA22" s="1569"/>
      <c r="BE22" s="1569"/>
      <c r="BI22" s="1569"/>
      <c r="BM22" s="1569"/>
      <c r="BQ22" s="1569"/>
      <c r="BU22" s="1569"/>
    </row>
    <row r="23" spans="2:87" ht="23.25" customHeight="1" x14ac:dyDescent="0.15">
      <c r="B23" s="39" t="s">
        <v>80</v>
      </c>
      <c r="C23" s="1516"/>
      <c r="D23" s="1516"/>
      <c r="E23" s="1516"/>
      <c r="F23" s="1516"/>
      <c r="G23" s="1516"/>
      <c r="H23" s="1516"/>
      <c r="I23" s="1516"/>
      <c r="J23" s="1516"/>
      <c r="K23" s="1516"/>
      <c r="L23" s="1516"/>
      <c r="AO23" s="1569"/>
      <c r="AS23" s="1569"/>
      <c r="AW23" s="1569"/>
      <c r="BA23" s="1569"/>
      <c r="BE23" s="1569"/>
      <c r="BI23" s="1569"/>
      <c r="BM23" s="1569"/>
      <c r="BQ23" s="1569"/>
      <c r="BU23" s="1569"/>
    </row>
    <row r="24" spans="2:87" ht="22.5" customHeight="1" x14ac:dyDescent="0.15">
      <c r="B24" s="35" t="s">
        <v>121</v>
      </c>
      <c r="C24" s="1487"/>
      <c r="D24" s="1487"/>
      <c r="E24" s="1487"/>
      <c r="F24" s="1487"/>
      <c r="G24" s="1487"/>
      <c r="H24" s="1487"/>
      <c r="I24" s="1487"/>
      <c r="J24" s="1487"/>
      <c r="K24" s="1487"/>
      <c r="L24" s="1487"/>
    </row>
    <row r="25" spans="2:87" ht="11.25" customHeight="1" x14ac:dyDescent="0.15"/>
    <row r="28" spans="2:87" ht="12.75" x14ac:dyDescent="0.15">
      <c r="B28" s="1653" t="s">
        <v>83</v>
      </c>
      <c r="C28" s="1653"/>
      <c r="D28" s="1653"/>
    </row>
    <row r="29" spans="2:87" ht="12.75" x14ac:dyDescent="0.15">
      <c r="B29" s="38" t="s">
        <v>1</v>
      </c>
      <c r="C29" s="227"/>
      <c r="D29" s="227">
        <f>COUNTIF(P15:P18,$CW$10)</f>
        <v>0</v>
      </c>
      <c r="N29" s="325"/>
      <c r="O29" s="325"/>
      <c r="P29" s="325"/>
      <c r="Q29" s="325"/>
      <c r="R29" s="325"/>
      <c r="S29" s="36"/>
      <c r="T29" s="225"/>
      <c r="U29" s="225"/>
      <c r="V29" s="36"/>
      <c r="W29" s="36"/>
      <c r="X29" s="36"/>
      <c r="Y29" s="36"/>
      <c r="Z29" s="226"/>
      <c r="AA29" s="226"/>
      <c r="AB29" s="36"/>
      <c r="AC29" s="36"/>
      <c r="AF29" s="36"/>
      <c r="AG29" s="36"/>
    </row>
    <row r="30" spans="2:87" ht="12.75" x14ac:dyDescent="0.15">
      <c r="B30" s="38" t="s">
        <v>2</v>
      </c>
      <c r="C30" s="227">
        <v>2</v>
      </c>
      <c r="D30" s="227">
        <f>COUNTIF(P15:P18,B30)</f>
        <v>0</v>
      </c>
      <c r="N30" s="36"/>
      <c r="O30" s="36"/>
      <c r="P30" s="36"/>
      <c r="Q30" s="36"/>
      <c r="R30" s="36"/>
      <c r="S30" s="36"/>
      <c r="T30" s="36"/>
      <c r="U30" s="36"/>
      <c r="V30" s="36"/>
      <c r="W30" s="36"/>
      <c r="X30" s="36"/>
      <c r="Y30" s="36"/>
      <c r="Z30" s="36"/>
      <c r="AA30" s="36"/>
      <c r="AB30" s="36"/>
      <c r="AC30" s="36"/>
      <c r="AF30" s="36"/>
      <c r="AG30" s="36"/>
    </row>
    <row r="31" spans="2:87" ht="12.75" x14ac:dyDescent="0.15">
      <c r="B31" s="38" t="s">
        <v>84</v>
      </c>
      <c r="C31" s="227"/>
      <c r="D31" s="227">
        <f>COUNTIF(P15:P18,B31)</f>
        <v>0</v>
      </c>
      <c r="N31" s="36"/>
      <c r="O31" s="36"/>
      <c r="P31" s="36"/>
      <c r="Q31" s="36"/>
      <c r="R31" s="36"/>
      <c r="S31" s="36"/>
      <c r="T31" s="36"/>
      <c r="U31" s="36"/>
      <c r="V31" s="36"/>
      <c r="W31" s="36"/>
      <c r="X31" s="36"/>
      <c r="Y31" s="36"/>
      <c r="Z31" s="36"/>
      <c r="AA31" s="36"/>
      <c r="AB31" s="36"/>
      <c r="AC31" s="36"/>
      <c r="AF31" s="36"/>
      <c r="AG31" s="36"/>
    </row>
    <row r="32" spans="2:87" x14ac:dyDescent="0.15">
      <c r="B32" s="224" t="s">
        <v>85</v>
      </c>
      <c r="C32" s="5"/>
      <c r="D32" s="5"/>
      <c r="N32" s="36"/>
      <c r="O32" s="36"/>
      <c r="P32" s="36"/>
      <c r="Q32" s="36"/>
      <c r="R32" s="36"/>
      <c r="S32" s="36"/>
      <c r="T32" s="36"/>
      <c r="U32" s="36"/>
      <c r="V32" s="36"/>
      <c r="W32" s="36"/>
      <c r="X32" s="36"/>
      <c r="Y32" s="36"/>
      <c r="Z32" s="36"/>
      <c r="AA32" s="36"/>
      <c r="AB32" s="36"/>
      <c r="AC32" s="36"/>
      <c r="AF32" s="36"/>
      <c r="AG32" s="36"/>
    </row>
    <row r="33" spans="2:33" x14ac:dyDescent="0.15">
      <c r="B33" s="36"/>
      <c r="C33" s="36"/>
      <c r="D33" s="36"/>
      <c r="N33" s="1654"/>
      <c r="O33" s="1650"/>
      <c r="P33" s="1650"/>
      <c r="Q33" s="1650"/>
      <c r="R33" s="1650"/>
      <c r="S33" s="1651"/>
      <c r="T33" s="1651"/>
      <c r="U33" s="1651"/>
      <c r="V33" s="1651"/>
      <c r="W33" s="1651"/>
      <c r="X33" s="1651"/>
      <c r="Y33" s="1651"/>
      <c r="Z33" s="1651"/>
      <c r="AA33" s="1651"/>
      <c r="AB33" s="1651"/>
      <c r="AC33" s="36"/>
      <c r="AF33" s="3"/>
      <c r="AG33" s="36"/>
    </row>
    <row r="34" spans="2:33" ht="12.75" x14ac:dyDescent="0.15">
      <c r="B34" s="1495" t="s">
        <v>86</v>
      </c>
      <c r="C34" s="1495"/>
      <c r="D34" s="1495"/>
      <c r="N34" s="1654"/>
      <c r="O34" s="1650"/>
      <c r="P34" s="1650"/>
      <c r="Q34" s="1650"/>
      <c r="R34" s="1650"/>
      <c r="S34" s="1652"/>
      <c r="T34" s="1652"/>
      <c r="U34" s="1652"/>
      <c r="V34" s="1652"/>
      <c r="W34" s="1652"/>
      <c r="X34" s="1652"/>
      <c r="Y34" s="1652"/>
      <c r="Z34" s="1652"/>
      <c r="AA34" s="1652"/>
      <c r="AB34" s="1652"/>
      <c r="AC34" s="36"/>
      <c r="AF34" s="3"/>
      <c r="AG34" s="36"/>
    </row>
    <row r="35" spans="2:33" ht="12.75" x14ac:dyDescent="0.15">
      <c r="B35" s="38" t="s">
        <v>1</v>
      </c>
      <c r="C35" s="40"/>
      <c r="D35" s="40" t="e">
        <f>+D30/#REF!</f>
        <v>#REF!</v>
      </c>
      <c r="N35" s="14"/>
      <c r="O35" s="1652"/>
      <c r="P35" s="1652"/>
      <c r="Q35" s="1652"/>
      <c r="R35" s="1652"/>
      <c r="S35" s="1651"/>
      <c r="T35" s="1651"/>
      <c r="U35" s="1651"/>
      <c r="V35" s="1651"/>
      <c r="W35" s="1651"/>
      <c r="X35" s="1651"/>
      <c r="Y35" s="1651"/>
      <c r="Z35" s="1651"/>
      <c r="AA35" s="36"/>
      <c r="AB35" s="36"/>
      <c r="AC35" s="36"/>
      <c r="AF35" s="36"/>
      <c r="AG35" s="36"/>
    </row>
    <row r="36" spans="2:33" ht="12.75" x14ac:dyDescent="0.15">
      <c r="B36" s="38" t="s">
        <v>2</v>
      </c>
      <c r="C36" s="40">
        <v>1</v>
      </c>
      <c r="D36" s="40" t="e">
        <f>+D31/#REF!</f>
        <v>#REF!</v>
      </c>
      <c r="N36" s="36"/>
      <c r="O36" s="1674"/>
      <c r="P36" s="1674"/>
      <c r="Q36" s="1674"/>
      <c r="R36" s="1674"/>
      <c r="S36" s="1674"/>
      <c r="T36" s="1674"/>
      <c r="U36" s="1674"/>
      <c r="V36" s="1674"/>
      <c r="W36" s="223"/>
      <c r="X36" s="223"/>
      <c r="Y36" s="223"/>
      <c r="Z36" s="36"/>
      <c r="AA36" s="36"/>
      <c r="AB36" s="36"/>
      <c r="AC36" s="36"/>
      <c r="AF36" s="36"/>
      <c r="AG36" s="36"/>
    </row>
    <row r="37" spans="2:33" ht="12.75" x14ac:dyDescent="0.15">
      <c r="B37" s="38" t="s">
        <v>84</v>
      </c>
      <c r="C37" s="40"/>
      <c r="D37" s="40" t="e">
        <f>+#REF!/#REF!</f>
        <v>#REF!</v>
      </c>
      <c r="N37" s="1674"/>
      <c r="O37" s="1651"/>
      <c r="P37" s="1651"/>
      <c r="Q37" s="1651"/>
      <c r="R37" s="1651"/>
      <c r="S37" s="1651"/>
      <c r="T37" s="1651"/>
      <c r="U37" s="1651"/>
      <c r="V37" s="1651"/>
      <c r="W37" s="1651"/>
      <c r="X37" s="1651"/>
      <c r="Y37" s="1651"/>
      <c r="Z37" s="1651"/>
      <c r="AA37" s="1674"/>
      <c r="AB37" s="1674"/>
      <c r="AC37" s="1674"/>
      <c r="AF37" s="3"/>
      <c r="AG37" s="3"/>
    </row>
    <row r="38" spans="2:33" ht="12.75" x14ac:dyDescent="0.15">
      <c r="B38" s="38" t="s">
        <v>85</v>
      </c>
      <c r="C38" s="40"/>
      <c r="D38" s="40" t="e">
        <f>+D32/#REF!</f>
        <v>#REF!</v>
      </c>
      <c r="N38" s="1674"/>
      <c r="O38" s="1651"/>
      <c r="P38" s="1651"/>
      <c r="Q38" s="1651"/>
      <c r="R38" s="1651"/>
      <c r="S38" s="1651"/>
      <c r="T38" s="1651"/>
      <c r="U38" s="1651"/>
      <c r="V38" s="1651"/>
      <c r="W38" s="1651"/>
      <c r="X38" s="1651"/>
      <c r="Y38" s="1651"/>
      <c r="Z38" s="1651"/>
      <c r="AA38" s="1674"/>
      <c r="AB38" s="1674"/>
      <c r="AC38" s="1674"/>
      <c r="AF38" s="3"/>
      <c r="AG38" s="3"/>
    </row>
    <row r="39" spans="2:33" x14ac:dyDescent="0.15">
      <c r="N39" s="36"/>
      <c r="O39" s="1674"/>
      <c r="P39" s="1674"/>
      <c r="Q39" s="1674"/>
      <c r="R39" s="1674"/>
      <c r="S39" s="1674"/>
      <c r="T39" s="1674"/>
      <c r="U39" s="1674"/>
      <c r="V39" s="1674"/>
      <c r="W39" s="1674"/>
      <c r="X39" s="1674"/>
      <c r="Y39" s="1674"/>
      <c r="Z39" s="1674"/>
      <c r="AA39" s="1674"/>
      <c r="AB39" s="1674"/>
      <c r="AC39" s="1674"/>
      <c r="AF39" s="3"/>
      <c r="AG39" s="3"/>
    </row>
    <row r="40" spans="2:33" ht="24" customHeight="1" x14ac:dyDescent="0.15">
      <c r="N40" s="192"/>
      <c r="O40" s="1652"/>
      <c r="P40" s="1652"/>
      <c r="Q40" s="1652"/>
      <c r="R40" s="1652"/>
      <c r="S40" s="1674"/>
      <c r="T40" s="1674"/>
      <c r="U40" s="1674"/>
      <c r="V40" s="1674"/>
      <c r="W40" s="1674"/>
      <c r="X40" s="1674"/>
      <c r="Y40" s="1674"/>
      <c r="Z40" s="1674"/>
      <c r="AA40" s="1674"/>
      <c r="AB40" s="1674"/>
      <c r="AC40" s="1674"/>
      <c r="AF40" s="3"/>
      <c r="AG40" s="3"/>
    </row>
    <row r="41" spans="2:33" x14ac:dyDescent="0.15">
      <c r="N41" s="36"/>
      <c r="O41" s="36"/>
      <c r="P41" s="36"/>
      <c r="Q41" s="36"/>
      <c r="R41" s="36"/>
      <c r="S41" s="36"/>
      <c r="T41" s="36"/>
      <c r="U41" s="36"/>
      <c r="V41" s="36"/>
      <c r="W41" s="36"/>
      <c r="X41" s="36"/>
      <c r="Y41" s="36"/>
      <c r="Z41" s="36"/>
      <c r="AA41" s="36"/>
      <c r="AB41" s="36"/>
      <c r="AC41" s="36"/>
      <c r="AF41" s="36"/>
      <c r="AG41" s="36"/>
    </row>
  </sheetData>
  <mergeCells count="117">
    <mergeCell ref="CB9:CE9"/>
    <mergeCell ref="CF9:CI9"/>
    <mergeCell ref="CB10:CE10"/>
    <mergeCell ref="CF10:CI10"/>
    <mergeCell ref="E12:E14"/>
    <mergeCell ref="D12:D14"/>
    <mergeCell ref="C12:C14"/>
    <mergeCell ref="B12:B14"/>
    <mergeCell ref="AA40:AC40"/>
    <mergeCell ref="AA39:AC39"/>
    <mergeCell ref="AA37:AC38"/>
    <mergeCell ref="F10:G10"/>
    <mergeCell ref="U9:U11"/>
    <mergeCell ref="O40:R40"/>
    <mergeCell ref="S40:Z40"/>
    <mergeCell ref="S35:Z35"/>
    <mergeCell ref="O36:R36"/>
    <mergeCell ref="S36:V36"/>
    <mergeCell ref="N37:N38"/>
    <mergeCell ref="O37:R38"/>
    <mergeCell ref="S37:Z38"/>
    <mergeCell ref="O35:R35"/>
    <mergeCell ref="O39:R39"/>
    <mergeCell ref="S39:Z39"/>
    <mergeCell ref="B1:B4"/>
    <mergeCell ref="Q1:BZ1"/>
    <mergeCell ref="C1:O1"/>
    <mergeCell ref="D2:O3"/>
    <mergeCell ref="D4:O4"/>
    <mergeCell ref="V9:V11"/>
    <mergeCell ref="M10:M11"/>
    <mergeCell ref="W9:Y9"/>
    <mergeCell ref="W10:W11"/>
    <mergeCell ref="Y10:Y11"/>
    <mergeCell ref="X10:X11"/>
    <mergeCell ref="Q9:T9"/>
    <mergeCell ref="Q10:Q11"/>
    <mergeCell ref="R10:R11"/>
    <mergeCell ref="S10:S11"/>
    <mergeCell ref="T10:T11"/>
    <mergeCell ref="AB9:AE10"/>
    <mergeCell ref="H10:L10"/>
    <mergeCell ref="C10:E10"/>
    <mergeCell ref="Z9:Z11"/>
    <mergeCell ref="AA9:AA11"/>
    <mergeCell ref="B10:B11"/>
    <mergeCell ref="BD9:BG10"/>
    <mergeCell ref="P4:Q4"/>
    <mergeCell ref="I20:L20"/>
    <mergeCell ref="O33:R34"/>
    <mergeCell ref="S33:AB33"/>
    <mergeCell ref="S34:AB34"/>
    <mergeCell ref="BI22:BI23"/>
    <mergeCell ref="BM22:BM23"/>
    <mergeCell ref="BQ22:BQ23"/>
    <mergeCell ref="B34:D34"/>
    <mergeCell ref="C22:L22"/>
    <mergeCell ref="C23:L23"/>
    <mergeCell ref="BE22:BE23"/>
    <mergeCell ref="C24:L24"/>
    <mergeCell ref="B28:D28"/>
    <mergeCell ref="N33:N34"/>
    <mergeCell ref="C21:L21"/>
    <mergeCell ref="V12:V14"/>
    <mergeCell ref="F12:F14"/>
    <mergeCell ref="T13:T14"/>
    <mergeCell ref="Q13:Q14"/>
    <mergeCell ref="BY13:BY14"/>
    <mergeCell ref="BX13:BX14"/>
    <mergeCell ref="R13:R14"/>
    <mergeCell ref="P13:P14"/>
    <mergeCell ref="O12:O14"/>
    <mergeCell ref="N12:N14"/>
    <mergeCell ref="M12:M14"/>
    <mergeCell ref="L12:L14"/>
    <mergeCell ref="K12:K14"/>
    <mergeCell ref="J12:J14"/>
    <mergeCell ref="I12:I14"/>
    <mergeCell ref="H12:H14"/>
    <mergeCell ref="G12:G14"/>
    <mergeCell ref="AF9:AI10"/>
    <mergeCell ref="AR9:AU10"/>
    <mergeCell ref="AS22:AS23"/>
    <mergeCell ref="AV9:AY10"/>
    <mergeCell ref="AW22:AW23"/>
    <mergeCell ref="AZ9:BC10"/>
    <mergeCell ref="BA22:BA23"/>
    <mergeCell ref="BU22:BU23"/>
    <mergeCell ref="BZ13:BZ14"/>
    <mergeCell ref="AO22:AO23"/>
    <mergeCell ref="BX9:CA9"/>
    <mergeCell ref="BX10:CA10"/>
    <mergeCell ref="AN9:AQ10"/>
    <mergeCell ref="AJ9:AM10"/>
    <mergeCell ref="BH9:BK10"/>
    <mergeCell ref="BL9:BO10"/>
    <mergeCell ref="BP9:BS10"/>
    <mergeCell ref="BT9:BW10"/>
    <mergeCell ref="Q15:Q17"/>
    <mergeCell ref="R15:R17"/>
    <mergeCell ref="S15:S17"/>
    <mergeCell ref="T15:T17"/>
    <mergeCell ref="B15:B17"/>
    <mergeCell ref="C15:C17"/>
    <mergeCell ref="D15:D17"/>
    <mergeCell ref="E15:E17"/>
    <mergeCell ref="F15:F17"/>
    <mergeCell ref="G15:G17"/>
    <mergeCell ref="H15:H17"/>
    <mergeCell ref="I15:I17"/>
    <mergeCell ref="J15:J17"/>
    <mergeCell ref="K15:K17"/>
    <mergeCell ref="L15:L17"/>
    <mergeCell ref="M15:M17"/>
    <mergeCell ref="N15:N17"/>
    <mergeCell ref="O15:O17"/>
    <mergeCell ref="P15:P17"/>
  </mergeCells>
  <printOptions horizontalCentered="1"/>
  <pageMargins left="0.70866141732283472" right="0.70866141732283472" top="0.74803149606299213" bottom="0.74803149606299213" header="0.31496062992125984" footer="0.31496062992125984"/>
  <pageSetup paperSize="5" scale="55" orientation="landscape" r:id="rId1"/>
  <drawing r:id="rId2"/>
  <legacyDrawing r:id="rId3"/>
  <oleObjects>
    <mc:AlternateContent xmlns:mc="http://schemas.openxmlformats.org/markup-compatibility/2006">
      <mc:Choice Requires="x14">
        <oleObject progId="Visio.Drawing.11" shapeId="35842" r:id="rId4">
          <objectPr defaultSize="0" autoPict="0" r:id="rId5">
            <anchor moveWithCells="1" sizeWithCells="1">
              <from>
                <xdr:col>1</xdr:col>
                <xdr:colOff>171450</xdr:colOff>
                <xdr:row>0</xdr:row>
                <xdr:rowOff>161925</xdr:rowOff>
              </from>
              <to>
                <xdr:col>1</xdr:col>
                <xdr:colOff>5124450</xdr:colOff>
                <xdr:row>3</xdr:row>
                <xdr:rowOff>85725</xdr:rowOff>
              </to>
            </anchor>
          </objectPr>
        </oleObject>
      </mc:Choice>
      <mc:Fallback>
        <oleObject progId="Visio.Drawing.11" shapeId="35842"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43"/>
  <sheetViews>
    <sheetView zoomScale="50" zoomScaleNormal="50" workbookViewId="0">
      <selection activeCell="U28" sqref="U28"/>
    </sheetView>
  </sheetViews>
  <sheetFormatPr baseColWidth="10" defaultRowHeight="10.5" x14ac:dyDescent="0.15"/>
  <cols>
    <col min="1" max="1" width="6.140625" style="1" customWidth="1"/>
    <col min="2" max="2" width="64.85546875" style="1" customWidth="1"/>
    <col min="3" max="4" width="3.28515625" style="1" customWidth="1"/>
    <col min="5" max="5" width="4.42578125" style="1" customWidth="1"/>
    <col min="6" max="6" width="3.140625" style="1" customWidth="1"/>
    <col min="7" max="8" width="3" style="1" customWidth="1"/>
    <col min="9" max="9" width="4" style="1" customWidth="1"/>
    <col min="10" max="10" width="3.5703125" style="1" customWidth="1"/>
    <col min="11" max="11" width="3.28515625" style="1" customWidth="1"/>
    <col min="12" max="12" width="3.5703125" style="1" customWidth="1"/>
    <col min="13" max="13" width="12.42578125" style="1" customWidth="1"/>
    <col min="14" max="14" width="13" style="1" customWidth="1"/>
    <col min="15" max="15" width="23.28515625" style="2" customWidth="1"/>
    <col min="16" max="16" width="26" style="1" customWidth="1"/>
    <col min="17" max="17" width="3.7109375" style="1" customWidth="1"/>
    <col min="18" max="18" width="2.7109375" style="1" customWidth="1"/>
    <col min="19" max="19" width="3.42578125" style="1" customWidth="1"/>
    <col min="20" max="20" width="5.5703125" style="1" customWidth="1"/>
    <col min="21" max="21" width="25.140625" style="1" customWidth="1"/>
    <col min="22" max="22" width="4.5703125" style="1" customWidth="1"/>
    <col min="23" max="23" width="17.5703125" style="1" customWidth="1"/>
    <col min="24" max="24" width="11.28515625" style="1" customWidth="1"/>
    <col min="25" max="25" width="10" style="1" customWidth="1"/>
    <col min="26" max="26" width="8.7109375" style="1" customWidth="1"/>
    <col min="27" max="27" width="14.140625" style="1" customWidth="1"/>
    <col min="28" max="28" width="3.85546875" style="1" customWidth="1"/>
    <col min="29" max="29" width="4" style="1" customWidth="1"/>
    <col min="30" max="30" width="3.85546875" style="1" customWidth="1"/>
    <col min="31" max="31" width="3.7109375" style="1" customWidth="1"/>
    <col min="32" max="32" width="3.85546875" style="1" customWidth="1"/>
    <col min="33" max="33" width="4" style="1" customWidth="1"/>
    <col min="34" max="34" width="3.85546875" style="1" customWidth="1"/>
    <col min="35" max="35" width="3.7109375" style="1" customWidth="1"/>
    <col min="36" max="36" width="3.85546875" style="1" customWidth="1"/>
    <col min="37" max="37" width="4" style="1" customWidth="1"/>
    <col min="38" max="38" width="3.85546875" style="1" customWidth="1"/>
    <col min="39" max="39" width="3.7109375" style="1" customWidth="1"/>
    <col min="40" max="40" width="3.85546875" style="1" customWidth="1"/>
    <col min="41" max="41" width="4" style="1" customWidth="1"/>
    <col min="42" max="42" width="3.85546875" style="1" customWidth="1"/>
    <col min="43" max="43" width="3.7109375" style="1" customWidth="1"/>
    <col min="44" max="44" width="3.85546875" style="1" customWidth="1"/>
    <col min="45" max="45" width="4" style="1" customWidth="1"/>
    <col min="46" max="46" width="3.85546875" style="1" customWidth="1"/>
    <col min="47" max="47" width="3.7109375" style="1" customWidth="1"/>
    <col min="48" max="48" width="3.85546875" style="1" customWidth="1"/>
    <col min="49" max="49" width="4" style="1" customWidth="1"/>
    <col min="50" max="50" width="3.85546875" style="1" customWidth="1"/>
    <col min="51" max="51" width="3.7109375" style="1" customWidth="1"/>
    <col min="52" max="52" width="3.85546875" style="1" customWidth="1"/>
    <col min="53" max="53" width="4" style="1" customWidth="1"/>
    <col min="54" max="54" width="3.85546875" style="1" customWidth="1"/>
    <col min="55" max="55" width="3.7109375" style="1" customWidth="1"/>
    <col min="56" max="56" width="3.85546875" style="1" customWidth="1"/>
    <col min="57" max="57" width="4" style="1" customWidth="1"/>
    <col min="58" max="58" width="3.85546875" style="1" customWidth="1"/>
    <col min="59" max="59" width="3.7109375" style="1" customWidth="1"/>
    <col min="60" max="60" width="3.85546875" style="1" customWidth="1"/>
    <col min="61" max="61" width="4" style="1" customWidth="1"/>
    <col min="62" max="62" width="3.85546875" style="1" customWidth="1"/>
    <col min="63" max="63" width="4.140625" style="1" customWidth="1"/>
    <col min="64" max="64" width="3.85546875" style="1" customWidth="1"/>
    <col min="65" max="65" width="4" style="1" customWidth="1"/>
    <col min="66" max="66" width="3.85546875" style="1" customWidth="1"/>
    <col min="67" max="67" width="3.7109375" style="1" customWidth="1"/>
    <col min="68" max="68" width="3.85546875" style="1" customWidth="1"/>
    <col min="69" max="69" width="4" style="1" customWidth="1"/>
    <col min="70" max="70" width="3.85546875" style="1" customWidth="1"/>
    <col min="71" max="71" width="3.7109375" style="1" customWidth="1"/>
    <col min="72" max="72" width="3.85546875" style="1" customWidth="1"/>
    <col min="73" max="73" width="4" style="1" customWidth="1"/>
    <col min="74" max="74" width="3.85546875" style="1" customWidth="1"/>
    <col min="75" max="75" width="3.7109375" style="1" customWidth="1"/>
    <col min="76" max="76" width="9.7109375" style="1" customWidth="1"/>
    <col min="77" max="79" width="8.7109375" style="1" customWidth="1"/>
    <col min="80" max="80" width="4.85546875" style="1" customWidth="1"/>
    <col min="81" max="81" width="10.85546875" style="1" customWidth="1"/>
    <col min="82" max="82" width="10.5703125" style="1" customWidth="1"/>
    <col min="83" max="83" width="11.42578125" style="1"/>
    <col min="84" max="84" width="8.85546875" style="1" customWidth="1"/>
    <col min="85" max="85" width="23.140625" style="1" customWidth="1"/>
    <col min="86" max="292" width="11.42578125" style="1"/>
    <col min="293" max="293" width="6.140625" style="1" customWidth="1"/>
    <col min="294" max="294" width="64.85546875" style="1" customWidth="1"/>
    <col min="295" max="296" width="3.28515625" style="1" customWidth="1"/>
    <col min="297" max="297" width="3.5703125" style="1" customWidth="1"/>
    <col min="298" max="298" width="3.140625" style="1" customWidth="1"/>
    <col min="299" max="299" width="2.85546875" style="1" customWidth="1"/>
    <col min="300" max="300" width="3" style="1" customWidth="1"/>
    <col min="301" max="301" width="2.85546875" style="1" customWidth="1"/>
    <col min="302" max="302" width="3.5703125" style="1" customWidth="1"/>
    <col min="303" max="304" width="3.28515625" style="1" customWidth="1"/>
    <col min="305" max="305" width="5" style="1" customWidth="1"/>
    <col min="306" max="306" width="13" style="1" customWidth="1"/>
    <col min="307" max="307" width="29.140625" style="1" customWidth="1"/>
    <col min="308" max="308" width="27.7109375" style="1" customWidth="1"/>
    <col min="309" max="309" width="3.7109375" style="1" customWidth="1"/>
    <col min="310" max="310" width="2.7109375" style="1" customWidth="1"/>
    <col min="311" max="311" width="3.42578125" style="1" customWidth="1"/>
    <col min="312" max="312" width="5.5703125" style="1" customWidth="1"/>
    <col min="313" max="313" width="15.5703125" style="1" customWidth="1"/>
    <col min="314" max="314" width="4.5703125" style="1" customWidth="1"/>
    <col min="315" max="315" width="13.5703125" style="1" customWidth="1"/>
    <col min="316" max="316" width="11.28515625" style="1" customWidth="1"/>
    <col min="317" max="317" width="10" style="1" customWidth="1"/>
    <col min="318" max="318" width="8.7109375" style="1" customWidth="1"/>
    <col min="319" max="319" width="14.140625" style="1" customWidth="1"/>
    <col min="320" max="320" width="4.7109375" style="1" customWidth="1"/>
    <col min="321" max="321" width="4.85546875" style="1" customWidth="1"/>
    <col min="322" max="322" width="4.5703125" style="1" customWidth="1"/>
    <col min="323" max="323" width="4.28515625" style="1" customWidth="1"/>
    <col min="324" max="324" width="4" style="1" customWidth="1"/>
    <col min="325" max="325" width="4.140625" style="1" customWidth="1"/>
    <col min="326" max="326" width="4.5703125" style="1" customWidth="1"/>
    <col min="327" max="327" width="5.140625" style="1" customWidth="1"/>
    <col min="328" max="328" width="4.7109375" style="1" customWidth="1"/>
    <col min="329" max="329" width="4.5703125" style="1" customWidth="1"/>
    <col min="330" max="330" width="4.140625" style="1" customWidth="1"/>
    <col min="331" max="331" width="4.42578125" style="1" customWidth="1"/>
    <col min="332" max="332" width="9.7109375" style="1" customWidth="1"/>
    <col min="333" max="335" width="8.7109375" style="1" customWidth="1"/>
    <col min="336" max="336" width="4.85546875" style="1" customWidth="1"/>
    <col min="337" max="337" width="10.85546875" style="1" customWidth="1"/>
    <col min="338" max="338" width="10.5703125" style="1" customWidth="1"/>
    <col min="339" max="339" width="11.42578125" style="1"/>
    <col min="340" max="340" width="8.85546875" style="1" customWidth="1"/>
    <col min="341" max="341" width="23.140625" style="1" customWidth="1"/>
    <col min="342" max="548" width="11.42578125" style="1"/>
    <col min="549" max="549" width="6.140625" style="1" customWidth="1"/>
    <col min="550" max="550" width="64.85546875" style="1" customWidth="1"/>
    <col min="551" max="552" width="3.28515625" style="1" customWidth="1"/>
    <col min="553" max="553" width="3.5703125" style="1" customWidth="1"/>
    <col min="554" max="554" width="3.140625" style="1" customWidth="1"/>
    <col min="555" max="555" width="2.85546875" style="1" customWidth="1"/>
    <col min="556" max="556" width="3" style="1" customWidth="1"/>
    <col min="557" max="557" width="2.85546875" style="1" customWidth="1"/>
    <col min="558" max="558" width="3.5703125" style="1" customWidth="1"/>
    <col min="559" max="560" width="3.28515625" style="1" customWidth="1"/>
    <col min="561" max="561" width="5" style="1" customWidth="1"/>
    <col min="562" max="562" width="13" style="1" customWidth="1"/>
    <col min="563" max="563" width="29.140625" style="1" customWidth="1"/>
    <col min="564" max="564" width="27.7109375" style="1" customWidth="1"/>
    <col min="565" max="565" width="3.7109375" style="1" customWidth="1"/>
    <col min="566" max="566" width="2.7109375" style="1" customWidth="1"/>
    <col min="567" max="567" width="3.42578125" style="1" customWidth="1"/>
    <col min="568" max="568" width="5.5703125" style="1" customWidth="1"/>
    <col min="569" max="569" width="15.5703125" style="1" customWidth="1"/>
    <col min="570" max="570" width="4.5703125" style="1" customWidth="1"/>
    <col min="571" max="571" width="13.5703125" style="1" customWidth="1"/>
    <col min="572" max="572" width="11.28515625" style="1" customWidth="1"/>
    <col min="573" max="573" width="10" style="1" customWidth="1"/>
    <col min="574" max="574" width="8.7109375" style="1" customWidth="1"/>
    <col min="575" max="575" width="14.140625" style="1" customWidth="1"/>
    <col min="576" max="576" width="4.7109375" style="1" customWidth="1"/>
    <col min="577" max="577" width="4.85546875" style="1" customWidth="1"/>
    <col min="578" max="578" width="4.5703125" style="1" customWidth="1"/>
    <col min="579" max="579" width="4.28515625" style="1" customWidth="1"/>
    <col min="580" max="580" width="4" style="1" customWidth="1"/>
    <col min="581" max="581" width="4.140625" style="1" customWidth="1"/>
    <col min="582" max="582" width="4.5703125" style="1" customWidth="1"/>
    <col min="583" max="583" width="5.140625" style="1" customWidth="1"/>
    <col min="584" max="584" width="4.7109375" style="1" customWidth="1"/>
    <col min="585" max="585" width="4.5703125" style="1" customWidth="1"/>
    <col min="586" max="586" width="4.140625" style="1" customWidth="1"/>
    <col min="587" max="587" width="4.42578125" style="1" customWidth="1"/>
    <col min="588" max="588" width="9.7109375" style="1" customWidth="1"/>
    <col min="589" max="591" width="8.7109375" style="1" customWidth="1"/>
    <col min="592" max="592" width="4.85546875" style="1" customWidth="1"/>
    <col min="593" max="593" width="10.85546875" style="1" customWidth="1"/>
    <col min="594" max="594" width="10.5703125" style="1" customWidth="1"/>
    <col min="595" max="595" width="11.42578125" style="1"/>
    <col min="596" max="596" width="8.85546875" style="1" customWidth="1"/>
    <col min="597" max="597" width="23.140625" style="1" customWidth="1"/>
    <col min="598" max="804" width="11.42578125" style="1"/>
    <col min="805" max="805" width="6.140625" style="1" customWidth="1"/>
    <col min="806" max="806" width="64.85546875" style="1" customWidth="1"/>
    <col min="807" max="808" width="3.28515625" style="1" customWidth="1"/>
    <col min="809" max="809" width="3.5703125" style="1" customWidth="1"/>
    <col min="810" max="810" width="3.140625" style="1" customWidth="1"/>
    <col min="811" max="811" width="2.85546875" style="1" customWidth="1"/>
    <col min="812" max="812" width="3" style="1" customWidth="1"/>
    <col min="813" max="813" width="2.85546875" style="1" customWidth="1"/>
    <col min="814" max="814" width="3.5703125" style="1" customWidth="1"/>
    <col min="815" max="816" width="3.28515625" style="1" customWidth="1"/>
    <col min="817" max="817" width="5" style="1" customWidth="1"/>
    <col min="818" max="818" width="13" style="1" customWidth="1"/>
    <col min="819" max="819" width="29.140625" style="1" customWidth="1"/>
    <col min="820" max="820" width="27.7109375" style="1" customWidth="1"/>
    <col min="821" max="821" width="3.7109375" style="1" customWidth="1"/>
    <col min="822" max="822" width="2.7109375" style="1" customWidth="1"/>
    <col min="823" max="823" width="3.42578125" style="1" customWidth="1"/>
    <col min="824" max="824" width="5.5703125" style="1" customWidth="1"/>
    <col min="825" max="825" width="15.5703125" style="1" customWidth="1"/>
    <col min="826" max="826" width="4.5703125" style="1" customWidth="1"/>
    <col min="827" max="827" width="13.5703125" style="1" customWidth="1"/>
    <col min="828" max="828" width="11.28515625" style="1" customWidth="1"/>
    <col min="829" max="829" width="10" style="1" customWidth="1"/>
    <col min="830" max="830" width="8.7109375" style="1" customWidth="1"/>
    <col min="831" max="831" width="14.140625" style="1" customWidth="1"/>
    <col min="832" max="832" width="4.7109375" style="1" customWidth="1"/>
    <col min="833" max="833" width="4.85546875" style="1" customWidth="1"/>
    <col min="834" max="834" width="4.5703125" style="1" customWidth="1"/>
    <col min="835" max="835" width="4.28515625" style="1" customWidth="1"/>
    <col min="836" max="836" width="4" style="1" customWidth="1"/>
    <col min="837" max="837" width="4.140625" style="1" customWidth="1"/>
    <col min="838" max="838" width="4.5703125" style="1" customWidth="1"/>
    <col min="839" max="839" width="5.140625" style="1" customWidth="1"/>
    <col min="840" max="840" width="4.7109375" style="1" customWidth="1"/>
    <col min="841" max="841" width="4.5703125" style="1" customWidth="1"/>
    <col min="842" max="842" width="4.140625" style="1" customWidth="1"/>
    <col min="843" max="843" width="4.42578125" style="1" customWidth="1"/>
    <col min="844" max="844" width="9.7109375" style="1" customWidth="1"/>
    <col min="845" max="847" width="8.7109375" style="1" customWidth="1"/>
    <col min="848" max="848" width="4.85546875" style="1" customWidth="1"/>
    <col min="849" max="849" width="10.85546875" style="1" customWidth="1"/>
    <col min="850" max="850" width="10.5703125" style="1" customWidth="1"/>
    <col min="851" max="851" width="11.42578125" style="1"/>
    <col min="852" max="852" width="8.85546875" style="1" customWidth="1"/>
    <col min="853" max="853" width="23.140625" style="1" customWidth="1"/>
    <col min="854" max="1060" width="11.42578125" style="1"/>
    <col min="1061" max="1061" width="6.140625" style="1" customWidth="1"/>
    <col min="1062" max="1062" width="64.85546875" style="1" customWidth="1"/>
    <col min="1063" max="1064" width="3.28515625" style="1" customWidth="1"/>
    <col min="1065" max="1065" width="3.5703125" style="1" customWidth="1"/>
    <col min="1066" max="1066" width="3.140625" style="1" customWidth="1"/>
    <col min="1067" max="1067" width="2.85546875" style="1" customWidth="1"/>
    <col min="1068" max="1068" width="3" style="1" customWidth="1"/>
    <col min="1069" max="1069" width="2.85546875" style="1" customWidth="1"/>
    <col min="1070" max="1070" width="3.5703125" style="1" customWidth="1"/>
    <col min="1071" max="1072" width="3.28515625" style="1" customWidth="1"/>
    <col min="1073" max="1073" width="5" style="1" customWidth="1"/>
    <col min="1074" max="1074" width="13" style="1" customWidth="1"/>
    <col min="1075" max="1075" width="29.140625" style="1" customWidth="1"/>
    <col min="1076" max="1076" width="27.7109375" style="1" customWidth="1"/>
    <col min="1077" max="1077" width="3.7109375" style="1" customWidth="1"/>
    <col min="1078" max="1078" width="2.7109375" style="1" customWidth="1"/>
    <col min="1079" max="1079" width="3.42578125" style="1" customWidth="1"/>
    <col min="1080" max="1080" width="5.5703125" style="1" customWidth="1"/>
    <col min="1081" max="1081" width="15.5703125" style="1" customWidth="1"/>
    <col min="1082" max="1082" width="4.5703125" style="1" customWidth="1"/>
    <col min="1083" max="1083" width="13.5703125" style="1" customWidth="1"/>
    <col min="1084" max="1084" width="11.28515625" style="1" customWidth="1"/>
    <col min="1085" max="1085" width="10" style="1" customWidth="1"/>
    <col min="1086" max="1086" width="8.7109375" style="1" customWidth="1"/>
    <col min="1087" max="1087" width="14.140625" style="1" customWidth="1"/>
    <col min="1088" max="1088" width="4.7109375" style="1" customWidth="1"/>
    <col min="1089" max="1089" width="4.85546875" style="1" customWidth="1"/>
    <col min="1090" max="1090" width="4.5703125" style="1" customWidth="1"/>
    <col min="1091" max="1091" width="4.28515625" style="1" customWidth="1"/>
    <col min="1092" max="1092" width="4" style="1" customWidth="1"/>
    <col min="1093" max="1093" width="4.140625" style="1" customWidth="1"/>
    <col min="1094" max="1094" width="4.5703125" style="1" customWidth="1"/>
    <col min="1095" max="1095" width="5.140625" style="1" customWidth="1"/>
    <col min="1096" max="1096" width="4.7109375" style="1" customWidth="1"/>
    <col min="1097" max="1097" width="4.5703125" style="1" customWidth="1"/>
    <col min="1098" max="1098" width="4.140625" style="1" customWidth="1"/>
    <col min="1099" max="1099" width="4.42578125" style="1" customWidth="1"/>
    <col min="1100" max="1100" width="9.7109375" style="1" customWidth="1"/>
    <col min="1101" max="1103" width="8.7109375" style="1" customWidth="1"/>
    <col min="1104" max="1104" width="4.85546875" style="1" customWidth="1"/>
    <col min="1105" max="1105" width="10.85546875" style="1" customWidth="1"/>
    <col min="1106" max="1106" width="10.5703125" style="1" customWidth="1"/>
    <col min="1107" max="1107" width="11.42578125" style="1"/>
    <col min="1108" max="1108" width="8.85546875" style="1" customWidth="1"/>
    <col min="1109" max="1109" width="23.140625" style="1" customWidth="1"/>
    <col min="1110" max="1316" width="11.42578125" style="1"/>
    <col min="1317" max="1317" width="6.140625" style="1" customWidth="1"/>
    <col min="1318" max="1318" width="64.85546875" style="1" customWidth="1"/>
    <col min="1319" max="1320" width="3.28515625" style="1" customWidth="1"/>
    <col min="1321" max="1321" width="3.5703125" style="1" customWidth="1"/>
    <col min="1322" max="1322" width="3.140625" style="1" customWidth="1"/>
    <col min="1323" max="1323" width="2.85546875" style="1" customWidth="1"/>
    <col min="1324" max="1324" width="3" style="1" customWidth="1"/>
    <col min="1325" max="1325" width="2.85546875" style="1" customWidth="1"/>
    <col min="1326" max="1326" width="3.5703125" style="1" customWidth="1"/>
    <col min="1327" max="1328" width="3.28515625" style="1" customWidth="1"/>
    <col min="1329" max="1329" width="5" style="1" customWidth="1"/>
    <col min="1330" max="1330" width="13" style="1" customWidth="1"/>
    <col min="1331" max="1331" width="29.140625" style="1" customWidth="1"/>
    <col min="1332" max="1332" width="27.7109375" style="1" customWidth="1"/>
    <col min="1333" max="1333" width="3.7109375" style="1" customWidth="1"/>
    <col min="1334" max="1334" width="2.7109375" style="1" customWidth="1"/>
    <col min="1335" max="1335" width="3.42578125" style="1" customWidth="1"/>
    <col min="1336" max="1336" width="5.5703125" style="1" customWidth="1"/>
    <col min="1337" max="1337" width="15.5703125" style="1" customWidth="1"/>
    <col min="1338" max="1338" width="4.5703125" style="1" customWidth="1"/>
    <col min="1339" max="1339" width="13.5703125" style="1" customWidth="1"/>
    <col min="1340" max="1340" width="11.28515625" style="1" customWidth="1"/>
    <col min="1341" max="1341" width="10" style="1" customWidth="1"/>
    <col min="1342" max="1342" width="8.7109375" style="1" customWidth="1"/>
    <col min="1343" max="1343" width="14.140625" style="1" customWidth="1"/>
    <col min="1344" max="1344" width="4.7109375" style="1" customWidth="1"/>
    <col min="1345" max="1345" width="4.85546875" style="1" customWidth="1"/>
    <col min="1346" max="1346" width="4.5703125" style="1" customWidth="1"/>
    <col min="1347" max="1347" width="4.28515625" style="1" customWidth="1"/>
    <col min="1348" max="1348" width="4" style="1" customWidth="1"/>
    <col min="1349" max="1349" width="4.140625" style="1" customWidth="1"/>
    <col min="1350" max="1350" width="4.5703125" style="1" customWidth="1"/>
    <col min="1351" max="1351" width="5.140625" style="1" customWidth="1"/>
    <col min="1352" max="1352" width="4.7109375" style="1" customWidth="1"/>
    <col min="1353" max="1353" width="4.5703125" style="1" customWidth="1"/>
    <col min="1354" max="1354" width="4.140625" style="1" customWidth="1"/>
    <col min="1355" max="1355" width="4.42578125" style="1" customWidth="1"/>
    <col min="1356" max="1356" width="9.7109375" style="1" customWidth="1"/>
    <col min="1357" max="1359" width="8.7109375" style="1" customWidth="1"/>
    <col min="1360" max="1360" width="4.85546875" style="1" customWidth="1"/>
    <col min="1361" max="1361" width="10.85546875" style="1" customWidth="1"/>
    <col min="1362" max="1362" width="10.5703125" style="1" customWidth="1"/>
    <col min="1363" max="1363" width="11.42578125" style="1"/>
    <col min="1364" max="1364" width="8.85546875" style="1" customWidth="1"/>
    <col min="1365" max="1365" width="23.140625" style="1" customWidth="1"/>
    <col min="1366" max="1572" width="11.42578125" style="1"/>
    <col min="1573" max="1573" width="6.140625" style="1" customWidth="1"/>
    <col min="1574" max="1574" width="64.85546875" style="1" customWidth="1"/>
    <col min="1575" max="1576" width="3.28515625" style="1" customWidth="1"/>
    <col min="1577" max="1577" width="3.5703125" style="1" customWidth="1"/>
    <col min="1578" max="1578" width="3.140625" style="1" customWidth="1"/>
    <col min="1579" max="1579" width="2.85546875" style="1" customWidth="1"/>
    <col min="1580" max="1580" width="3" style="1" customWidth="1"/>
    <col min="1581" max="1581" width="2.85546875" style="1" customWidth="1"/>
    <col min="1582" max="1582" width="3.5703125" style="1" customWidth="1"/>
    <col min="1583" max="1584" width="3.28515625" style="1" customWidth="1"/>
    <col min="1585" max="1585" width="5" style="1" customWidth="1"/>
    <col min="1586" max="1586" width="13" style="1" customWidth="1"/>
    <col min="1587" max="1587" width="29.140625" style="1" customWidth="1"/>
    <col min="1588" max="1588" width="27.7109375" style="1" customWidth="1"/>
    <col min="1589" max="1589" width="3.7109375" style="1" customWidth="1"/>
    <col min="1590" max="1590" width="2.7109375" style="1" customWidth="1"/>
    <col min="1591" max="1591" width="3.42578125" style="1" customWidth="1"/>
    <col min="1592" max="1592" width="5.5703125" style="1" customWidth="1"/>
    <col min="1593" max="1593" width="15.5703125" style="1" customWidth="1"/>
    <col min="1594" max="1594" width="4.5703125" style="1" customWidth="1"/>
    <col min="1595" max="1595" width="13.5703125" style="1" customWidth="1"/>
    <col min="1596" max="1596" width="11.28515625" style="1" customWidth="1"/>
    <col min="1597" max="1597" width="10" style="1" customWidth="1"/>
    <col min="1598" max="1598" width="8.7109375" style="1" customWidth="1"/>
    <col min="1599" max="1599" width="14.140625" style="1" customWidth="1"/>
    <col min="1600" max="1600" width="4.7109375" style="1" customWidth="1"/>
    <col min="1601" max="1601" width="4.85546875" style="1" customWidth="1"/>
    <col min="1602" max="1602" width="4.5703125" style="1" customWidth="1"/>
    <col min="1603" max="1603" width="4.28515625" style="1" customWidth="1"/>
    <col min="1604" max="1604" width="4" style="1" customWidth="1"/>
    <col min="1605" max="1605" width="4.140625" style="1" customWidth="1"/>
    <col min="1606" max="1606" width="4.5703125" style="1" customWidth="1"/>
    <col min="1607" max="1607" width="5.140625" style="1" customWidth="1"/>
    <col min="1608" max="1608" width="4.7109375" style="1" customWidth="1"/>
    <col min="1609" max="1609" width="4.5703125" style="1" customWidth="1"/>
    <col min="1610" max="1610" width="4.140625" style="1" customWidth="1"/>
    <col min="1611" max="1611" width="4.42578125" style="1" customWidth="1"/>
    <col min="1612" max="1612" width="9.7109375" style="1" customWidth="1"/>
    <col min="1613" max="1615" width="8.7109375" style="1" customWidth="1"/>
    <col min="1616" max="1616" width="4.85546875" style="1" customWidth="1"/>
    <col min="1617" max="1617" width="10.85546875" style="1" customWidth="1"/>
    <col min="1618" max="1618" width="10.5703125" style="1" customWidth="1"/>
    <col min="1619" max="1619" width="11.42578125" style="1"/>
    <col min="1620" max="1620" width="8.85546875" style="1" customWidth="1"/>
    <col min="1621" max="1621" width="23.140625" style="1" customWidth="1"/>
    <col min="1622" max="1828" width="11.42578125" style="1"/>
    <col min="1829" max="1829" width="6.140625" style="1" customWidth="1"/>
    <col min="1830" max="1830" width="64.85546875" style="1" customWidth="1"/>
    <col min="1831" max="1832" width="3.28515625" style="1" customWidth="1"/>
    <col min="1833" max="1833" width="3.5703125" style="1" customWidth="1"/>
    <col min="1834" max="1834" width="3.140625" style="1" customWidth="1"/>
    <col min="1835" max="1835" width="2.85546875" style="1" customWidth="1"/>
    <col min="1836" max="1836" width="3" style="1" customWidth="1"/>
    <col min="1837" max="1837" width="2.85546875" style="1" customWidth="1"/>
    <col min="1838" max="1838" width="3.5703125" style="1" customWidth="1"/>
    <col min="1839" max="1840" width="3.28515625" style="1" customWidth="1"/>
    <col min="1841" max="1841" width="5" style="1" customWidth="1"/>
    <col min="1842" max="1842" width="13" style="1" customWidth="1"/>
    <col min="1843" max="1843" width="29.140625" style="1" customWidth="1"/>
    <col min="1844" max="1844" width="27.7109375" style="1" customWidth="1"/>
    <col min="1845" max="1845" width="3.7109375" style="1" customWidth="1"/>
    <col min="1846" max="1846" width="2.7109375" style="1" customWidth="1"/>
    <col min="1847" max="1847" width="3.42578125" style="1" customWidth="1"/>
    <col min="1848" max="1848" width="5.5703125" style="1" customWidth="1"/>
    <col min="1849" max="1849" width="15.5703125" style="1" customWidth="1"/>
    <col min="1850" max="1850" width="4.5703125" style="1" customWidth="1"/>
    <col min="1851" max="1851" width="13.5703125" style="1" customWidth="1"/>
    <col min="1852" max="1852" width="11.28515625" style="1" customWidth="1"/>
    <col min="1853" max="1853" width="10" style="1" customWidth="1"/>
    <col min="1854" max="1854" width="8.7109375" style="1" customWidth="1"/>
    <col min="1855" max="1855" width="14.140625" style="1" customWidth="1"/>
    <col min="1856" max="1856" width="4.7109375" style="1" customWidth="1"/>
    <col min="1857" max="1857" width="4.85546875" style="1" customWidth="1"/>
    <col min="1858" max="1858" width="4.5703125" style="1" customWidth="1"/>
    <col min="1859" max="1859" width="4.28515625" style="1" customWidth="1"/>
    <col min="1860" max="1860" width="4" style="1" customWidth="1"/>
    <col min="1861" max="1861" width="4.140625" style="1" customWidth="1"/>
    <col min="1862" max="1862" width="4.5703125" style="1" customWidth="1"/>
    <col min="1863" max="1863" width="5.140625" style="1" customWidth="1"/>
    <col min="1864" max="1864" width="4.7109375" style="1" customWidth="1"/>
    <col min="1865" max="1865" width="4.5703125" style="1" customWidth="1"/>
    <col min="1866" max="1866" width="4.140625" style="1" customWidth="1"/>
    <col min="1867" max="1867" width="4.42578125" style="1" customWidth="1"/>
    <col min="1868" max="1868" width="9.7109375" style="1" customWidth="1"/>
    <col min="1869" max="1871" width="8.7109375" style="1" customWidth="1"/>
    <col min="1872" max="1872" width="4.85546875" style="1" customWidth="1"/>
    <col min="1873" max="1873" width="10.85546875" style="1" customWidth="1"/>
    <col min="1874" max="1874" width="10.5703125" style="1" customWidth="1"/>
    <col min="1875" max="1875" width="11.42578125" style="1"/>
    <col min="1876" max="1876" width="8.85546875" style="1" customWidth="1"/>
    <col min="1877" max="1877" width="23.140625" style="1" customWidth="1"/>
    <col min="1878" max="2084" width="11.42578125" style="1"/>
    <col min="2085" max="2085" width="6.140625" style="1" customWidth="1"/>
    <col min="2086" max="2086" width="64.85546875" style="1" customWidth="1"/>
    <col min="2087" max="2088" width="3.28515625" style="1" customWidth="1"/>
    <col min="2089" max="2089" width="3.5703125" style="1" customWidth="1"/>
    <col min="2090" max="2090" width="3.140625" style="1" customWidth="1"/>
    <col min="2091" max="2091" width="2.85546875" style="1" customWidth="1"/>
    <col min="2092" max="2092" width="3" style="1" customWidth="1"/>
    <col min="2093" max="2093" width="2.85546875" style="1" customWidth="1"/>
    <col min="2094" max="2094" width="3.5703125" style="1" customWidth="1"/>
    <col min="2095" max="2096" width="3.28515625" style="1" customWidth="1"/>
    <col min="2097" max="2097" width="5" style="1" customWidth="1"/>
    <col min="2098" max="2098" width="13" style="1" customWidth="1"/>
    <col min="2099" max="2099" width="29.140625" style="1" customWidth="1"/>
    <col min="2100" max="2100" width="27.7109375" style="1" customWidth="1"/>
    <col min="2101" max="2101" width="3.7109375" style="1" customWidth="1"/>
    <col min="2102" max="2102" width="2.7109375" style="1" customWidth="1"/>
    <col min="2103" max="2103" width="3.42578125" style="1" customWidth="1"/>
    <col min="2104" max="2104" width="5.5703125" style="1" customWidth="1"/>
    <col min="2105" max="2105" width="15.5703125" style="1" customWidth="1"/>
    <col min="2106" max="2106" width="4.5703125" style="1" customWidth="1"/>
    <col min="2107" max="2107" width="13.5703125" style="1" customWidth="1"/>
    <col min="2108" max="2108" width="11.28515625" style="1" customWidth="1"/>
    <col min="2109" max="2109" width="10" style="1" customWidth="1"/>
    <col min="2110" max="2110" width="8.7109375" style="1" customWidth="1"/>
    <col min="2111" max="2111" width="14.140625" style="1" customWidth="1"/>
    <col min="2112" max="2112" width="4.7109375" style="1" customWidth="1"/>
    <col min="2113" max="2113" width="4.85546875" style="1" customWidth="1"/>
    <col min="2114" max="2114" width="4.5703125" style="1" customWidth="1"/>
    <col min="2115" max="2115" width="4.28515625" style="1" customWidth="1"/>
    <col min="2116" max="2116" width="4" style="1" customWidth="1"/>
    <col min="2117" max="2117" width="4.140625" style="1" customWidth="1"/>
    <col min="2118" max="2118" width="4.5703125" style="1" customWidth="1"/>
    <col min="2119" max="2119" width="5.140625" style="1" customWidth="1"/>
    <col min="2120" max="2120" width="4.7109375" style="1" customWidth="1"/>
    <col min="2121" max="2121" width="4.5703125" style="1" customWidth="1"/>
    <col min="2122" max="2122" width="4.140625" style="1" customWidth="1"/>
    <col min="2123" max="2123" width="4.42578125" style="1" customWidth="1"/>
    <col min="2124" max="2124" width="9.7109375" style="1" customWidth="1"/>
    <col min="2125" max="2127" width="8.7109375" style="1" customWidth="1"/>
    <col min="2128" max="2128" width="4.85546875" style="1" customWidth="1"/>
    <col min="2129" max="2129" width="10.85546875" style="1" customWidth="1"/>
    <col min="2130" max="2130" width="10.5703125" style="1" customWidth="1"/>
    <col min="2131" max="2131" width="11.42578125" style="1"/>
    <col min="2132" max="2132" width="8.85546875" style="1" customWidth="1"/>
    <col min="2133" max="2133" width="23.140625" style="1" customWidth="1"/>
    <col min="2134" max="2340" width="11.42578125" style="1"/>
    <col min="2341" max="2341" width="6.140625" style="1" customWidth="1"/>
    <col min="2342" max="2342" width="64.85546875" style="1" customWidth="1"/>
    <col min="2343" max="2344" width="3.28515625" style="1" customWidth="1"/>
    <col min="2345" max="2345" width="3.5703125" style="1" customWidth="1"/>
    <col min="2346" max="2346" width="3.140625" style="1" customWidth="1"/>
    <col min="2347" max="2347" width="2.85546875" style="1" customWidth="1"/>
    <col min="2348" max="2348" width="3" style="1" customWidth="1"/>
    <col min="2349" max="2349" width="2.85546875" style="1" customWidth="1"/>
    <col min="2350" max="2350" width="3.5703125" style="1" customWidth="1"/>
    <col min="2351" max="2352" width="3.28515625" style="1" customWidth="1"/>
    <col min="2353" max="2353" width="5" style="1" customWidth="1"/>
    <col min="2354" max="2354" width="13" style="1" customWidth="1"/>
    <col min="2355" max="2355" width="29.140625" style="1" customWidth="1"/>
    <col min="2356" max="2356" width="27.7109375" style="1" customWidth="1"/>
    <col min="2357" max="2357" width="3.7109375" style="1" customWidth="1"/>
    <col min="2358" max="2358" width="2.7109375" style="1" customWidth="1"/>
    <col min="2359" max="2359" width="3.42578125" style="1" customWidth="1"/>
    <col min="2360" max="2360" width="5.5703125" style="1" customWidth="1"/>
    <col min="2361" max="2361" width="15.5703125" style="1" customWidth="1"/>
    <col min="2362" max="2362" width="4.5703125" style="1" customWidth="1"/>
    <col min="2363" max="2363" width="13.5703125" style="1" customWidth="1"/>
    <col min="2364" max="2364" width="11.28515625" style="1" customWidth="1"/>
    <col min="2365" max="2365" width="10" style="1" customWidth="1"/>
    <col min="2366" max="2366" width="8.7109375" style="1" customWidth="1"/>
    <col min="2367" max="2367" width="14.140625" style="1" customWidth="1"/>
    <col min="2368" max="2368" width="4.7109375" style="1" customWidth="1"/>
    <col min="2369" max="2369" width="4.85546875" style="1" customWidth="1"/>
    <col min="2370" max="2370" width="4.5703125" style="1" customWidth="1"/>
    <col min="2371" max="2371" width="4.28515625" style="1" customWidth="1"/>
    <col min="2372" max="2372" width="4" style="1" customWidth="1"/>
    <col min="2373" max="2373" width="4.140625" style="1" customWidth="1"/>
    <col min="2374" max="2374" width="4.5703125" style="1" customWidth="1"/>
    <col min="2375" max="2375" width="5.140625" style="1" customWidth="1"/>
    <col min="2376" max="2376" width="4.7109375" style="1" customWidth="1"/>
    <col min="2377" max="2377" width="4.5703125" style="1" customWidth="1"/>
    <col min="2378" max="2378" width="4.140625" style="1" customWidth="1"/>
    <col min="2379" max="2379" width="4.42578125" style="1" customWidth="1"/>
    <col min="2380" max="2380" width="9.7109375" style="1" customWidth="1"/>
    <col min="2381" max="2383" width="8.7109375" style="1" customWidth="1"/>
    <col min="2384" max="2384" width="4.85546875" style="1" customWidth="1"/>
    <col min="2385" max="2385" width="10.85546875" style="1" customWidth="1"/>
    <col min="2386" max="2386" width="10.5703125" style="1" customWidth="1"/>
    <col min="2387" max="2387" width="11.42578125" style="1"/>
    <col min="2388" max="2388" width="8.85546875" style="1" customWidth="1"/>
    <col min="2389" max="2389" width="23.140625" style="1" customWidth="1"/>
    <col min="2390" max="2596" width="11.42578125" style="1"/>
    <col min="2597" max="2597" width="6.140625" style="1" customWidth="1"/>
    <col min="2598" max="2598" width="64.85546875" style="1" customWidth="1"/>
    <col min="2599" max="2600" width="3.28515625" style="1" customWidth="1"/>
    <col min="2601" max="2601" width="3.5703125" style="1" customWidth="1"/>
    <col min="2602" max="2602" width="3.140625" style="1" customWidth="1"/>
    <col min="2603" max="2603" width="2.85546875" style="1" customWidth="1"/>
    <col min="2604" max="2604" width="3" style="1" customWidth="1"/>
    <col min="2605" max="2605" width="2.85546875" style="1" customWidth="1"/>
    <col min="2606" max="2606" width="3.5703125" style="1" customWidth="1"/>
    <col min="2607" max="2608" width="3.28515625" style="1" customWidth="1"/>
    <col min="2609" max="2609" width="5" style="1" customWidth="1"/>
    <col min="2610" max="2610" width="13" style="1" customWidth="1"/>
    <col min="2611" max="2611" width="29.140625" style="1" customWidth="1"/>
    <col min="2612" max="2612" width="27.7109375" style="1" customWidth="1"/>
    <col min="2613" max="2613" width="3.7109375" style="1" customWidth="1"/>
    <col min="2614" max="2614" width="2.7109375" style="1" customWidth="1"/>
    <col min="2615" max="2615" width="3.42578125" style="1" customWidth="1"/>
    <col min="2616" max="2616" width="5.5703125" style="1" customWidth="1"/>
    <col min="2617" max="2617" width="15.5703125" style="1" customWidth="1"/>
    <col min="2618" max="2618" width="4.5703125" style="1" customWidth="1"/>
    <col min="2619" max="2619" width="13.5703125" style="1" customWidth="1"/>
    <col min="2620" max="2620" width="11.28515625" style="1" customWidth="1"/>
    <col min="2621" max="2621" width="10" style="1" customWidth="1"/>
    <col min="2622" max="2622" width="8.7109375" style="1" customWidth="1"/>
    <col min="2623" max="2623" width="14.140625" style="1" customWidth="1"/>
    <col min="2624" max="2624" width="4.7109375" style="1" customWidth="1"/>
    <col min="2625" max="2625" width="4.85546875" style="1" customWidth="1"/>
    <col min="2626" max="2626" width="4.5703125" style="1" customWidth="1"/>
    <col min="2627" max="2627" width="4.28515625" style="1" customWidth="1"/>
    <col min="2628" max="2628" width="4" style="1" customWidth="1"/>
    <col min="2629" max="2629" width="4.140625" style="1" customWidth="1"/>
    <col min="2630" max="2630" width="4.5703125" style="1" customWidth="1"/>
    <col min="2631" max="2631" width="5.140625" style="1" customWidth="1"/>
    <col min="2632" max="2632" width="4.7109375" style="1" customWidth="1"/>
    <col min="2633" max="2633" width="4.5703125" style="1" customWidth="1"/>
    <col min="2634" max="2634" width="4.140625" style="1" customWidth="1"/>
    <col min="2635" max="2635" width="4.42578125" style="1" customWidth="1"/>
    <col min="2636" max="2636" width="9.7109375" style="1" customWidth="1"/>
    <col min="2637" max="2639" width="8.7109375" style="1" customWidth="1"/>
    <col min="2640" max="2640" width="4.85546875" style="1" customWidth="1"/>
    <col min="2641" max="2641" width="10.85546875" style="1" customWidth="1"/>
    <col min="2642" max="2642" width="10.5703125" style="1" customWidth="1"/>
    <col min="2643" max="2643" width="11.42578125" style="1"/>
    <col min="2644" max="2644" width="8.85546875" style="1" customWidth="1"/>
    <col min="2645" max="2645" width="23.140625" style="1" customWidth="1"/>
    <col min="2646" max="2852" width="11.42578125" style="1"/>
    <col min="2853" max="2853" width="6.140625" style="1" customWidth="1"/>
    <col min="2854" max="2854" width="64.85546875" style="1" customWidth="1"/>
    <col min="2855" max="2856" width="3.28515625" style="1" customWidth="1"/>
    <col min="2857" max="2857" width="3.5703125" style="1" customWidth="1"/>
    <col min="2858" max="2858" width="3.140625" style="1" customWidth="1"/>
    <col min="2859" max="2859" width="2.85546875" style="1" customWidth="1"/>
    <col min="2860" max="2860" width="3" style="1" customWidth="1"/>
    <col min="2861" max="2861" width="2.85546875" style="1" customWidth="1"/>
    <col min="2862" max="2862" width="3.5703125" style="1" customWidth="1"/>
    <col min="2863" max="2864" width="3.28515625" style="1" customWidth="1"/>
    <col min="2865" max="2865" width="5" style="1" customWidth="1"/>
    <col min="2866" max="2866" width="13" style="1" customWidth="1"/>
    <col min="2867" max="2867" width="29.140625" style="1" customWidth="1"/>
    <col min="2868" max="2868" width="27.7109375" style="1" customWidth="1"/>
    <col min="2869" max="2869" width="3.7109375" style="1" customWidth="1"/>
    <col min="2870" max="2870" width="2.7109375" style="1" customWidth="1"/>
    <col min="2871" max="2871" width="3.42578125" style="1" customWidth="1"/>
    <col min="2872" max="2872" width="5.5703125" style="1" customWidth="1"/>
    <col min="2873" max="2873" width="15.5703125" style="1" customWidth="1"/>
    <col min="2874" max="2874" width="4.5703125" style="1" customWidth="1"/>
    <col min="2875" max="2875" width="13.5703125" style="1" customWidth="1"/>
    <col min="2876" max="2876" width="11.28515625" style="1" customWidth="1"/>
    <col min="2877" max="2877" width="10" style="1" customWidth="1"/>
    <col min="2878" max="2878" width="8.7109375" style="1" customWidth="1"/>
    <col min="2879" max="2879" width="14.140625" style="1" customWidth="1"/>
    <col min="2880" max="2880" width="4.7109375" style="1" customWidth="1"/>
    <col min="2881" max="2881" width="4.85546875" style="1" customWidth="1"/>
    <col min="2882" max="2882" width="4.5703125" style="1" customWidth="1"/>
    <col min="2883" max="2883" width="4.28515625" style="1" customWidth="1"/>
    <col min="2884" max="2884" width="4" style="1" customWidth="1"/>
    <col min="2885" max="2885" width="4.140625" style="1" customWidth="1"/>
    <col min="2886" max="2886" width="4.5703125" style="1" customWidth="1"/>
    <col min="2887" max="2887" width="5.140625" style="1" customWidth="1"/>
    <col min="2888" max="2888" width="4.7109375" style="1" customWidth="1"/>
    <col min="2889" max="2889" width="4.5703125" style="1" customWidth="1"/>
    <col min="2890" max="2890" width="4.140625" style="1" customWidth="1"/>
    <col min="2891" max="2891" width="4.42578125" style="1" customWidth="1"/>
    <col min="2892" max="2892" width="9.7109375" style="1" customWidth="1"/>
    <col min="2893" max="2895" width="8.7109375" style="1" customWidth="1"/>
    <col min="2896" max="2896" width="4.85546875" style="1" customWidth="1"/>
    <col min="2897" max="2897" width="10.85546875" style="1" customWidth="1"/>
    <col min="2898" max="2898" width="10.5703125" style="1" customWidth="1"/>
    <col min="2899" max="2899" width="11.42578125" style="1"/>
    <col min="2900" max="2900" width="8.85546875" style="1" customWidth="1"/>
    <col min="2901" max="2901" width="23.140625" style="1" customWidth="1"/>
    <col min="2902" max="3108" width="11.42578125" style="1"/>
    <col min="3109" max="3109" width="6.140625" style="1" customWidth="1"/>
    <col min="3110" max="3110" width="64.85546875" style="1" customWidth="1"/>
    <col min="3111" max="3112" width="3.28515625" style="1" customWidth="1"/>
    <col min="3113" max="3113" width="3.5703125" style="1" customWidth="1"/>
    <col min="3114" max="3114" width="3.140625" style="1" customWidth="1"/>
    <col min="3115" max="3115" width="2.85546875" style="1" customWidth="1"/>
    <col min="3116" max="3116" width="3" style="1" customWidth="1"/>
    <col min="3117" max="3117" width="2.85546875" style="1" customWidth="1"/>
    <col min="3118" max="3118" width="3.5703125" style="1" customWidth="1"/>
    <col min="3119" max="3120" width="3.28515625" style="1" customWidth="1"/>
    <col min="3121" max="3121" width="5" style="1" customWidth="1"/>
    <col min="3122" max="3122" width="13" style="1" customWidth="1"/>
    <col min="3123" max="3123" width="29.140625" style="1" customWidth="1"/>
    <col min="3124" max="3124" width="27.7109375" style="1" customWidth="1"/>
    <col min="3125" max="3125" width="3.7109375" style="1" customWidth="1"/>
    <col min="3126" max="3126" width="2.7109375" style="1" customWidth="1"/>
    <col min="3127" max="3127" width="3.42578125" style="1" customWidth="1"/>
    <col min="3128" max="3128" width="5.5703125" style="1" customWidth="1"/>
    <col min="3129" max="3129" width="15.5703125" style="1" customWidth="1"/>
    <col min="3130" max="3130" width="4.5703125" style="1" customWidth="1"/>
    <col min="3131" max="3131" width="13.5703125" style="1" customWidth="1"/>
    <col min="3132" max="3132" width="11.28515625" style="1" customWidth="1"/>
    <col min="3133" max="3133" width="10" style="1" customWidth="1"/>
    <col min="3134" max="3134" width="8.7109375" style="1" customWidth="1"/>
    <col min="3135" max="3135" width="14.140625" style="1" customWidth="1"/>
    <col min="3136" max="3136" width="4.7109375" style="1" customWidth="1"/>
    <col min="3137" max="3137" width="4.85546875" style="1" customWidth="1"/>
    <col min="3138" max="3138" width="4.5703125" style="1" customWidth="1"/>
    <col min="3139" max="3139" width="4.28515625" style="1" customWidth="1"/>
    <col min="3140" max="3140" width="4" style="1" customWidth="1"/>
    <col min="3141" max="3141" width="4.140625" style="1" customWidth="1"/>
    <col min="3142" max="3142" width="4.5703125" style="1" customWidth="1"/>
    <col min="3143" max="3143" width="5.140625" style="1" customWidth="1"/>
    <col min="3144" max="3144" width="4.7109375" style="1" customWidth="1"/>
    <col min="3145" max="3145" width="4.5703125" style="1" customWidth="1"/>
    <col min="3146" max="3146" width="4.140625" style="1" customWidth="1"/>
    <col min="3147" max="3147" width="4.42578125" style="1" customWidth="1"/>
    <col min="3148" max="3148" width="9.7109375" style="1" customWidth="1"/>
    <col min="3149" max="3151" width="8.7109375" style="1" customWidth="1"/>
    <col min="3152" max="3152" width="4.85546875" style="1" customWidth="1"/>
    <col min="3153" max="3153" width="10.85546875" style="1" customWidth="1"/>
    <col min="3154" max="3154" width="10.5703125" style="1" customWidth="1"/>
    <col min="3155" max="3155" width="11.42578125" style="1"/>
    <col min="3156" max="3156" width="8.85546875" style="1" customWidth="1"/>
    <col min="3157" max="3157" width="23.140625" style="1" customWidth="1"/>
    <col min="3158" max="3364" width="11.42578125" style="1"/>
    <col min="3365" max="3365" width="6.140625" style="1" customWidth="1"/>
    <col min="3366" max="3366" width="64.85546875" style="1" customWidth="1"/>
    <col min="3367" max="3368" width="3.28515625" style="1" customWidth="1"/>
    <col min="3369" max="3369" width="3.5703125" style="1" customWidth="1"/>
    <col min="3370" max="3370" width="3.140625" style="1" customWidth="1"/>
    <col min="3371" max="3371" width="2.85546875" style="1" customWidth="1"/>
    <col min="3372" max="3372" width="3" style="1" customWidth="1"/>
    <col min="3373" max="3373" width="2.85546875" style="1" customWidth="1"/>
    <col min="3374" max="3374" width="3.5703125" style="1" customWidth="1"/>
    <col min="3375" max="3376" width="3.28515625" style="1" customWidth="1"/>
    <col min="3377" max="3377" width="5" style="1" customWidth="1"/>
    <col min="3378" max="3378" width="13" style="1" customWidth="1"/>
    <col min="3379" max="3379" width="29.140625" style="1" customWidth="1"/>
    <col min="3380" max="3380" width="27.7109375" style="1" customWidth="1"/>
    <col min="3381" max="3381" width="3.7109375" style="1" customWidth="1"/>
    <col min="3382" max="3382" width="2.7109375" style="1" customWidth="1"/>
    <col min="3383" max="3383" width="3.42578125" style="1" customWidth="1"/>
    <col min="3384" max="3384" width="5.5703125" style="1" customWidth="1"/>
    <col min="3385" max="3385" width="15.5703125" style="1" customWidth="1"/>
    <col min="3386" max="3386" width="4.5703125" style="1" customWidth="1"/>
    <col min="3387" max="3387" width="13.5703125" style="1" customWidth="1"/>
    <col min="3388" max="3388" width="11.28515625" style="1" customWidth="1"/>
    <col min="3389" max="3389" width="10" style="1" customWidth="1"/>
    <col min="3390" max="3390" width="8.7109375" style="1" customWidth="1"/>
    <col min="3391" max="3391" width="14.140625" style="1" customWidth="1"/>
    <col min="3392" max="3392" width="4.7109375" style="1" customWidth="1"/>
    <col min="3393" max="3393" width="4.85546875" style="1" customWidth="1"/>
    <col min="3394" max="3394" width="4.5703125" style="1" customWidth="1"/>
    <col min="3395" max="3395" width="4.28515625" style="1" customWidth="1"/>
    <col min="3396" max="3396" width="4" style="1" customWidth="1"/>
    <col min="3397" max="3397" width="4.140625" style="1" customWidth="1"/>
    <col min="3398" max="3398" width="4.5703125" style="1" customWidth="1"/>
    <col min="3399" max="3399" width="5.140625" style="1" customWidth="1"/>
    <col min="3400" max="3400" width="4.7109375" style="1" customWidth="1"/>
    <col min="3401" max="3401" width="4.5703125" style="1" customWidth="1"/>
    <col min="3402" max="3402" width="4.140625" style="1" customWidth="1"/>
    <col min="3403" max="3403" width="4.42578125" style="1" customWidth="1"/>
    <col min="3404" max="3404" width="9.7109375" style="1" customWidth="1"/>
    <col min="3405" max="3407" width="8.7109375" style="1" customWidth="1"/>
    <col min="3408" max="3408" width="4.85546875" style="1" customWidth="1"/>
    <col min="3409" max="3409" width="10.85546875" style="1" customWidth="1"/>
    <col min="3410" max="3410" width="10.5703125" style="1" customWidth="1"/>
    <col min="3411" max="3411" width="11.42578125" style="1"/>
    <col min="3412" max="3412" width="8.85546875" style="1" customWidth="1"/>
    <col min="3413" max="3413" width="23.140625" style="1" customWidth="1"/>
    <col min="3414" max="3620" width="11.42578125" style="1"/>
    <col min="3621" max="3621" width="6.140625" style="1" customWidth="1"/>
    <col min="3622" max="3622" width="64.85546875" style="1" customWidth="1"/>
    <col min="3623" max="3624" width="3.28515625" style="1" customWidth="1"/>
    <col min="3625" max="3625" width="3.5703125" style="1" customWidth="1"/>
    <col min="3626" max="3626" width="3.140625" style="1" customWidth="1"/>
    <col min="3627" max="3627" width="2.85546875" style="1" customWidth="1"/>
    <col min="3628" max="3628" width="3" style="1" customWidth="1"/>
    <col min="3629" max="3629" width="2.85546875" style="1" customWidth="1"/>
    <col min="3630" max="3630" width="3.5703125" style="1" customWidth="1"/>
    <col min="3631" max="3632" width="3.28515625" style="1" customWidth="1"/>
    <col min="3633" max="3633" width="5" style="1" customWidth="1"/>
    <col min="3634" max="3634" width="13" style="1" customWidth="1"/>
    <col min="3635" max="3635" width="29.140625" style="1" customWidth="1"/>
    <col min="3636" max="3636" width="27.7109375" style="1" customWidth="1"/>
    <col min="3637" max="3637" width="3.7109375" style="1" customWidth="1"/>
    <col min="3638" max="3638" width="2.7109375" style="1" customWidth="1"/>
    <col min="3639" max="3639" width="3.42578125" style="1" customWidth="1"/>
    <col min="3640" max="3640" width="5.5703125" style="1" customWidth="1"/>
    <col min="3641" max="3641" width="15.5703125" style="1" customWidth="1"/>
    <col min="3642" max="3642" width="4.5703125" style="1" customWidth="1"/>
    <col min="3643" max="3643" width="13.5703125" style="1" customWidth="1"/>
    <col min="3644" max="3644" width="11.28515625" style="1" customWidth="1"/>
    <col min="3645" max="3645" width="10" style="1" customWidth="1"/>
    <col min="3646" max="3646" width="8.7109375" style="1" customWidth="1"/>
    <col min="3647" max="3647" width="14.140625" style="1" customWidth="1"/>
    <col min="3648" max="3648" width="4.7109375" style="1" customWidth="1"/>
    <col min="3649" max="3649" width="4.85546875" style="1" customWidth="1"/>
    <col min="3650" max="3650" width="4.5703125" style="1" customWidth="1"/>
    <col min="3651" max="3651" width="4.28515625" style="1" customWidth="1"/>
    <col min="3652" max="3652" width="4" style="1" customWidth="1"/>
    <col min="3653" max="3653" width="4.140625" style="1" customWidth="1"/>
    <col min="3654" max="3654" width="4.5703125" style="1" customWidth="1"/>
    <col min="3655" max="3655" width="5.140625" style="1" customWidth="1"/>
    <col min="3656" max="3656" width="4.7109375" style="1" customWidth="1"/>
    <col min="3657" max="3657" width="4.5703125" style="1" customWidth="1"/>
    <col min="3658" max="3658" width="4.140625" style="1" customWidth="1"/>
    <col min="3659" max="3659" width="4.42578125" style="1" customWidth="1"/>
    <col min="3660" max="3660" width="9.7109375" style="1" customWidth="1"/>
    <col min="3661" max="3663" width="8.7109375" style="1" customWidth="1"/>
    <col min="3664" max="3664" width="4.85546875" style="1" customWidth="1"/>
    <col min="3665" max="3665" width="10.85546875" style="1" customWidth="1"/>
    <col min="3666" max="3666" width="10.5703125" style="1" customWidth="1"/>
    <col min="3667" max="3667" width="11.42578125" style="1"/>
    <col min="3668" max="3668" width="8.85546875" style="1" customWidth="1"/>
    <col min="3669" max="3669" width="23.140625" style="1" customWidth="1"/>
    <col min="3670" max="3876" width="11.42578125" style="1"/>
    <col min="3877" max="3877" width="6.140625" style="1" customWidth="1"/>
    <col min="3878" max="3878" width="64.85546875" style="1" customWidth="1"/>
    <col min="3879" max="3880" width="3.28515625" style="1" customWidth="1"/>
    <col min="3881" max="3881" width="3.5703125" style="1" customWidth="1"/>
    <col min="3882" max="3882" width="3.140625" style="1" customWidth="1"/>
    <col min="3883" max="3883" width="2.85546875" style="1" customWidth="1"/>
    <col min="3884" max="3884" width="3" style="1" customWidth="1"/>
    <col min="3885" max="3885" width="2.85546875" style="1" customWidth="1"/>
    <col min="3886" max="3886" width="3.5703125" style="1" customWidth="1"/>
    <col min="3887" max="3888" width="3.28515625" style="1" customWidth="1"/>
    <col min="3889" max="3889" width="5" style="1" customWidth="1"/>
    <col min="3890" max="3890" width="13" style="1" customWidth="1"/>
    <col min="3891" max="3891" width="29.140625" style="1" customWidth="1"/>
    <col min="3892" max="3892" width="27.7109375" style="1" customWidth="1"/>
    <col min="3893" max="3893" width="3.7109375" style="1" customWidth="1"/>
    <col min="3894" max="3894" width="2.7109375" style="1" customWidth="1"/>
    <col min="3895" max="3895" width="3.42578125" style="1" customWidth="1"/>
    <col min="3896" max="3896" width="5.5703125" style="1" customWidth="1"/>
    <col min="3897" max="3897" width="15.5703125" style="1" customWidth="1"/>
    <col min="3898" max="3898" width="4.5703125" style="1" customWidth="1"/>
    <col min="3899" max="3899" width="13.5703125" style="1" customWidth="1"/>
    <col min="3900" max="3900" width="11.28515625" style="1" customWidth="1"/>
    <col min="3901" max="3901" width="10" style="1" customWidth="1"/>
    <col min="3902" max="3902" width="8.7109375" style="1" customWidth="1"/>
    <col min="3903" max="3903" width="14.140625" style="1" customWidth="1"/>
    <col min="3904" max="3904" width="4.7109375" style="1" customWidth="1"/>
    <col min="3905" max="3905" width="4.85546875" style="1" customWidth="1"/>
    <col min="3906" max="3906" width="4.5703125" style="1" customWidth="1"/>
    <col min="3907" max="3907" width="4.28515625" style="1" customWidth="1"/>
    <col min="3908" max="3908" width="4" style="1" customWidth="1"/>
    <col min="3909" max="3909" width="4.140625" style="1" customWidth="1"/>
    <col min="3910" max="3910" width="4.5703125" style="1" customWidth="1"/>
    <col min="3911" max="3911" width="5.140625" style="1" customWidth="1"/>
    <col min="3912" max="3912" width="4.7109375" style="1" customWidth="1"/>
    <col min="3913" max="3913" width="4.5703125" style="1" customWidth="1"/>
    <col min="3914" max="3914" width="4.140625" style="1" customWidth="1"/>
    <col min="3915" max="3915" width="4.42578125" style="1" customWidth="1"/>
    <col min="3916" max="3916" width="9.7109375" style="1" customWidth="1"/>
    <col min="3917" max="3919" width="8.7109375" style="1" customWidth="1"/>
    <col min="3920" max="3920" width="4.85546875" style="1" customWidth="1"/>
    <col min="3921" max="3921" width="10.85546875" style="1" customWidth="1"/>
    <col min="3922" max="3922" width="10.5703125" style="1" customWidth="1"/>
    <col min="3923" max="3923" width="11.42578125" style="1"/>
    <col min="3924" max="3924" width="8.85546875" style="1" customWidth="1"/>
    <col min="3925" max="3925" width="23.140625" style="1" customWidth="1"/>
    <col min="3926" max="4132" width="11.42578125" style="1"/>
    <col min="4133" max="4133" width="6.140625" style="1" customWidth="1"/>
    <col min="4134" max="4134" width="64.85546875" style="1" customWidth="1"/>
    <col min="4135" max="4136" width="3.28515625" style="1" customWidth="1"/>
    <col min="4137" max="4137" width="3.5703125" style="1" customWidth="1"/>
    <col min="4138" max="4138" width="3.140625" style="1" customWidth="1"/>
    <col min="4139" max="4139" width="2.85546875" style="1" customWidth="1"/>
    <col min="4140" max="4140" width="3" style="1" customWidth="1"/>
    <col min="4141" max="4141" width="2.85546875" style="1" customWidth="1"/>
    <col min="4142" max="4142" width="3.5703125" style="1" customWidth="1"/>
    <col min="4143" max="4144" width="3.28515625" style="1" customWidth="1"/>
    <col min="4145" max="4145" width="5" style="1" customWidth="1"/>
    <col min="4146" max="4146" width="13" style="1" customWidth="1"/>
    <col min="4147" max="4147" width="29.140625" style="1" customWidth="1"/>
    <col min="4148" max="4148" width="27.7109375" style="1" customWidth="1"/>
    <col min="4149" max="4149" width="3.7109375" style="1" customWidth="1"/>
    <col min="4150" max="4150" width="2.7109375" style="1" customWidth="1"/>
    <col min="4151" max="4151" width="3.42578125" style="1" customWidth="1"/>
    <col min="4152" max="4152" width="5.5703125" style="1" customWidth="1"/>
    <col min="4153" max="4153" width="15.5703125" style="1" customWidth="1"/>
    <col min="4154" max="4154" width="4.5703125" style="1" customWidth="1"/>
    <col min="4155" max="4155" width="13.5703125" style="1" customWidth="1"/>
    <col min="4156" max="4156" width="11.28515625" style="1" customWidth="1"/>
    <col min="4157" max="4157" width="10" style="1" customWidth="1"/>
    <col min="4158" max="4158" width="8.7109375" style="1" customWidth="1"/>
    <col min="4159" max="4159" width="14.140625" style="1" customWidth="1"/>
    <col min="4160" max="4160" width="4.7109375" style="1" customWidth="1"/>
    <col min="4161" max="4161" width="4.85546875" style="1" customWidth="1"/>
    <col min="4162" max="4162" width="4.5703125" style="1" customWidth="1"/>
    <col min="4163" max="4163" width="4.28515625" style="1" customWidth="1"/>
    <col min="4164" max="4164" width="4" style="1" customWidth="1"/>
    <col min="4165" max="4165" width="4.140625" style="1" customWidth="1"/>
    <col min="4166" max="4166" width="4.5703125" style="1" customWidth="1"/>
    <col min="4167" max="4167" width="5.140625" style="1" customWidth="1"/>
    <col min="4168" max="4168" width="4.7109375" style="1" customWidth="1"/>
    <col min="4169" max="4169" width="4.5703125" style="1" customWidth="1"/>
    <col min="4170" max="4170" width="4.140625" style="1" customWidth="1"/>
    <col min="4171" max="4171" width="4.42578125" style="1" customWidth="1"/>
    <col min="4172" max="4172" width="9.7109375" style="1" customWidth="1"/>
    <col min="4173" max="4175" width="8.7109375" style="1" customWidth="1"/>
    <col min="4176" max="4176" width="4.85546875" style="1" customWidth="1"/>
    <col min="4177" max="4177" width="10.85546875" style="1" customWidth="1"/>
    <col min="4178" max="4178" width="10.5703125" style="1" customWidth="1"/>
    <col min="4179" max="4179" width="11.42578125" style="1"/>
    <col min="4180" max="4180" width="8.85546875" style="1" customWidth="1"/>
    <col min="4181" max="4181" width="23.140625" style="1" customWidth="1"/>
    <col min="4182" max="4388" width="11.42578125" style="1"/>
    <col min="4389" max="4389" width="6.140625" style="1" customWidth="1"/>
    <col min="4390" max="4390" width="64.85546875" style="1" customWidth="1"/>
    <col min="4391" max="4392" width="3.28515625" style="1" customWidth="1"/>
    <col min="4393" max="4393" width="3.5703125" style="1" customWidth="1"/>
    <col min="4394" max="4394" width="3.140625" style="1" customWidth="1"/>
    <col min="4395" max="4395" width="2.85546875" style="1" customWidth="1"/>
    <col min="4396" max="4396" width="3" style="1" customWidth="1"/>
    <col min="4397" max="4397" width="2.85546875" style="1" customWidth="1"/>
    <col min="4398" max="4398" width="3.5703125" style="1" customWidth="1"/>
    <col min="4399" max="4400" width="3.28515625" style="1" customWidth="1"/>
    <col min="4401" max="4401" width="5" style="1" customWidth="1"/>
    <col min="4402" max="4402" width="13" style="1" customWidth="1"/>
    <col min="4403" max="4403" width="29.140625" style="1" customWidth="1"/>
    <col min="4404" max="4404" width="27.7109375" style="1" customWidth="1"/>
    <col min="4405" max="4405" width="3.7109375" style="1" customWidth="1"/>
    <col min="4406" max="4406" width="2.7109375" style="1" customWidth="1"/>
    <col min="4407" max="4407" width="3.42578125" style="1" customWidth="1"/>
    <col min="4408" max="4408" width="5.5703125" style="1" customWidth="1"/>
    <col min="4409" max="4409" width="15.5703125" style="1" customWidth="1"/>
    <col min="4410" max="4410" width="4.5703125" style="1" customWidth="1"/>
    <col min="4411" max="4411" width="13.5703125" style="1" customWidth="1"/>
    <col min="4412" max="4412" width="11.28515625" style="1" customWidth="1"/>
    <col min="4413" max="4413" width="10" style="1" customWidth="1"/>
    <col min="4414" max="4414" width="8.7109375" style="1" customWidth="1"/>
    <col min="4415" max="4415" width="14.140625" style="1" customWidth="1"/>
    <col min="4416" max="4416" width="4.7109375" style="1" customWidth="1"/>
    <col min="4417" max="4417" width="4.85546875" style="1" customWidth="1"/>
    <col min="4418" max="4418" width="4.5703125" style="1" customWidth="1"/>
    <col min="4419" max="4419" width="4.28515625" style="1" customWidth="1"/>
    <col min="4420" max="4420" width="4" style="1" customWidth="1"/>
    <col min="4421" max="4421" width="4.140625" style="1" customWidth="1"/>
    <col min="4422" max="4422" width="4.5703125" style="1" customWidth="1"/>
    <col min="4423" max="4423" width="5.140625" style="1" customWidth="1"/>
    <col min="4424" max="4424" width="4.7109375" style="1" customWidth="1"/>
    <col min="4425" max="4425" width="4.5703125" style="1" customWidth="1"/>
    <col min="4426" max="4426" width="4.140625" style="1" customWidth="1"/>
    <col min="4427" max="4427" width="4.42578125" style="1" customWidth="1"/>
    <col min="4428" max="4428" width="9.7109375" style="1" customWidth="1"/>
    <col min="4429" max="4431" width="8.7109375" style="1" customWidth="1"/>
    <col min="4432" max="4432" width="4.85546875" style="1" customWidth="1"/>
    <col min="4433" max="4433" width="10.85546875" style="1" customWidth="1"/>
    <col min="4434" max="4434" width="10.5703125" style="1" customWidth="1"/>
    <col min="4435" max="4435" width="11.42578125" style="1"/>
    <col min="4436" max="4436" width="8.85546875" style="1" customWidth="1"/>
    <col min="4437" max="4437" width="23.140625" style="1" customWidth="1"/>
    <col min="4438" max="4644" width="11.42578125" style="1"/>
    <col min="4645" max="4645" width="6.140625" style="1" customWidth="1"/>
    <col min="4646" max="4646" width="64.85546875" style="1" customWidth="1"/>
    <col min="4647" max="4648" width="3.28515625" style="1" customWidth="1"/>
    <col min="4649" max="4649" width="3.5703125" style="1" customWidth="1"/>
    <col min="4650" max="4650" width="3.140625" style="1" customWidth="1"/>
    <col min="4651" max="4651" width="2.85546875" style="1" customWidth="1"/>
    <col min="4652" max="4652" width="3" style="1" customWidth="1"/>
    <col min="4653" max="4653" width="2.85546875" style="1" customWidth="1"/>
    <col min="4654" max="4654" width="3.5703125" style="1" customWidth="1"/>
    <col min="4655" max="4656" width="3.28515625" style="1" customWidth="1"/>
    <col min="4657" max="4657" width="5" style="1" customWidth="1"/>
    <col min="4658" max="4658" width="13" style="1" customWidth="1"/>
    <col min="4659" max="4659" width="29.140625" style="1" customWidth="1"/>
    <col min="4660" max="4660" width="27.7109375" style="1" customWidth="1"/>
    <col min="4661" max="4661" width="3.7109375" style="1" customWidth="1"/>
    <col min="4662" max="4662" width="2.7109375" style="1" customWidth="1"/>
    <col min="4663" max="4663" width="3.42578125" style="1" customWidth="1"/>
    <col min="4664" max="4664" width="5.5703125" style="1" customWidth="1"/>
    <col min="4665" max="4665" width="15.5703125" style="1" customWidth="1"/>
    <col min="4666" max="4666" width="4.5703125" style="1" customWidth="1"/>
    <col min="4667" max="4667" width="13.5703125" style="1" customWidth="1"/>
    <col min="4668" max="4668" width="11.28515625" style="1" customWidth="1"/>
    <col min="4669" max="4669" width="10" style="1" customWidth="1"/>
    <col min="4670" max="4670" width="8.7109375" style="1" customWidth="1"/>
    <col min="4671" max="4671" width="14.140625" style="1" customWidth="1"/>
    <col min="4672" max="4672" width="4.7109375" style="1" customWidth="1"/>
    <col min="4673" max="4673" width="4.85546875" style="1" customWidth="1"/>
    <col min="4674" max="4674" width="4.5703125" style="1" customWidth="1"/>
    <col min="4675" max="4675" width="4.28515625" style="1" customWidth="1"/>
    <col min="4676" max="4676" width="4" style="1" customWidth="1"/>
    <col min="4677" max="4677" width="4.140625" style="1" customWidth="1"/>
    <col min="4678" max="4678" width="4.5703125" style="1" customWidth="1"/>
    <col min="4679" max="4679" width="5.140625" style="1" customWidth="1"/>
    <col min="4680" max="4680" width="4.7109375" style="1" customWidth="1"/>
    <col min="4681" max="4681" width="4.5703125" style="1" customWidth="1"/>
    <col min="4682" max="4682" width="4.140625" style="1" customWidth="1"/>
    <col min="4683" max="4683" width="4.42578125" style="1" customWidth="1"/>
    <col min="4684" max="4684" width="9.7109375" style="1" customWidth="1"/>
    <col min="4685" max="4687" width="8.7109375" style="1" customWidth="1"/>
    <col min="4688" max="4688" width="4.85546875" style="1" customWidth="1"/>
    <col min="4689" max="4689" width="10.85546875" style="1" customWidth="1"/>
    <col min="4690" max="4690" width="10.5703125" style="1" customWidth="1"/>
    <col min="4691" max="4691" width="11.42578125" style="1"/>
    <col min="4692" max="4692" width="8.85546875" style="1" customWidth="1"/>
    <col min="4693" max="4693" width="23.140625" style="1" customWidth="1"/>
    <col min="4694" max="4900" width="11.42578125" style="1"/>
    <col min="4901" max="4901" width="6.140625" style="1" customWidth="1"/>
    <col min="4902" max="4902" width="64.85546875" style="1" customWidth="1"/>
    <col min="4903" max="4904" width="3.28515625" style="1" customWidth="1"/>
    <col min="4905" max="4905" width="3.5703125" style="1" customWidth="1"/>
    <col min="4906" max="4906" width="3.140625" style="1" customWidth="1"/>
    <col min="4907" max="4907" width="2.85546875" style="1" customWidth="1"/>
    <col min="4908" max="4908" width="3" style="1" customWidth="1"/>
    <col min="4909" max="4909" width="2.85546875" style="1" customWidth="1"/>
    <col min="4910" max="4910" width="3.5703125" style="1" customWidth="1"/>
    <col min="4911" max="4912" width="3.28515625" style="1" customWidth="1"/>
    <col min="4913" max="4913" width="5" style="1" customWidth="1"/>
    <col min="4914" max="4914" width="13" style="1" customWidth="1"/>
    <col min="4915" max="4915" width="29.140625" style="1" customWidth="1"/>
    <col min="4916" max="4916" width="27.7109375" style="1" customWidth="1"/>
    <col min="4917" max="4917" width="3.7109375" style="1" customWidth="1"/>
    <col min="4918" max="4918" width="2.7109375" style="1" customWidth="1"/>
    <col min="4919" max="4919" width="3.42578125" style="1" customWidth="1"/>
    <col min="4920" max="4920" width="5.5703125" style="1" customWidth="1"/>
    <col min="4921" max="4921" width="15.5703125" style="1" customWidth="1"/>
    <col min="4922" max="4922" width="4.5703125" style="1" customWidth="1"/>
    <col min="4923" max="4923" width="13.5703125" style="1" customWidth="1"/>
    <col min="4924" max="4924" width="11.28515625" style="1" customWidth="1"/>
    <col min="4925" max="4925" width="10" style="1" customWidth="1"/>
    <col min="4926" max="4926" width="8.7109375" style="1" customWidth="1"/>
    <col min="4927" max="4927" width="14.140625" style="1" customWidth="1"/>
    <col min="4928" max="4928" width="4.7109375" style="1" customWidth="1"/>
    <col min="4929" max="4929" width="4.85546875" style="1" customWidth="1"/>
    <col min="4930" max="4930" width="4.5703125" style="1" customWidth="1"/>
    <col min="4931" max="4931" width="4.28515625" style="1" customWidth="1"/>
    <col min="4932" max="4932" width="4" style="1" customWidth="1"/>
    <col min="4933" max="4933" width="4.140625" style="1" customWidth="1"/>
    <col min="4934" max="4934" width="4.5703125" style="1" customWidth="1"/>
    <col min="4935" max="4935" width="5.140625" style="1" customWidth="1"/>
    <col min="4936" max="4936" width="4.7109375" style="1" customWidth="1"/>
    <col min="4937" max="4937" width="4.5703125" style="1" customWidth="1"/>
    <col min="4938" max="4938" width="4.140625" style="1" customWidth="1"/>
    <col min="4939" max="4939" width="4.42578125" style="1" customWidth="1"/>
    <col min="4940" max="4940" width="9.7109375" style="1" customWidth="1"/>
    <col min="4941" max="4943" width="8.7109375" style="1" customWidth="1"/>
    <col min="4944" max="4944" width="4.85546875" style="1" customWidth="1"/>
    <col min="4945" max="4945" width="10.85546875" style="1" customWidth="1"/>
    <col min="4946" max="4946" width="10.5703125" style="1" customWidth="1"/>
    <col min="4947" max="4947" width="11.42578125" style="1"/>
    <col min="4948" max="4948" width="8.85546875" style="1" customWidth="1"/>
    <col min="4949" max="4949" width="23.140625" style="1" customWidth="1"/>
    <col min="4950" max="5156" width="11.42578125" style="1"/>
    <col min="5157" max="5157" width="6.140625" style="1" customWidth="1"/>
    <col min="5158" max="5158" width="64.85546875" style="1" customWidth="1"/>
    <col min="5159" max="5160" width="3.28515625" style="1" customWidth="1"/>
    <col min="5161" max="5161" width="3.5703125" style="1" customWidth="1"/>
    <col min="5162" max="5162" width="3.140625" style="1" customWidth="1"/>
    <col min="5163" max="5163" width="2.85546875" style="1" customWidth="1"/>
    <col min="5164" max="5164" width="3" style="1" customWidth="1"/>
    <col min="5165" max="5165" width="2.85546875" style="1" customWidth="1"/>
    <col min="5166" max="5166" width="3.5703125" style="1" customWidth="1"/>
    <col min="5167" max="5168" width="3.28515625" style="1" customWidth="1"/>
    <col min="5169" max="5169" width="5" style="1" customWidth="1"/>
    <col min="5170" max="5170" width="13" style="1" customWidth="1"/>
    <col min="5171" max="5171" width="29.140625" style="1" customWidth="1"/>
    <col min="5172" max="5172" width="27.7109375" style="1" customWidth="1"/>
    <col min="5173" max="5173" width="3.7109375" style="1" customWidth="1"/>
    <col min="5174" max="5174" width="2.7109375" style="1" customWidth="1"/>
    <col min="5175" max="5175" width="3.42578125" style="1" customWidth="1"/>
    <col min="5176" max="5176" width="5.5703125" style="1" customWidth="1"/>
    <col min="5177" max="5177" width="15.5703125" style="1" customWidth="1"/>
    <col min="5178" max="5178" width="4.5703125" style="1" customWidth="1"/>
    <col min="5179" max="5179" width="13.5703125" style="1" customWidth="1"/>
    <col min="5180" max="5180" width="11.28515625" style="1" customWidth="1"/>
    <col min="5181" max="5181" width="10" style="1" customWidth="1"/>
    <col min="5182" max="5182" width="8.7109375" style="1" customWidth="1"/>
    <col min="5183" max="5183" width="14.140625" style="1" customWidth="1"/>
    <col min="5184" max="5184" width="4.7109375" style="1" customWidth="1"/>
    <col min="5185" max="5185" width="4.85546875" style="1" customWidth="1"/>
    <col min="5186" max="5186" width="4.5703125" style="1" customWidth="1"/>
    <col min="5187" max="5187" width="4.28515625" style="1" customWidth="1"/>
    <col min="5188" max="5188" width="4" style="1" customWidth="1"/>
    <col min="5189" max="5189" width="4.140625" style="1" customWidth="1"/>
    <col min="5190" max="5190" width="4.5703125" style="1" customWidth="1"/>
    <col min="5191" max="5191" width="5.140625" style="1" customWidth="1"/>
    <col min="5192" max="5192" width="4.7109375" style="1" customWidth="1"/>
    <col min="5193" max="5193" width="4.5703125" style="1" customWidth="1"/>
    <col min="5194" max="5194" width="4.140625" style="1" customWidth="1"/>
    <col min="5195" max="5195" width="4.42578125" style="1" customWidth="1"/>
    <col min="5196" max="5196" width="9.7109375" style="1" customWidth="1"/>
    <col min="5197" max="5199" width="8.7109375" style="1" customWidth="1"/>
    <col min="5200" max="5200" width="4.85546875" style="1" customWidth="1"/>
    <col min="5201" max="5201" width="10.85546875" style="1" customWidth="1"/>
    <col min="5202" max="5202" width="10.5703125" style="1" customWidth="1"/>
    <col min="5203" max="5203" width="11.42578125" style="1"/>
    <col min="5204" max="5204" width="8.85546875" style="1" customWidth="1"/>
    <col min="5205" max="5205" width="23.140625" style="1" customWidth="1"/>
    <col min="5206" max="5412" width="11.42578125" style="1"/>
    <col min="5413" max="5413" width="6.140625" style="1" customWidth="1"/>
    <col min="5414" max="5414" width="64.85546875" style="1" customWidth="1"/>
    <col min="5415" max="5416" width="3.28515625" style="1" customWidth="1"/>
    <col min="5417" max="5417" width="3.5703125" style="1" customWidth="1"/>
    <col min="5418" max="5418" width="3.140625" style="1" customWidth="1"/>
    <col min="5419" max="5419" width="2.85546875" style="1" customWidth="1"/>
    <col min="5420" max="5420" width="3" style="1" customWidth="1"/>
    <col min="5421" max="5421" width="2.85546875" style="1" customWidth="1"/>
    <col min="5422" max="5422" width="3.5703125" style="1" customWidth="1"/>
    <col min="5423" max="5424" width="3.28515625" style="1" customWidth="1"/>
    <col min="5425" max="5425" width="5" style="1" customWidth="1"/>
    <col min="5426" max="5426" width="13" style="1" customWidth="1"/>
    <col min="5427" max="5427" width="29.140625" style="1" customWidth="1"/>
    <col min="5428" max="5428" width="27.7109375" style="1" customWidth="1"/>
    <col min="5429" max="5429" width="3.7109375" style="1" customWidth="1"/>
    <col min="5430" max="5430" width="2.7109375" style="1" customWidth="1"/>
    <col min="5431" max="5431" width="3.42578125" style="1" customWidth="1"/>
    <col min="5432" max="5432" width="5.5703125" style="1" customWidth="1"/>
    <col min="5433" max="5433" width="15.5703125" style="1" customWidth="1"/>
    <col min="5434" max="5434" width="4.5703125" style="1" customWidth="1"/>
    <col min="5435" max="5435" width="13.5703125" style="1" customWidth="1"/>
    <col min="5436" max="5436" width="11.28515625" style="1" customWidth="1"/>
    <col min="5437" max="5437" width="10" style="1" customWidth="1"/>
    <col min="5438" max="5438" width="8.7109375" style="1" customWidth="1"/>
    <col min="5439" max="5439" width="14.140625" style="1" customWidth="1"/>
    <col min="5440" max="5440" width="4.7109375" style="1" customWidth="1"/>
    <col min="5441" max="5441" width="4.85546875" style="1" customWidth="1"/>
    <col min="5442" max="5442" width="4.5703125" style="1" customWidth="1"/>
    <col min="5443" max="5443" width="4.28515625" style="1" customWidth="1"/>
    <col min="5444" max="5444" width="4" style="1" customWidth="1"/>
    <col min="5445" max="5445" width="4.140625" style="1" customWidth="1"/>
    <col min="5446" max="5446" width="4.5703125" style="1" customWidth="1"/>
    <col min="5447" max="5447" width="5.140625" style="1" customWidth="1"/>
    <col min="5448" max="5448" width="4.7109375" style="1" customWidth="1"/>
    <col min="5449" max="5449" width="4.5703125" style="1" customWidth="1"/>
    <col min="5450" max="5450" width="4.140625" style="1" customWidth="1"/>
    <col min="5451" max="5451" width="4.42578125" style="1" customWidth="1"/>
    <col min="5452" max="5452" width="9.7109375" style="1" customWidth="1"/>
    <col min="5453" max="5455" width="8.7109375" style="1" customWidth="1"/>
    <col min="5456" max="5456" width="4.85546875" style="1" customWidth="1"/>
    <col min="5457" max="5457" width="10.85546875" style="1" customWidth="1"/>
    <col min="5458" max="5458" width="10.5703125" style="1" customWidth="1"/>
    <col min="5459" max="5459" width="11.42578125" style="1"/>
    <col min="5460" max="5460" width="8.85546875" style="1" customWidth="1"/>
    <col min="5461" max="5461" width="23.140625" style="1" customWidth="1"/>
    <col min="5462" max="5668" width="11.42578125" style="1"/>
    <col min="5669" max="5669" width="6.140625" style="1" customWidth="1"/>
    <col min="5670" max="5670" width="64.85546875" style="1" customWidth="1"/>
    <col min="5671" max="5672" width="3.28515625" style="1" customWidth="1"/>
    <col min="5673" max="5673" width="3.5703125" style="1" customWidth="1"/>
    <col min="5674" max="5674" width="3.140625" style="1" customWidth="1"/>
    <col min="5675" max="5675" width="2.85546875" style="1" customWidth="1"/>
    <col min="5676" max="5676" width="3" style="1" customWidth="1"/>
    <col min="5677" max="5677" width="2.85546875" style="1" customWidth="1"/>
    <col min="5678" max="5678" width="3.5703125" style="1" customWidth="1"/>
    <col min="5679" max="5680" width="3.28515625" style="1" customWidth="1"/>
    <col min="5681" max="5681" width="5" style="1" customWidth="1"/>
    <col min="5682" max="5682" width="13" style="1" customWidth="1"/>
    <col min="5683" max="5683" width="29.140625" style="1" customWidth="1"/>
    <col min="5684" max="5684" width="27.7109375" style="1" customWidth="1"/>
    <col min="5685" max="5685" width="3.7109375" style="1" customWidth="1"/>
    <col min="5686" max="5686" width="2.7109375" style="1" customWidth="1"/>
    <col min="5687" max="5687" width="3.42578125" style="1" customWidth="1"/>
    <col min="5688" max="5688" width="5.5703125" style="1" customWidth="1"/>
    <col min="5689" max="5689" width="15.5703125" style="1" customWidth="1"/>
    <col min="5690" max="5690" width="4.5703125" style="1" customWidth="1"/>
    <col min="5691" max="5691" width="13.5703125" style="1" customWidth="1"/>
    <col min="5692" max="5692" width="11.28515625" style="1" customWidth="1"/>
    <col min="5693" max="5693" width="10" style="1" customWidth="1"/>
    <col min="5694" max="5694" width="8.7109375" style="1" customWidth="1"/>
    <col min="5695" max="5695" width="14.140625" style="1" customWidth="1"/>
    <col min="5696" max="5696" width="4.7109375" style="1" customWidth="1"/>
    <col min="5697" max="5697" width="4.85546875" style="1" customWidth="1"/>
    <col min="5698" max="5698" width="4.5703125" style="1" customWidth="1"/>
    <col min="5699" max="5699" width="4.28515625" style="1" customWidth="1"/>
    <col min="5700" max="5700" width="4" style="1" customWidth="1"/>
    <col min="5701" max="5701" width="4.140625" style="1" customWidth="1"/>
    <col min="5702" max="5702" width="4.5703125" style="1" customWidth="1"/>
    <col min="5703" max="5703" width="5.140625" style="1" customWidth="1"/>
    <col min="5704" max="5704" width="4.7109375" style="1" customWidth="1"/>
    <col min="5705" max="5705" width="4.5703125" style="1" customWidth="1"/>
    <col min="5706" max="5706" width="4.140625" style="1" customWidth="1"/>
    <col min="5707" max="5707" width="4.42578125" style="1" customWidth="1"/>
    <col min="5708" max="5708" width="9.7109375" style="1" customWidth="1"/>
    <col min="5709" max="5711" width="8.7109375" style="1" customWidth="1"/>
    <col min="5712" max="5712" width="4.85546875" style="1" customWidth="1"/>
    <col min="5713" max="5713" width="10.85546875" style="1" customWidth="1"/>
    <col min="5714" max="5714" width="10.5703125" style="1" customWidth="1"/>
    <col min="5715" max="5715" width="11.42578125" style="1"/>
    <col min="5716" max="5716" width="8.85546875" style="1" customWidth="1"/>
    <col min="5717" max="5717" width="23.140625" style="1" customWidth="1"/>
    <col min="5718" max="5924" width="11.42578125" style="1"/>
    <col min="5925" max="5925" width="6.140625" style="1" customWidth="1"/>
    <col min="5926" max="5926" width="64.85546875" style="1" customWidth="1"/>
    <col min="5927" max="5928" width="3.28515625" style="1" customWidth="1"/>
    <col min="5929" max="5929" width="3.5703125" style="1" customWidth="1"/>
    <col min="5930" max="5930" width="3.140625" style="1" customWidth="1"/>
    <col min="5931" max="5931" width="2.85546875" style="1" customWidth="1"/>
    <col min="5932" max="5932" width="3" style="1" customWidth="1"/>
    <col min="5933" max="5933" width="2.85546875" style="1" customWidth="1"/>
    <col min="5934" max="5934" width="3.5703125" style="1" customWidth="1"/>
    <col min="5935" max="5936" width="3.28515625" style="1" customWidth="1"/>
    <col min="5937" max="5937" width="5" style="1" customWidth="1"/>
    <col min="5938" max="5938" width="13" style="1" customWidth="1"/>
    <col min="5939" max="5939" width="29.140625" style="1" customWidth="1"/>
    <col min="5940" max="5940" width="27.7109375" style="1" customWidth="1"/>
    <col min="5941" max="5941" width="3.7109375" style="1" customWidth="1"/>
    <col min="5942" max="5942" width="2.7109375" style="1" customWidth="1"/>
    <col min="5943" max="5943" width="3.42578125" style="1" customWidth="1"/>
    <col min="5944" max="5944" width="5.5703125" style="1" customWidth="1"/>
    <col min="5945" max="5945" width="15.5703125" style="1" customWidth="1"/>
    <col min="5946" max="5946" width="4.5703125" style="1" customWidth="1"/>
    <col min="5947" max="5947" width="13.5703125" style="1" customWidth="1"/>
    <col min="5948" max="5948" width="11.28515625" style="1" customWidth="1"/>
    <col min="5949" max="5949" width="10" style="1" customWidth="1"/>
    <col min="5950" max="5950" width="8.7109375" style="1" customWidth="1"/>
    <col min="5951" max="5951" width="14.140625" style="1" customWidth="1"/>
    <col min="5952" max="5952" width="4.7109375" style="1" customWidth="1"/>
    <col min="5953" max="5953" width="4.85546875" style="1" customWidth="1"/>
    <col min="5954" max="5954" width="4.5703125" style="1" customWidth="1"/>
    <col min="5955" max="5955" width="4.28515625" style="1" customWidth="1"/>
    <col min="5956" max="5956" width="4" style="1" customWidth="1"/>
    <col min="5957" max="5957" width="4.140625" style="1" customWidth="1"/>
    <col min="5958" max="5958" width="4.5703125" style="1" customWidth="1"/>
    <col min="5959" max="5959" width="5.140625" style="1" customWidth="1"/>
    <col min="5960" max="5960" width="4.7109375" style="1" customWidth="1"/>
    <col min="5961" max="5961" width="4.5703125" style="1" customWidth="1"/>
    <col min="5962" max="5962" width="4.140625" style="1" customWidth="1"/>
    <col min="5963" max="5963" width="4.42578125" style="1" customWidth="1"/>
    <col min="5964" max="5964" width="9.7109375" style="1" customWidth="1"/>
    <col min="5965" max="5967" width="8.7109375" style="1" customWidth="1"/>
    <col min="5968" max="5968" width="4.85546875" style="1" customWidth="1"/>
    <col min="5969" max="5969" width="10.85546875" style="1" customWidth="1"/>
    <col min="5970" max="5970" width="10.5703125" style="1" customWidth="1"/>
    <col min="5971" max="5971" width="11.42578125" style="1"/>
    <col min="5972" max="5972" width="8.85546875" style="1" customWidth="1"/>
    <col min="5973" max="5973" width="23.140625" style="1" customWidth="1"/>
    <col min="5974" max="6180" width="11.42578125" style="1"/>
    <col min="6181" max="6181" width="6.140625" style="1" customWidth="1"/>
    <col min="6182" max="6182" width="64.85546875" style="1" customWidth="1"/>
    <col min="6183" max="6184" width="3.28515625" style="1" customWidth="1"/>
    <col min="6185" max="6185" width="3.5703125" style="1" customWidth="1"/>
    <col min="6186" max="6186" width="3.140625" style="1" customWidth="1"/>
    <col min="6187" max="6187" width="2.85546875" style="1" customWidth="1"/>
    <col min="6188" max="6188" width="3" style="1" customWidth="1"/>
    <col min="6189" max="6189" width="2.85546875" style="1" customWidth="1"/>
    <col min="6190" max="6190" width="3.5703125" style="1" customWidth="1"/>
    <col min="6191" max="6192" width="3.28515625" style="1" customWidth="1"/>
    <col min="6193" max="6193" width="5" style="1" customWidth="1"/>
    <col min="6194" max="6194" width="13" style="1" customWidth="1"/>
    <col min="6195" max="6195" width="29.140625" style="1" customWidth="1"/>
    <col min="6196" max="6196" width="27.7109375" style="1" customWidth="1"/>
    <col min="6197" max="6197" width="3.7109375" style="1" customWidth="1"/>
    <col min="6198" max="6198" width="2.7109375" style="1" customWidth="1"/>
    <col min="6199" max="6199" width="3.42578125" style="1" customWidth="1"/>
    <col min="6200" max="6200" width="5.5703125" style="1" customWidth="1"/>
    <col min="6201" max="6201" width="15.5703125" style="1" customWidth="1"/>
    <col min="6202" max="6202" width="4.5703125" style="1" customWidth="1"/>
    <col min="6203" max="6203" width="13.5703125" style="1" customWidth="1"/>
    <col min="6204" max="6204" width="11.28515625" style="1" customWidth="1"/>
    <col min="6205" max="6205" width="10" style="1" customWidth="1"/>
    <col min="6206" max="6206" width="8.7109375" style="1" customWidth="1"/>
    <col min="6207" max="6207" width="14.140625" style="1" customWidth="1"/>
    <col min="6208" max="6208" width="4.7109375" style="1" customWidth="1"/>
    <col min="6209" max="6209" width="4.85546875" style="1" customWidth="1"/>
    <col min="6210" max="6210" width="4.5703125" style="1" customWidth="1"/>
    <col min="6211" max="6211" width="4.28515625" style="1" customWidth="1"/>
    <col min="6212" max="6212" width="4" style="1" customWidth="1"/>
    <col min="6213" max="6213" width="4.140625" style="1" customWidth="1"/>
    <col min="6214" max="6214" width="4.5703125" style="1" customWidth="1"/>
    <col min="6215" max="6215" width="5.140625" style="1" customWidth="1"/>
    <col min="6216" max="6216" width="4.7109375" style="1" customWidth="1"/>
    <col min="6217" max="6217" width="4.5703125" style="1" customWidth="1"/>
    <col min="6218" max="6218" width="4.140625" style="1" customWidth="1"/>
    <col min="6219" max="6219" width="4.42578125" style="1" customWidth="1"/>
    <col min="6220" max="6220" width="9.7109375" style="1" customWidth="1"/>
    <col min="6221" max="6223" width="8.7109375" style="1" customWidth="1"/>
    <col min="6224" max="6224" width="4.85546875" style="1" customWidth="1"/>
    <col min="6225" max="6225" width="10.85546875" style="1" customWidth="1"/>
    <col min="6226" max="6226" width="10.5703125" style="1" customWidth="1"/>
    <col min="6227" max="6227" width="11.42578125" style="1"/>
    <col min="6228" max="6228" width="8.85546875" style="1" customWidth="1"/>
    <col min="6229" max="6229" width="23.140625" style="1" customWidth="1"/>
    <col min="6230" max="6436" width="11.42578125" style="1"/>
    <col min="6437" max="6437" width="6.140625" style="1" customWidth="1"/>
    <col min="6438" max="6438" width="64.85546875" style="1" customWidth="1"/>
    <col min="6439" max="6440" width="3.28515625" style="1" customWidth="1"/>
    <col min="6441" max="6441" width="3.5703125" style="1" customWidth="1"/>
    <col min="6442" max="6442" width="3.140625" style="1" customWidth="1"/>
    <col min="6443" max="6443" width="2.85546875" style="1" customWidth="1"/>
    <col min="6444" max="6444" width="3" style="1" customWidth="1"/>
    <col min="6445" max="6445" width="2.85546875" style="1" customWidth="1"/>
    <col min="6446" max="6446" width="3.5703125" style="1" customWidth="1"/>
    <col min="6447" max="6448" width="3.28515625" style="1" customWidth="1"/>
    <col min="6449" max="6449" width="5" style="1" customWidth="1"/>
    <col min="6450" max="6450" width="13" style="1" customWidth="1"/>
    <col min="6451" max="6451" width="29.140625" style="1" customWidth="1"/>
    <col min="6452" max="6452" width="27.7109375" style="1" customWidth="1"/>
    <col min="6453" max="6453" width="3.7109375" style="1" customWidth="1"/>
    <col min="6454" max="6454" width="2.7109375" style="1" customWidth="1"/>
    <col min="6455" max="6455" width="3.42578125" style="1" customWidth="1"/>
    <col min="6456" max="6456" width="5.5703125" style="1" customWidth="1"/>
    <col min="6457" max="6457" width="15.5703125" style="1" customWidth="1"/>
    <col min="6458" max="6458" width="4.5703125" style="1" customWidth="1"/>
    <col min="6459" max="6459" width="13.5703125" style="1" customWidth="1"/>
    <col min="6460" max="6460" width="11.28515625" style="1" customWidth="1"/>
    <col min="6461" max="6461" width="10" style="1" customWidth="1"/>
    <col min="6462" max="6462" width="8.7109375" style="1" customWidth="1"/>
    <col min="6463" max="6463" width="14.140625" style="1" customWidth="1"/>
    <col min="6464" max="6464" width="4.7109375" style="1" customWidth="1"/>
    <col min="6465" max="6465" width="4.85546875" style="1" customWidth="1"/>
    <col min="6466" max="6466" width="4.5703125" style="1" customWidth="1"/>
    <col min="6467" max="6467" width="4.28515625" style="1" customWidth="1"/>
    <col min="6468" max="6468" width="4" style="1" customWidth="1"/>
    <col min="6469" max="6469" width="4.140625" style="1" customWidth="1"/>
    <col min="6470" max="6470" width="4.5703125" style="1" customWidth="1"/>
    <col min="6471" max="6471" width="5.140625" style="1" customWidth="1"/>
    <col min="6472" max="6472" width="4.7109375" style="1" customWidth="1"/>
    <col min="6473" max="6473" width="4.5703125" style="1" customWidth="1"/>
    <col min="6474" max="6474" width="4.140625" style="1" customWidth="1"/>
    <col min="6475" max="6475" width="4.42578125" style="1" customWidth="1"/>
    <col min="6476" max="6476" width="9.7109375" style="1" customWidth="1"/>
    <col min="6477" max="6479" width="8.7109375" style="1" customWidth="1"/>
    <col min="6480" max="6480" width="4.85546875" style="1" customWidth="1"/>
    <col min="6481" max="6481" width="10.85546875" style="1" customWidth="1"/>
    <col min="6482" max="6482" width="10.5703125" style="1" customWidth="1"/>
    <col min="6483" max="6483" width="11.42578125" style="1"/>
    <col min="6484" max="6484" width="8.85546875" style="1" customWidth="1"/>
    <col min="6485" max="6485" width="23.140625" style="1" customWidth="1"/>
    <col min="6486" max="6692" width="11.42578125" style="1"/>
    <col min="6693" max="6693" width="6.140625" style="1" customWidth="1"/>
    <col min="6694" max="6694" width="64.85546875" style="1" customWidth="1"/>
    <col min="6695" max="6696" width="3.28515625" style="1" customWidth="1"/>
    <col min="6697" max="6697" width="3.5703125" style="1" customWidth="1"/>
    <col min="6698" max="6698" width="3.140625" style="1" customWidth="1"/>
    <col min="6699" max="6699" width="2.85546875" style="1" customWidth="1"/>
    <col min="6700" max="6700" width="3" style="1" customWidth="1"/>
    <col min="6701" max="6701" width="2.85546875" style="1" customWidth="1"/>
    <col min="6702" max="6702" width="3.5703125" style="1" customWidth="1"/>
    <col min="6703" max="6704" width="3.28515625" style="1" customWidth="1"/>
    <col min="6705" max="6705" width="5" style="1" customWidth="1"/>
    <col min="6706" max="6706" width="13" style="1" customWidth="1"/>
    <col min="6707" max="6707" width="29.140625" style="1" customWidth="1"/>
    <col min="6708" max="6708" width="27.7109375" style="1" customWidth="1"/>
    <col min="6709" max="6709" width="3.7109375" style="1" customWidth="1"/>
    <col min="6710" max="6710" width="2.7109375" style="1" customWidth="1"/>
    <col min="6711" max="6711" width="3.42578125" style="1" customWidth="1"/>
    <col min="6712" max="6712" width="5.5703125" style="1" customWidth="1"/>
    <col min="6713" max="6713" width="15.5703125" style="1" customWidth="1"/>
    <col min="6714" max="6714" width="4.5703125" style="1" customWidth="1"/>
    <col min="6715" max="6715" width="13.5703125" style="1" customWidth="1"/>
    <col min="6716" max="6716" width="11.28515625" style="1" customWidth="1"/>
    <col min="6717" max="6717" width="10" style="1" customWidth="1"/>
    <col min="6718" max="6718" width="8.7109375" style="1" customWidth="1"/>
    <col min="6719" max="6719" width="14.140625" style="1" customWidth="1"/>
    <col min="6720" max="6720" width="4.7109375" style="1" customWidth="1"/>
    <col min="6721" max="6721" width="4.85546875" style="1" customWidth="1"/>
    <col min="6722" max="6722" width="4.5703125" style="1" customWidth="1"/>
    <col min="6723" max="6723" width="4.28515625" style="1" customWidth="1"/>
    <col min="6724" max="6724" width="4" style="1" customWidth="1"/>
    <col min="6725" max="6725" width="4.140625" style="1" customWidth="1"/>
    <col min="6726" max="6726" width="4.5703125" style="1" customWidth="1"/>
    <col min="6727" max="6727" width="5.140625" style="1" customWidth="1"/>
    <col min="6728" max="6728" width="4.7109375" style="1" customWidth="1"/>
    <col min="6729" max="6729" width="4.5703125" style="1" customWidth="1"/>
    <col min="6730" max="6730" width="4.140625" style="1" customWidth="1"/>
    <col min="6731" max="6731" width="4.42578125" style="1" customWidth="1"/>
    <col min="6732" max="6732" width="9.7109375" style="1" customWidth="1"/>
    <col min="6733" max="6735" width="8.7109375" style="1" customWidth="1"/>
    <col min="6736" max="6736" width="4.85546875" style="1" customWidth="1"/>
    <col min="6737" max="6737" width="10.85546875" style="1" customWidth="1"/>
    <col min="6738" max="6738" width="10.5703125" style="1" customWidth="1"/>
    <col min="6739" max="6739" width="11.42578125" style="1"/>
    <col min="6740" max="6740" width="8.85546875" style="1" customWidth="1"/>
    <col min="6741" max="6741" width="23.140625" style="1" customWidth="1"/>
    <col min="6742" max="6948" width="11.42578125" style="1"/>
    <col min="6949" max="6949" width="6.140625" style="1" customWidth="1"/>
    <col min="6950" max="6950" width="64.85546875" style="1" customWidth="1"/>
    <col min="6951" max="6952" width="3.28515625" style="1" customWidth="1"/>
    <col min="6953" max="6953" width="3.5703125" style="1" customWidth="1"/>
    <col min="6954" max="6954" width="3.140625" style="1" customWidth="1"/>
    <col min="6955" max="6955" width="2.85546875" style="1" customWidth="1"/>
    <col min="6956" max="6956" width="3" style="1" customWidth="1"/>
    <col min="6957" max="6957" width="2.85546875" style="1" customWidth="1"/>
    <col min="6958" max="6958" width="3.5703125" style="1" customWidth="1"/>
    <col min="6959" max="6960" width="3.28515625" style="1" customWidth="1"/>
    <col min="6961" max="6961" width="5" style="1" customWidth="1"/>
    <col min="6962" max="6962" width="13" style="1" customWidth="1"/>
    <col min="6963" max="6963" width="29.140625" style="1" customWidth="1"/>
    <col min="6964" max="6964" width="27.7109375" style="1" customWidth="1"/>
    <col min="6965" max="6965" width="3.7109375" style="1" customWidth="1"/>
    <col min="6966" max="6966" width="2.7109375" style="1" customWidth="1"/>
    <col min="6967" max="6967" width="3.42578125" style="1" customWidth="1"/>
    <col min="6968" max="6968" width="5.5703125" style="1" customWidth="1"/>
    <col min="6969" max="6969" width="15.5703125" style="1" customWidth="1"/>
    <col min="6970" max="6970" width="4.5703125" style="1" customWidth="1"/>
    <col min="6971" max="6971" width="13.5703125" style="1" customWidth="1"/>
    <col min="6972" max="6972" width="11.28515625" style="1" customWidth="1"/>
    <col min="6973" max="6973" width="10" style="1" customWidth="1"/>
    <col min="6974" max="6974" width="8.7109375" style="1" customWidth="1"/>
    <col min="6975" max="6975" width="14.140625" style="1" customWidth="1"/>
    <col min="6976" max="6976" width="4.7109375" style="1" customWidth="1"/>
    <col min="6977" max="6977" width="4.85546875" style="1" customWidth="1"/>
    <col min="6978" max="6978" width="4.5703125" style="1" customWidth="1"/>
    <col min="6979" max="6979" width="4.28515625" style="1" customWidth="1"/>
    <col min="6980" max="6980" width="4" style="1" customWidth="1"/>
    <col min="6981" max="6981" width="4.140625" style="1" customWidth="1"/>
    <col min="6982" max="6982" width="4.5703125" style="1" customWidth="1"/>
    <col min="6983" max="6983" width="5.140625" style="1" customWidth="1"/>
    <col min="6984" max="6984" width="4.7109375" style="1" customWidth="1"/>
    <col min="6985" max="6985" width="4.5703125" style="1" customWidth="1"/>
    <col min="6986" max="6986" width="4.140625" style="1" customWidth="1"/>
    <col min="6987" max="6987" width="4.42578125" style="1" customWidth="1"/>
    <col min="6988" max="6988" width="9.7109375" style="1" customWidth="1"/>
    <col min="6989" max="6991" width="8.7109375" style="1" customWidth="1"/>
    <col min="6992" max="6992" width="4.85546875" style="1" customWidth="1"/>
    <col min="6993" max="6993" width="10.85546875" style="1" customWidth="1"/>
    <col min="6994" max="6994" width="10.5703125" style="1" customWidth="1"/>
    <col min="6995" max="6995" width="11.42578125" style="1"/>
    <col min="6996" max="6996" width="8.85546875" style="1" customWidth="1"/>
    <col min="6997" max="6997" width="23.140625" style="1" customWidth="1"/>
    <col min="6998" max="7204" width="11.42578125" style="1"/>
    <col min="7205" max="7205" width="6.140625" style="1" customWidth="1"/>
    <col min="7206" max="7206" width="64.85546875" style="1" customWidth="1"/>
    <col min="7207" max="7208" width="3.28515625" style="1" customWidth="1"/>
    <col min="7209" max="7209" width="3.5703125" style="1" customWidth="1"/>
    <col min="7210" max="7210" width="3.140625" style="1" customWidth="1"/>
    <col min="7211" max="7211" width="2.85546875" style="1" customWidth="1"/>
    <col min="7212" max="7212" width="3" style="1" customWidth="1"/>
    <col min="7213" max="7213" width="2.85546875" style="1" customWidth="1"/>
    <col min="7214" max="7214" width="3.5703125" style="1" customWidth="1"/>
    <col min="7215" max="7216" width="3.28515625" style="1" customWidth="1"/>
    <col min="7217" max="7217" width="5" style="1" customWidth="1"/>
    <col min="7218" max="7218" width="13" style="1" customWidth="1"/>
    <col min="7219" max="7219" width="29.140625" style="1" customWidth="1"/>
    <col min="7220" max="7220" width="27.7109375" style="1" customWidth="1"/>
    <col min="7221" max="7221" width="3.7109375" style="1" customWidth="1"/>
    <col min="7222" max="7222" width="2.7109375" style="1" customWidth="1"/>
    <col min="7223" max="7223" width="3.42578125" style="1" customWidth="1"/>
    <col min="7224" max="7224" width="5.5703125" style="1" customWidth="1"/>
    <col min="7225" max="7225" width="15.5703125" style="1" customWidth="1"/>
    <col min="7226" max="7226" width="4.5703125" style="1" customWidth="1"/>
    <col min="7227" max="7227" width="13.5703125" style="1" customWidth="1"/>
    <col min="7228" max="7228" width="11.28515625" style="1" customWidth="1"/>
    <col min="7229" max="7229" width="10" style="1" customWidth="1"/>
    <col min="7230" max="7230" width="8.7109375" style="1" customWidth="1"/>
    <col min="7231" max="7231" width="14.140625" style="1" customWidth="1"/>
    <col min="7232" max="7232" width="4.7109375" style="1" customWidth="1"/>
    <col min="7233" max="7233" width="4.85546875" style="1" customWidth="1"/>
    <col min="7234" max="7234" width="4.5703125" style="1" customWidth="1"/>
    <col min="7235" max="7235" width="4.28515625" style="1" customWidth="1"/>
    <col min="7236" max="7236" width="4" style="1" customWidth="1"/>
    <col min="7237" max="7237" width="4.140625" style="1" customWidth="1"/>
    <col min="7238" max="7238" width="4.5703125" style="1" customWidth="1"/>
    <col min="7239" max="7239" width="5.140625" style="1" customWidth="1"/>
    <col min="7240" max="7240" width="4.7109375" style="1" customWidth="1"/>
    <col min="7241" max="7241" width="4.5703125" style="1" customWidth="1"/>
    <col min="7242" max="7242" width="4.140625" style="1" customWidth="1"/>
    <col min="7243" max="7243" width="4.42578125" style="1" customWidth="1"/>
    <col min="7244" max="7244" width="9.7109375" style="1" customWidth="1"/>
    <col min="7245" max="7247" width="8.7109375" style="1" customWidth="1"/>
    <col min="7248" max="7248" width="4.85546875" style="1" customWidth="1"/>
    <col min="7249" max="7249" width="10.85546875" style="1" customWidth="1"/>
    <col min="7250" max="7250" width="10.5703125" style="1" customWidth="1"/>
    <col min="7251" max="7251" width="11.42578125" style="1"/>
    <col min="7252" max="7252" width="8.85546875" style="1" customWidth="1"/>
    <col min="7253" max="7253" width="23.140625" style="1" customWidth="1"/>
    <col min="7254" max="7460" width="11.42578125" style="1"/>
    <col min="7461" max="7461" width="6.140625" style="1" customWidth="1"/>
    <col min="7462" max="7462" width="64.85546875" style="1" customWidth="1"/>
    <col min="7463" max="7464" width="3.28515625" style="1" customWidth="1"/>
    <col min="7465" max="7465" width="3.5703125" style="1" customWidth="1"/>
    <col min="7466" max="7466" width="3.140625" style="1" customWidth="1"/>
    <col min="7467" max="7467" width="2.85546875" style="1" customWidth="1"/>
    <col min="7468" max="7468" width="3" style="1" customWidth="1"/>
    <col min="7469" max="7469" width="2.85546875" style="1" customWidth="1"/>
    <col min="7470" max="7470" width="3.5703125" style="1" customWidth="1"/>
    <col min="7471" max="7472" width="3.28515625" style="1" customWidth="1"/>
    <col min="7473" max="7473" width="5" style="1" customWidth="1"/>
    <col min="7474" max="7474" width="13" style="1" customWidth="1"/>
    <col min="7475" max="7475" width="29.140625" style="1" customWidth="1"/>
    <col min="7476" max="7476" width="27.7109375" style="1" customWidth="1"/>
    <col min="7477" max="7477" width="3.7109375" style="1" customWidth="1"/>
    <col min="7478" max="7478" width="2.7109375" style="1" customWidth="1"/>
    <col min="7479" max="7479" width="3.42578125" style="1" customWidth="1"/>
    <col min="7480" max="7480" width="5.5703125" style="1" customWidth="1"/>
    <col min="7481" max="7481" width="15.5703125" style="1" customWidth="1"/>
    <col min="7482" max="7482" width="4.5703125" style="1" customWidth="1"/>
    <col min="7483" max="7483" width="13.5703125" style="1" customWidth="1"/>
    <col min="7484" max="7484" width="11.28515625" style="1" customWidth="1"/>
    <col min="7485" max="7485" width="10" style="1" customWidth="1"/>
    <col min="7486" max="7486" width="8.7109375" style="1" customWidth="1"/>
    <col min="7487" max="7487" width="14.140625" style="1" customWidth="1"/>
    <col min="7488" max="7488" width="4.7109375" style="1" customWidth="1"/>
    <col min="7489" max="7489" width="4.85546875" style="1" customWidth="1"/>
    <col min="7490" max="7490" width="4.5703125" style="1" customWidth="1"/>
    <col min="7491" max="7491" width="4.28515625" style="1" customWidth="1"/>
    <col min="7492" max="7492" width="4" style="1" customWidth="1"/>
    <col min="7493" max="7493" width="4.140625" style="1" customWidth="1"/>
    <col min="7494" max="7494" width="4.5703125" style="1" customWidth="1"/>
    <col min="7495" max="7495" width="5.140625" style="1" customWidth="1"/>
    <col min="7496" max="7496" width="4.7109375" style="1" customWidth="1"/>
    <col min="7497" max="7497" width="4.5703125" style="1" customWidth="1"/>
    <col min="7498" max="7498" width="4.140625" style="1" customWidth="1"/>
    <col min="7499" max="7499" width="4.42578125" style="1" customWidth="1"/>
    <col min="7500" max="7500" width="9.7109375" style="1" customWidth="1"/>
    <col min="7501" max="7503" width="8.7109375" style="1" customWidth="1"/>
    <col min="7504" max="7504" width="4.85546875" style="1" customWidth="1"/>
    <col min="7505" max="7505" width="10.85546875" style="1" customWidth="1"/>
    <col min="7506" max="7506" width="10.5703125" style="1" customWidth="1"/>
    <col min="7507" max="7507" width="11.42578125" style="1"/>
    <col min="7508" max="7508" width="8.85546875" style="1" customWidth="1"/>
    <col min="7509" max="7509" width="23.140625" style="1" customWidth="1"/>
    <col min="7510" max="7716" width="11.42578125" style="1"/>
    <col min="7717" max="7717" width="6.140625" style="1" customWidth="1"/>
    <col min="7718" max="7718" width="64.85546875" style="1" customWidth="1"/>
    <col min="7719" max="7720" width="3.28515625" style="1" customWidth="1"/>
    <col min="7721" max="7721" width="3.5703125" style="1" customWidth="1"/>
    <col min="7722" max="7722" width="3.140625" style="1" customWidth="1"/>
    <col min="7723" max="7723" width="2.85546875" style="1" customWidth="1"/>
    <col min="7724" max="7724" width="3" style="1" customWidth="1"/>
    <col min="7725" max="7725" width="2.85546875" style="1" customWidth="1"/>
    <col min="7726" max="7726" width="3.5703125" style="1" customWidth="1"/>
    <col min="7727" max="7728" width="3.28515625" style="1" customWidth="1"/>
    <col min="7729" max="7729" width="5" style="1" customWidth="1"/>
    <col min="7730" max="7730" width="13" style="1" customWidth="1"/>
    <col min="7731" max="7731" width="29.140625" style="1" customWidth="1"/>
    <col min="7732" max="7732" width="27.7109375" style="1" customWidth="1"/>
    <col min="7733" max="7733" width="3.7109375" style="1" customWidth="1"/>
    <col min="7734" max="7734" width="2.7109375" style="1" customWidth="1"/>
    <col min="7735" max="7735" width="3.42578125" style="1" customWidth="1"/>
    <col min="7736" max="7736" width="5.5703125" style="1" customWidth="1"/>
    <col min="7737" max="7737" width="15.5703125" style="1" customWidth="1"/>
    <col min="7738" max="7738" width="4.5703125" style="1" customWidth="1"/>
    <col min="7739" max="7739" width="13.5703125" style="1" customWidth="1"/>
    <col min="7740" max="7740" width="11.28515625" style="1" customWidth="1"/>
    <col min="7741" max="7741" width="10" style="1" customWidth="1"/>
    <col min="7742" max="7742" width="8.7109375" style="1" customWidth="1"/>
    <col min="7743" max="7743" width="14.140625" style="1" customWidth="1"/>
    <col min="7744" max="7744" width="4.7109375" style="1" customWidth="1"/>
    <col min="7745" max="7745" width="4.85546875" style="1" customWidth="1"/>
    <col min="7746" max="7746" width="4.5703125" style="1" customWidth="1"/>
    <col min="7747" max="7747" width="4.28515625" style="1" customWidth="1"/>
    <col min="7748" max="7748" width="4" style="1" customWidth="1"/>
    <col min="7749" max="7749" width="4.140625" style="1" customWidth="1"/>
    <col min="7750" max="7750" width="4.5703125" style="1" customWidth="1"/>
    <col min="7751" max="7751" width="5.140625" style="1" customWidth="1"/>
    <col min="7752" max="7752" width="4.7109375" style="1" customWidth="1"/>
    <col min="7753" max="7753" width="4.5703125" style="1" customWidth="1"/>
    <col min="7754" max="7754" width="4.140625" style="1" customWidth="1"/>
    <col min="7755" max="7755" width="4.42578125" style="1" customWidth="1"/>
    <col min="7756" max="7756" width="9.7109375" style="1" customWidth="1"/>
    <col min="7757" max="7759" width="8.7109375" style="1" customWidth="1"/>
    <col min="7760" max="7760" width="4.85546875" style="1" customWidth="1"/>
    <col min="7761" max="7761" width="10.85546875" style="1" customWidth="1"/>
    <col min="7762" max="7762" width="10.5703125" style="1" customWidth="1"/>
    <col min="7763" max="7763" width="11.42578125" style="1"/>
    <col min="7764" max="7764" width="8.85546875" style="1" customWidth="1"/>
    <col min="7765" max="7765" width="23.140625" style="1" customWidth="1"/>
    <col min="7766" max="7972" width="11.42578125" style="1"/>
    <col min="7973" max="7973" width="6.140625" style="1" customWidth="1"/>
    <col min="7974" max="7974" width="64.85546875" style="1" customWidth="1"/>
    <col min="7975" max="7976" width="3.28515625" style="1" customWidth="1"/>
    <col min="7977" max="7977" width="3.5703125" style="1" customWidth="1"/>
    <col min="7978" max="7978" width="3.140625" style="1" customWidth="1"/>
    <col min="7979" max="7979" width="2.85546875" style="1" customWidth="1"/>
    <col min="7980" max="7980" width="3" style="1" customWidth="1"/>
    <col min="7981" max="7981" width="2.85546875" style="1" customWidth="1"/>
    <col min="7982" max="7982" width="3.5703125" style="1" customWidth="1"/>
    <col min="7983" max="7984" width="3.28515625" style="1" customWidth="1"/>
    <col min="7985" max="7985" width="5" style="1" customWidth="1"/>
    <col min="7986" max="7986" width="13" style="1" customWidth="1"/>
    <col min="7987" max="7987" width="29.140625" style="1" customWidth="1"/>
    <col min="7988" max="7988" width="27.7109375" style="1" customWidth="1"/>
    <col min="7989" max="7989" width="3.7109375" style="1" customWidth="1"/>
    <col min="7990" max="7990" width="2.7109375" style="1" customWidth="1"/>
    <col min="7991" max="7991" width="3.42578125" style="1" customWidth="1"/>
    <col min="7992" max="7992" width="5.5703125" style="1" customWidth="1"/>
    <col min="7993" max="7993" width="15.5703125" style="1" customWidth="1"/>
    <col min="7994" max="7994" width="4.5703125" style="1" customWidth="1"/>
    <col min="7995" max="7995" width="13.5703125" style="1" customWidth="1"/>
    <col min="7996" max="7996" width="11.28515625" style="1" customWidth="1"/>
    <col min="7997" max="7997" width="10" style="1" customWidth="1"/>
    <col min="7998" max="7998" width="8.7109375" style="1" customWidth="1"/>
    <col min="7999" max="7999" width="14.140625" style="1" customWidth="1"/>
    <col min="8000" max="8000" width="4.7109375" style="1" customWidth="1"/>
    <col min="8001" max="8001" width="4.85546875" style="1" customWidth="1"/>
    <col min="8002" max="8002" width="4.5703125" style="1" customWidth="1"/>
    <col min="8003" max="8003" width="4.28515625" style="1" customWidth="1"/>
    <col min="8004" max="8004" width="4" style="1" customWidth="1"/>
    <col min="8005" max="8005" width="4.140625" style="1" customWidth="1"/>
    <col min="8006" max="8006" width="4.5703125" style="1" customWidth="1"/>
    <col min="8007" max="8007" width="5.140625" style="1" customWidth="1"/>
    <col min="8008" max="8008" width="4.7109375" style="1" customWidth="1"/>
    <col min="8009" max="8009" width="4.5703125" style="1" customWidth="1"/>
    <col min="8010" max="8010" width="4.140625" style="1" customWidth="1"/>
    <col min="8011" max="8011" width="4.42578125" style="1" customWidth="1"/>
    <col min="8012" max="8012" width="9.7109375" style="1" customWidth="1"/>
    <col min="8013" max="8015" width="8.7109375" style="1" customWidth="1"/>
    <col min="8016" max="8016" width="4.85546875" style="1" customWidth="1"/>
    <col min="8017" max="8017" width="10.85546875" style="1" customWidth="1"/>
    <col min="8018" max="8018" width="10.5703125" style="1" customWidth="1"/>
    <col min="8019" max="8019" width="11.42578125" style="1"/>
    <col min="8020" max="8020" width="8.85546875" style="1" customWidth="1"/>
    <col min="8021" max="8021" width="23.140625" style="1" customWidth="1"/>
    <col min="8022" max="8228" width="11.42578125" style="1"/>
    <col min="8229" max="8229" width="6.140625" style="1" customWidth="1"/>
    <col min="8230" max="8230" width="64.85546875" style="1" customWidth="1"/>
    <col min="8231" max="8232" width="3.28515625" style="1" customWidth="1"/>
    <col min="8233" max="8233" width="3.5703125" style="1" customWidth="1"/>
    <col min="8234" max="8234" width="3.140625" style="1" customWidth="1"/>
    <col min="8235" max="8235" width="2.85546875" style="1" customWidth="1"/>
    <col min="8236" max="8236" width="3" style="1" customWidth="1"/>
    <col min="8237" max="8237" width="2.85546875" style="1" customWidth="1"/>
    <col min="8238" max="8238" width="3.5703125" style="1" customWidth="1"/>
    <col min="8239" max="8240" width="3.28515625" style="1" customWidth="1"/>
    <col min="8241" max="8241" width="5" style="1" customWidth="1"/>
    <col min="8242" max="8242" width="13" style="1" customWidth="1"/>
    <col min="8243" max="8243" width="29.140625" style="1" customWidth="1"/>
    <col min="8244" max="8244" width="27.7109375" style="1" customWidth="1"/>
    <col min="8245" max="8245" width="3.7109375" style="1" customWidth="1"/>
    <col min="8246" max="8246" width="2.7109375" style="1" customWidth="1"/>
    <col min="8247" max="8247" width="3.42578125" style="1" customWidth="1"/>
    <col min="8248" max="8248" width="5.5703125" style="1" customWidth="1"/>
    <col min="8249" max="8249" width="15.5703125" style="1" customWidth="1"/>
    <col min="8250" max="8250" width="4.5703125" style="1" customWidth="1"/>
    <col min="8251" max="8251" width="13.5703125" style="1" customWidth="1"/>
    <col min="8252" max="8252" width="11.28515625" style="1" customWidth="1"/>
    <col min="8253" max="8253" width="10" style="1" customWidth="1"/>
    <col min="8254" max="8254" width="8.7109375" style="1" customWidth="1"/>
    <col min="8255" max="8255" width="14.140625" style="1" customWidth="1"/>
    <col min="8256" max="8256" width="4.7109375" style="1" customWidth="1"/>
    <col min="8257" max="8257" width="4.85546875" style="1" customWidth="1"/>
    <col min="8258" max="8258" width="4.5703125" style="1" customWidth="1"/>
    <col min="8259" max="8259" width="4.28515625" style="1" customWidth="1"/>
    <col min="8260" max="8260" width="4" style="1" customWidth="1"/>
    <col min="8261" max="8261" width="4.140625" style="1" customWidth="1"/>
    <col min="8262" max="8262" width="4.5703125" style="1" customWidth="1"/>
    <col min="8263" max="8263" width="5.140625" style="1" customWidth="1"/>
    <col min="8264" max="8264" width="4.7109375" style="1" customWidth="1"/>
    <col min="8265" max="8265" width="4.5703125" style="1" customWidth="1"/>
    <col min="8266" max="8266" width="4.140625" style="1" customWidth="1"/>
    <col min="8267" max="8267" width="4.42578125" style="1" customWidth="1"/>
    <col min="8268" max="8268" width="9.7109375" style="1" customWidth="1"/>
    <col min="8269" max="8271" width="8.7109375" style="1" customWidth="1"/>
    <col min="8272" max="8272" width="4.85546875" style="1" customWidth="1"/>
    <col min="8273" max="8273" width="10.85546875" style="1" customWidth="1"/>
    <col min="8274" max="8274" width="10.5703125" style="1" customWidth="1"/>
    <col min="8275" max="8275" width="11.42578125" style="1"/>
    <col min="8276" max="8276" width="8.85546875" style="1" customWidth="1"/>
    <col min="8277" max="8277" width="23.140625" style="1" customWidth="1"/>
    <col min="8278" max="8484" width="11.42578125" style="1"/>
    <col min="8485" max="8485" width="6.140625" style="1" customWidth="1"/>
    <col min="8486" max="8486" width="64.85546875" style="1" customWidth="1"/>
    <col min="8487" max="8488" width="3.28515625" style="1" customWidth="1"/>
    <col min="8489" max="8489" width="3.5703125" style="1" customWidth="1"/>
    <col min="8490" max="8490" width="3.140625" style="1" customWidth="1"/>
    <col min="8491" max="8491" width="2.85546875" style="1" customWidth="1"/>
    <col min="8492" max="8492" width="3" style="1" customWidth="1"/>
    <col min="8493" max="8493" width="2.85546875" style="1" customWidth="1"/>
    <col min="8494" max="8494" width="3.5703125" style="1" customWidth="1"/>
    <col min="8495" max="8496" width="3.28515625" style="1" customWidth="1"/>
    <col min="8497" max="8497" width="5" style="1" customWidth="1"/>
    <col min="8498" max="8498" width="13" style="1" customWidth="1"/>
    <col min="8499" max="8499" width="29.140625" style="1" customWidth="1"/>
    <col min="8500" max="8500" width="27.7109375" style="1" customWidth="1"/>
    <col min="8501" max="8501" width="3.7109375" style="1" customWidth="1"/>
    <col min="8502" max="8502" width="2.7109375" style="1" customWidth="1"/>
    <col min="8503" max="8503" width="3.42578125" style="1" customWidth="1"/>
    <col min="8504" max="8504" width="5.5703125" style="1" customWidth="1"/>
    <col min="8505" max="8505" width="15.5703125" style="1" customWidth="1"/>
    <col min="8506" max="8506" width="4.5703125" style="1" customWidth="1"/>
    <col min="8507" max="8507" width="13.5703125" style="1" customWidth="1"/>
    <col min="8508" max="8508" width="11.28515625" style="1" customWidth="1"/>
    <col min="8509" max="8509" width="10" style="1" customWidth="1"/>
    <col min="8510" max="8510" width="8.7109375" style="1" customWidth="1"/>
    <col min="8511" max="8511" width="14.140625" style="1" customWidth="1"/>
    <col min="8512" max="8512" width="4.7109375" style="1" customWidth="1"/>
    <col min="8513" max="8513" width="4.85546875" style="1" customWidth="1"/>
    <col min="8514" max="8514" width="4.5703125" style="1" customWidth="1"/>
    <col min="8515" max="8515" width="4.28515625" style="1" customWidth="1"/>
    <col min="8516" max="8516" width="4" style="1" customWidth="1"/>
    <col min="8517" max="8517" width="4.140625" style="1" customWidth="1"/>
    <col min="8518" max="8518" width="4.5703125" style="1" customWidth="1"/>
    <col min="8519" max="8519" width="5.140625" style="1" customWidth="1"/>
    <col min="8520" max="8520" width="4.7109375" style="1" customWidth="1"/>
    <col min="8521" max="8521" width="4.5703125" style="1" customWidth="1"/>
    <col min="8522" max="8522" width="4.140625" style="1" customWidth="1"/>
    <col min="8523" max="8523" width="4.42578125" style="1" customWidth="1"/>
    <col min="8524" max="8524" width="9.7109375" style="1" customWidth="1"/>
    <col min="8525" max="8527" width="8.7109375" style="1" customWidth="1"/>
    <col min="8528" max="8528" width="4.85546875" style="1" customWidth="1"/>
    <col min="8529" max="8529" width="10.85546875" style="1" customWidth="1"/>
    <col min="8530" max="8530" width="10.5703125" style="1" customWidth="1"/>
    <col min="8531" max="8531" width="11.42578125" style="1"/>
    <col min="8532" max="8532" width="8.85546875" style="1" customWidth="1"/>
    <col min="8533" max="8533" width="23.140625" style="1" customWidth="1"/>
    <col min="8534" max="8740" width="11.42578125" style="1"/>
    <col min="8741" max="8741" width="6.140625" style="1" customWidth="1"/>
    <col min="8742" max="8742" width="64.85546875" style="1" customWidth="1"/>
    <col min="8743" max="8744" width="3.28515625" style="1" customWidth="1"/>
    <col min="8745" max="8745" width="3.5703125" style="1" customWidth="1"/>
    <col min="8746" max="8746" width="3.140625" style="1" customWidth="1"/>
    <col min="8747" max="8747" width="2.85546875" style="1" customWidth="1"/>
    <col min="8748" max="8748" width="3" style="1" customWidth="1"/>
    <col min="8749" max="8749" width="2.85546875" style="1" customWidth="1"/>
    <col min="8750" max="8750" width="3.5703125" style="1" customWidth="1"/>
    <col min="8751" max="8752" width="3.28515625" style="1" customWidth="1"/>
    <col min="8753" max="8753" width="5" style="1" customWidth="1"/>
    <col min="8754" max="8754" width="13" style="1" customWidth="1"/>
    <col min="8755" max="8755" width="29.140625" style="1" customWidth="1"/>
    <col min="8756" max="8756" width="27.7109375" style="1" customWidth="1"/>
    <col min="8757" max="8757" width="3.7109375" style="1" customWidth="1"/>
    <col min="8758" max="8758" width="2.7109375" style="1" customWidth="1"/>
    <col min="8759" max="8759" width="3.42578125" style="1" customWidth="1"/>
    <col min="8760" max="8760" width="5.5703125" style="1" customWidth="1"/>
    <col min="8761" max="8761" width="15.5703125" style="1" customWidth="1"/>
    <col min="8762" max="8762" width="4.5703125" style="1" customWidth="1"/>
    <col min="8763" max="8763" width="13.5703125" style="1" customWidth="1"/>
    <col min="8764" max="8764" width="11.28515625" style="1" customWidth="1"/>
    <col min="8765" max="8765" width="10" style="1" customWidth="1"/>
    <col min="8766" max="8766" width="8.7109375" style="1" customWidth="1"/>
    <col min="8767" max="8767" width="14.140625" style="1" customWidth="1"/>
    <col min="8768" max="8768" width="4.7109375" style="1" customWidth="1"/>
    <col min="8769" max="8769" width="4.85546875" style="1" customWidth="1"/>
    <col min="8770" max="8770" width="4.5703125" style="1" customWidth="1"/>
    <col min="8771" max="8771" width="4.28515625" style="1" customWidth="1"/>
    <col min="8772" max="8772" width="4" style="1" customWidth="1"/>
    <col min="8773" max="8773" width="4.140625" style="1" customWidth="1"/>
    <col min="8774" max="8774" width="4.5703125" style="1" customWidth="1"/>
    <col min="8775" max="8775" width="5.140625" style="1" customWidth="1"/>
    <col min="8776" max="8776" width="4.7109375" style="1" customWidth="1"/>
    <col min="8777" max="8777" width="4.5703125" style="1" customWidth="1"/>
    <col min="8778" max="8778" width="4.140625" style="1" customWidth="1"/>
    <col min="8779" max="8779" width="4.42578125" style="1" customWidth="1"/>
    <col min="8780" max="8780" width="9.7109375" style="1" customWidth="1"/>
    <col min="8781" max="8783" width="8.7109375" style="1" customWidth="1"/>
    <col min="8784" max="8784" width="4.85546875" style="1" customWidth="1"/>
    <col min="8785" max="8785" width="10.85546875" style="1" customWidth="1"/>
    <col min="8786" max="8786" width="10.5703125" style="1" customWidth="1"/>
    <col min="8787" max="8787" width="11.42578125" style="1"/>
    <col min="8788" max="8788" width="8.85546875" style="1" customWidth="1"/>
    <col min="8789" max="8789" width="23.140625" style="1" customWidth="1"/>
    <col min="8790" max="8996" width="11.42578125" style="1"/>
    <col min="8997" max="8997" width="6.140625" style="1" customWidth="1"/>
    <col min="8998" max="8998" width="64.85546875" style="1" customWidth="1"/>
    <col min="8999" max="9000" width="3.28515625" style="1" customWidth="1"/>
    <col min="9001" max="9001" width="3.5703125" style="1" customWidth="1"/>
    <col min="9002" max="9002" width="3.140625" style="1" customWidth="1"/>
    <col min="9003" max="9003" width="2.85546875" style="1" customWidth="1"/>
    <col min="9004" max="9004" width="3" style="1" customWidth="1"/>
    <col min="9005" max="9005" width="2.85546875" style="1" customWidth="1"/>
    <col min="9006" max="9006" width="3.5703125" style="1" customWidth="1"/>
    <col min="9007" max="9008" width="3.28515625" style="1" customWidth="1"/>
    <col min="9009" max="9009" width="5" style="1" customWidth="1"/>
    <col min="9010" max="9010" width="13" style="1" customWidth="1"/>
    <col min="9011" max="9011" width="29.140625" style="1" customWidth="1"/>
    <col min="9012" max="9012" width="27.7109375" style="1" customWidth="1"/>
    <col min="9013" max="9013" width="3.7109375" style="1" customWidth="1"/>
    <col min="9014" max="9014" width="2.7109375" style="1" customWidth="1"/>
    <col min="9015" max="9015" width="3.42578125" style="1" customWidth="1"/>
    <col min="9016" max="9016" width="5.5703125" style="1" customWidth="1"/>
    <col min="9017" max="9017" width="15.5703125" style="1" customWidth="1"/>
    <col min="9018" max="9018" width="4.5703125" style="1" customWidth="1"/>
    <col min="9019" max="9019" width="13.5703125" style="1" customWidth="1"/>
    <col min="9020" max="9020" width="11.28515625" style="1" customWidth="1"/>
    <col min="9021" max="9021" width="10" style="1" customWidth="1"/>
    <col min="9022" max="9022" width="8.7109375" style="1" customWidth="1"/>
    <col min="9023" max="9023" width="14.140625" style="1" customWidth="1"/>
    <col min="9024" max="9024" width="4.7109375" style="1" customWidth="1"/>
    <col min="9025" max="9025" width="4.85546875" style="1" customWidth="1"/>
    <col min="9026" max="9026" width="4.5703125" style="1" customWidth="1"/>
    <col min="9027" max="9027" width="4.28515625" style="1" customWidth="1"/>
    <col min="9028" max="9028" width="4" style="1" customWidth="1"/>
    <col min="9029" max="9029" width="4.140625" style="1" customWidth="1"/>
    <col min="9030" max="9030" width="4.5703125" style="1" customWidth="1"/>
    <col min="9031" max="9031" width="5.140625" style="1" customWidth="1"/>
    <col min="9032" max="9032" width="4.7109375" style="1" customWidth="1"/>
    <col min="9033" max="9033" width="4.5703125" style="1" customWidth="1"/>
    <col min="9034" max="9034" width="4.140625" style="1" customWidth="1"/>
    <col min="9035" max="9035" width="4.42578125" style="1" customWidth="1"/>
    <col min="9036" max="9036" width="9.7109375" style="1" customWidth="1"/>
    <col min="9037" max="9039" width="8.7109375" style="1" customWidth="1"/>
    <col min="9040" max="9040" width="4.85546875" style="1" customWidth="1"/>
    <col min="9041" max="9041" width="10.85546875" style="1" customWidth="1"/>
    <col min="9042" max="9042" width="10.5703125" style="1" customWidth="1"/>
    <col min="9043" max="9043" width="11.42578125" style="1"/>
    <col min="9044" max="9044" width="8.85546875" style="1" customWidth="1"/>
    <col min="9045" max="9045" width="23.140625" style="1" customWidth="1"/>
    <col min="9046" max="9252" width="11.42578125" style="1"/>
    <col min="9253" max="9253" width="6.140625" style="1" customWidth="1"/>
    <col min="9254" max="9254" width="64.85546875" style="1" customWidth="1"/>
    <col min="9255" max="9256" width="3.28515625" style="1" customWidth="1"/>
    <col min="9257" max="9257" width="3.5703125" style="1" customWidth="1"/>
    <col min="9258" max="9258" width="3.140625" style="1" customWidth="1"/>
    <col min="9259" max="9259" width="2.85546875" style="1" customWidth="1"/>
    <col min="9260" max="9260" width="3" style="1" customWidth="1"/>
    <col min="9261" max="9261" width="2.85546875" style="1" customWidth="1"/>
    <col min="9262" max="9262" width="3.5703125" style="1" customWidth="1"/>
    <col min="9263" max="9264" width="3.28515625" style="1" customWidth="1"/>
    <col min="9265" max="9265" width="5" style="1" customWidth="1"/>
    <col min="9266" max="9266" width="13" style="1" customWidth="1"/>
    <col min="9267" max="9267" width="29.140625" style="1" customWidth="1"/>
    <col min="9268" max="9268" width="27.7109375" style="1" customWidth="1"/>
    <col min="9269" max="9269" width="3.7109375" style="1" customWidth="1"/>
    <col min="9270" max="9270" width="2.7109375" style="1" customWidth="1"/>
    <col min="9271" max="9271" width="3.42578125" style="1" customWidth="1"/>
    <col min="9272" max="9272" width="5.5703125" style="1" customWidth="1"/>
    <col min="9273" max="9273" width="15.5703125" style="1" customWidth="1"/>
    <col min="9274" max="9274" width="4.5703125" style="1" customWidth="1"/>
    <col min="9275" max="9275" width="13.5703125" style="1" customWidth="1"/>
    <col min="9276" max="9276" width="11.28515625" style="1" customWidth="1"/>
    <col min="9277" max="9277" width="10" style="1" customWidth="1"/>
    <col min="9278" max="9278" width="8.7109375" style="1" customWidth="1"/>
    <col min="9279" max="9279" width="14.140625" style="1" customWidth="1"/>
    <col min="9280" max="9280" width="4.7109375" style="1" customWidth="1"/>
    <col min="9281" max="9281" width="4.85546875" style="1" customWidth="1"/>
    <col min="9282" max="9282" width="4.5703125" style="1" customWidth="1"/>
    <col min="9283" max="9283" width="4.28515625" style="1" customWidth="1"/>
    <col min="9284" max="9284" width="4" style="1" customWidth="1"/>
    <col min="9285" max="9285" width="4.140625" style="1" customWidth="1"/>
    <col min="9286" max="9286" width="4.5703125" style="1" customWidth="1"/>
    <col min="9287" max="9287" width="5.140625" style="1" customWidth="1"/>
    <col min="9288" max="9288" width="4.7109375" style="1" customWidth="1"/>
    <col min="9289" max="9289" width="4.5703125" style="1" customWidth="1"/>
    <col min="9290" max="9290" width="4.140625" style="1" customWidth="1"/>
    <col min="9291" max="9291" width="4.42578125" style="1" customWidth="1"/>
    <col min="9292" max="9292" width="9.7109375" style="1" customWidth="1"/>
    <col min="9293" max="9295" width="8.7109375" style="1" customWidth="1"/>
    <col min="9296" max="9296" width="4.85546875" style="1" customWidth="1"/>
    <col min="9297" max="9297" width="10.85546875" style="1" customWidth="1"/>
    <col min="9298" max="9298" width="10.5703125" style="1" customWidth="1"/>
    <col min="9299" max="9299" width="11.42578125" style="1"/>
    <col min="9300" max="9300" width="8.85546875" style="1" customWidth="1"/>
    <col min="9301" max="9301" width="23.140625" style="1" customWidth="1"/>
    <col min="9302" max="9508" width="11.42578125" style="1"/>
    <col min="9509" max="9509" width="6.140625" style="1" customWidth="1"/>
    <col min="9510" max="9510" width="64.85546875" style="1" customWidth="1"/>
    <col min="9511" max="9512" width="3.28515625" style="1" customWidth="1"/>
    <col min="9513" max="9513" width="3.5703125" style="1" customWidth="1"/>
    <col min="9514" max="9514" width="3.140625" style="1" customWidth="1"/>
    <col min="9515" max="9515" width="2.85546875" style="1" customWidth="1"/>
    <col min="9516" max="9516" width="3" style="1" customWidth="1"/>
    <col min="9517" max="9517" width="2.85546875" style="1" customWidth="1"/>
    <col min="9518" max="9518" width="3.5703125" style="1" customWidth="1"/>
    <col min="9519" max="9520" width="3.28515625" style="1" customWidth="1"/>
    <col min="9521" max="9521" width="5" style="1" customWidth="1"/>
    <col min="9522" max="9522" width="13" style="1" customWidth="1"/>
    <col min="9523" max="9523" width="29.140625" style="1" customWidth="1"/>
    <col min="9524" max="9524" width="27.7109375" style="1" customWidth="1"/>
    <col min="9525" max="9525" width="3.7109375" style="1" customWidth="1"/>
    <col min="9526" max="9526" width="2.7109375" style="1" customWidth="1"/>
    <col min="9527" max="9527" width="3.42578125" style="1" customWidth="1"/>
    <col min="9528" max="9528" width="5.5703125" style="1" customWidth="1"/>
    <col min="9529" max="9529" width="15.5703125" style="1" customWidth="1"/>
    <col min="9530" max="9530" width="4.5703125" style="1" customWidth="1"/>
    <col min="9531" max="9531" width="13.5703125" style="1" customWidth="1"/>
    <col min="9532" max="9532" width="11.28515625" style="1" customWidth="1"/>
    <col min="9533" max="9533" width="10" style="1" customWidth="1"/>
    <col min="9534" max="9534" width="8.7109375" style="1" customWidth="1"/>
    <col min="9535" max="9535" width="14.140625" style="1" customWidth="1"/>
    <col min="9536" max="9536" width="4.7109375" style="1" customWidth="1"/>
    <col min="9537" max="9537" width="4.85546875" style="1" customWidth="1"/>
    <col min="9538" max="9538" width="4.5703125" style="1" customWidth="1"/>
    <col min="9539" max="9539" width="4.28515625" style="1" customWidth="1"/>
    <col min="9540" max="9540" width="4" style="1" customWidth="1"/>
    <col min="9541" max="9541" width="4.140625" style="1" customWidth="1"/>
    <col min="9542" max="9542" width="4.5703125" style="1" customWidth="1"/>
    <col min="9543" max="9543" width="5.140625" style="1" customWidth="1"/>
    <col min="9544" max="9544" width="4.7109375" style="1" customWidth="1"/>
    <col min="9545" max="9545" width="4.5703125" style="1" customWidth="1"/>
    <col min="9546" max="9546" width="4.140625" style="1" customWidth="1"/>
    <col min="9547" max="9547" width="4.42578125" style="1" customWidth="1"/>
    <col min="9548" max="9548" width="9.7109375" style="1" customWidth="1"/>
    <col min="9549" max="9551" width="8.7109375" style="1" customWidth="1"/>
    <col min="9552" max="9552" width="4.85546875" style="1" customWidth="1"/>
    <col min="9553" max="9553" width="10.85546875" style="1" customWidth="1"/>
    <col min="9554" max="9554" width="10.5703125" style="1" customWidth="1"/>
    <col min="9555" max="9555" width="11.42578125" style="1"/>
    <col min="9556" max="9556" width="8.85546875" style="1" customWidth="1"/>
    <col min="9557" max="9557" width="23.140625" style="1" customWidth="1"/>
    <col min="9558" max="9764" width="11.42578125" style="1"/>
    <col min="9765" max="9765" width="6.140625" style="1" customWidth="1"/>
    <col min="9766" max="9766" width="64.85546875" style="1" customWidth="1"/>
    <col min="9767" max="9768" width="3.28515625" style="1" customWidth="1"/>
    <col min="9769" max="9769" width="3.5703125" style="1" customWidth="1"/>
    <col min="9770" max="9770" width="3.140625" style="1" customWidth="1"/>
    <col min="9771" max="9771" width="2.85546875" style="1" customWidth="1"/>
    <col min="9772" max="9772" width="3" style="1" customWidth="1"/>
    <col min="9773" max="9773" width="2.85546875" style="1" customWidth="1"/>
    <col min="9774" max="9774" width="3.5703125" style="1" customWidth="1"/>
    <col min="9775" max="9776" width="3.28515625" style="1" customWidth="1"/>
    <col min="9777" max="9777" width="5" style="1" customWidth="1"/>
    <col min="9778" max="9778" width="13" style="1" customWidth="1"/>
    <col min="9779" max="9779" width="29.140625" style="1" customWidth="1"/>
    <col min="9780" max="9780" width="27.7109375" style="1" customWidth="1"/>
    <col min="9781" max="9781" width="3.7109375" style="1" customWidth="1"/>
    <col min="9782" max="9782" width="2.7109375" style="1" customWidth="1"/>
    <col min="9783" max="9783" width="3.42578125" style="1" customWidth="1"/>
    <col min="9784" max="9784" width="5.5703125" style="1" customWidth="1"/>
    <col min="9785" max="9785" width="15.5703125" style="1" customWidth="1"/>
    <col min="9786" max="9786" width="4.5703125" style="1" customWidth="1"/>
    <col min="9787" max="9787" width="13.5703125" style="1" customWidth="1"/>
    <col min="9788" max="9788" width="11.28515625" style="1" customWidth="1"/>
    <col min="9789" max="9789" width="10" style="1" customWidth="1"/>
    <col min="9790" max="9790" width="8.7109375" style="1" customWidth="1"/>
    <col min="9791" max="9791" width="14.140625" style="1" customWidth="1"/>
    <col min="9792" max="9792" width="4.7109375" style="1" customWidth="1"/>
    <col min="9793" max="9793" width="4.85546875" style="1" customWidth="1"/>
    <col min="9794" max="9794" width="4.5703125" style="1" customWidth="1"/>
    <col min="9795" max="9795" width="4.28515625" style="1" customWidth="1"/>
    <col min="9796" max="9796" width="4" style="1" customWidth="1"/>
    <col min="9797" max="9797" width="4.140625" style="1" customWidth="1"/>
    <col min="9798" max="9798" width="4.5703125" style="1" customWidth="1"/>
    <col min="9799" max="9799" width="5.140625" style="1" customWidth="1"/>
    <col min="9800" max="9800" width="4.7109375" style="1" customWidth="1"/>
    <col min="9801" max="9801" width="4.5703125" style="1" customWidth="1"/>
    <col min="9802" max="9802" width="4.140625" style="1" customWidth="1"/>
    <col min="9803" max="9803" width="4.42578125" style="1" customWidth="1"/>
    <col min="9804" max="9804" width="9.7109375" style="1" customWidth="1"/>
    <col min="9805" max="9807" width="8.7109375" style="1" customWidth="1"/>
    <col min="9808" max="9808" width="4.85546875" style="1" customWidth="1"/>
    <col min="9809" max="9809" width="10.85546875" style="1" customWidth="1"/>
    <col min="9810" max="9810" width="10.5703125" style="1" customWidth="1"/>
    <col min="9811" max="9811" width="11.42578125" style="1"/>
    <col min="9812" max="9812" width="8.85546875" style="1" customWidth="1"/>
    <col min="9813" max="9813" width="23.140625" style="1" customWidth="1"/>
    <col min="9814" max="10020" width="11.42578125" style="1"/>
    <col min="10021" max="10021" width="6.140625" style="1" customWidth="1"/>
    <col min="10022" max="10022" width="64.85546875" style="1" customWidth="1"/>
    <col min="10023" max="10024" width="3.28515625" style="1" customWidth="1"/>
    <col min="10025" max="10025" width="3.5703125" style="1" customWidth="1"/>
    <col min="10026" max="10026" width="3.140625" style="1" customWidth="1"/>
    <col min="10027" max="10027" width="2.85546875" style="1" customWidth="1"/>
    <col min="10028" max="10028" width="3" style="1" customWidth="1"/>
    <col min="10029" max="10029" width="2.85546875" style="1" customWidth="1"/>
    <col min="10030" max="10030" width="3.5703125" style="1" customWidth="1"/>
    <col min="10031" max="10032" width="3.28515625" style="1" customWidth="1"/>
    <col min="10033" max="10033" width="5" style="1" customWidth="1"/>
    <col min="10034" max="10034" width="13" style="1" customWidth="1"/>
    <col min="10035" max="10035" width="29.140625" style="1" customWidth="1"/>
    <col min="10036" max="10036" width="27.7109375" style="1" customWidth="1"/>
    <col min="10037" max="10037" width="3.7109375" style="1" customWidth="1"/>
    <col min="10038" max="10038" width="2.7109375" style="1" customWidth="1"/>
    <col min="10039" max="10039" width="3.42578125" style="1" customWidth="1"/>
    <col min="10040" max="10040" width="5.5703125" style="1" customWidth="1"/>
    <col min="10041" max="10041" width="15.5703125" style="1" customWidth="1"/>
    <col min="10042" max="10042" width="4.5703125" style="1" customWidth="1"/>
    <col min="10043" max="10043" width="13.5703125" style="1" customWidth="1"/>
    <col min="10044" max="10044" width="11.28515625" style="1" customWidth="1"/>
    <col min="10045" max="10045" width="10" style="1" customWidth="1"/>
    <col min="10046" max="10046" width="8.7109375" style="1" customWidth="1"/>
    <col min="10047" max="10047" width="14.140625" style="1" customWidth="1"/>
    <col min="10048" max="10048" width="4.7109375" style="1" customWidth="1"/>
    <col min="10049" max="10049" width="4.85546875" style="1" customWidth="1"/>
    <col min="10050" max="10050" width="4.5703125" style="1" customWidth="1"/>
    <col min="10051" max="10051" width="4.28515625" style="1" customWidth="1"/>
    <col min="10052" max="10052" width="4" style="1" customWidth="1"/>
    <col min="10053" max="10053" width="4.140625" style="1" customWidth="1"/>
    <col min="10054" max="10054" width="4.5703125" style="1" customWidth="1"/>
    <col min="10055" max="10055" width="5.140625" style="1" customWidth="1"/>
    <col min="10056" max="10056" width="4.7109375" style="1" customWidth="1"/>
    <col min="10057" max="10057" width="4.5703125" style="1" customWidth="1"/>
    <col min="10058" max="10058" width="4.140625" style="1" customWidth="1"/>
    <col min="10059" max="10059" width="4.42578125" style="1" customWidth="1"/>
    <col min="10060" max="10060" width="9.7109375" style="1" customWidth="1"/>
    <col min="10061" max="10063" width="8.7109375" style="1" customWidth="1"/>
    <col min="10064" max="10064" width="4.85546875" style="1" customWidth="1"/>
    <col min="10065" max="10065" width="10.85546875" style="1" customWidth="1"/>
    <col min="10066" max="10066" width="10.5703125" style="1" customWidth="1"/>
    <col min="10067" max="10067" width="11.42578125" style="1"/>
    <col min="10068" max="10068" width="8.85546875" style="1" customWidth="1"/>
    <col min="10069" max="10069" width="23.140625" style="1" customWidth="1"/>
    <col min="10070" max="10276" width="11.42578125" style="1"/>
    <col min="10277" max="10277" width="6.140625" style="1" customWidth="1"/>
    <col min="10278" max="10278" width="64.85546875" style="1" customWidth="1"/>
    <col min="10279" max="10280" width="3.28515625" style="1" customWidth="1"/>
    <col min="10281" max="10281" width="3.5703125" style="1" customWidth="1"/>
    <col min="10282" max="10282" width="3.140625" style="1" customWidth="1"/>
    <col min="10283" max="10283" width="2.85546875" style="1" customWidth="1"/>
    <col min="10284" max="10284" width="3" style="1" customWidth="1"/>
    <col min="10285" max="10285" width="2.85546875" style="1" customWidth="1"/>
    <col min="10286" max="10286" width="3.5703125" style="1" customWidth="1"/>
    <col min="10287" max="10288" width="3.28515625" style="1" customWidth="1"/>
    <col min="10289" max="10289" width="5" style="1" customWidth="1"/>
    <col min="10290" max="10290" width="13" style="1" customWidth="1"/>
    <col min="10291" max="10291" width="29.140625" style="1" customWidth="1"/>
    <col min="10292" max="10292" width="27.7109375" style="1" customWidth="1"/>
    <col min="10293" max="10293" width="3.7109375" style="1" customWidth="1"/>
    <col min="10294" max="10294" width="2.7109375" style="1" customWidth="1"/>
    <col min="10295" max="10295" width="3.42578125" style="1" customWidth="1"/>
    <col min="10296" max="10296" width="5.5703125" style="1" customWidth="1"/>
    <col min="10297" max="10297" width="15.5703125" style="1" customWidth="1"/>
    <col min="10298" max="10298" width="4.5703125" style="1" customWidth="1"/>
    <col min="10299" max="10299" width="13.5703125" style="1" customWidth="1"/>
    <col min="10300" max="10300" width="11.28515625" style="1" customWidth="1"/>
    <col min="10301" max="10301" width="10" style="1" customWidth="1"/>
    <col min="10302" max="10302" width="8.7109375" style="1" customWidth="1"/>
    <col min="10303" max="10303" width="14.140625" style="1" customWidth="1"/>
    <col min="10304" max="10304" width="4.7109375" style="1" customWidth="1"/>
    <col min="10305" max="10305" width="4.85546875" style="1" customWidth="1"/>
    <col min="10306" max="10306" width="4.5703125" style="1" customWidth="1"/>
    <col min="10307" max="10307" width="4.28515625" style="1" customWidth="1"/>
    <col min="10308" max="10308" width="4" style="1" customWidth="1"/>
    <col min="10309" max="10309" width="4.140625" style="1" customWidth="1"/>
    <col min="10310" max="10310" width="4.5703125" style="1" customWidth="1"/>
    <col min="10311" max="10311" width="5.140625" style="1" customWidth="1"/>
    <col min="10312" max="10312" width="4.7109375" style="1" customWidth="1"/>
    <col min="10313" max="10313" width="4.5703125" style="1" customWidth="1"/>
    <col min="10314" max="10314" width="4.140625" style="1" customWidth="1"/>
    <col min="10315" max="10315" width="4.42578125" style="1" customWidth="1"/>
    <col min="10316" max="10316" width="9.7109375" style="1" customWidth="1"/>
    <col min="10317" max="10319" width="8.7109375" style="1" customWidth="1"/>
    <col min="10320" max="10320" width="4.85546875" style="1" customWidth="1"/>
    <col min="10321" max="10321" width="10.85546875" style="1" customWidth="1"/>
    <col min="10322" max="10322" width="10.5703125" style="1" customWidth="1"/>
    <col min="10323" max="10323" width="11.42578125" style="1"/>
    <col min="10324" max="10324" width="8.85546875" style="1" customWidth="1"/>
    <col min="10325" max="10325" width="23.140625" style="1" customWidth="1"/>
    <col min="10326" max="10532" width="11.42578125" style="1"/>
    <col min="10533" max="10533" width="6.140625" style="1" customWidth="1"/>
    <col min="10534" max="10534" width="64.85546875" style="1" customWidth="1"/>
    <col min="10535" max="10536" width="3.28515625" style="1" customWidth="1"/>
    <col min="10537" max="10537" width="3.5703125" style="1" customWidth="1"/>
    <col min="10538" max="10538" width="3.140625" style="1" customWidth="1"/>
    <col min="10539" max="10539" width="2.85546875" style="1" customWidth="1"/>
    <col min="10540" max="10540" width="3" style="1" customWidth="1"/>
    <col min="10541" max="10541" width="2.85546875" style="1" customWidth="1"/>
    <col min="10542" max="10542" width="3.5703125" style="1" customWidth="1"/>
    <col min="10543" max="10544" width="3.28515625" style="1" customWidth="1"/>
    <col min="10545" max="10545" width="5" style="1" customWidth="1"/>
    <col min="10546" max="10546" width="13" style="1" customWidth="1"/>
    <col min="10547" max="10547" width="29.140625" style="1" customWidth="1"/>
    <col min="10548" max="10548" width="27.7109375" style="1" customWidth="1"/>
    <col min="10549" max="10549" width="3.7109375" style="1" customWidth="1"/>
    <col min="10550" max="10550" width="2.7109375" style="1" customWidth="1"/>
    <col min="10551" max="10551" width="3.42578125" style="1" customWidth="1"/>
    <col min="10552" max="10552" width="5.5703125" style="1" customWidth="1"/>
    <col min="10553" max="10553" width="15.5703125" style="1" customWidth="1"/>
    <col min="10554" max="10554" width="4.5703125" style="1" customWidth="1"/>
    <col min="10555" max="10555" width="13.5703125" style="1" customWidth="1"/>
    <col min="10556" max="10556" width="11.28515625" style="1" customWidth="1"/>
    <col min="10557" max="10557" width="10" style="1" customWidth="1"/>
    <col min="10558" max="10558" width="8.7109375" style="1" customWidth="1"/>
    <col min="10559" max="10559" width="14.140625" style="1" customWidth="1"/>
    <col min="10560" max="10560" width="4.7109375" style="1" customWidth="1"/>
    <col min="10561" max="10561" width="4.85546875" style="1" customWidth="1"/>
    <col min="10562" max="10562" width="4.5703125" style="1" customWidth="1"/>
    <col min="10563" max="10563" width="4.28515625" style="1" customWidth="1"/>
    <col min="10564" max="10564" width="4" style="1" customWidth="1"/>
    <col min="10565" max="10565" width="4.140625" style="1" customWidth="1"/>
    <col min="10566" max="10566" width="4.5703125" style="1" customWidth="1"/>
    <col min="10567" max="10567" width="5.140625" style="1" customWidth="1"/>
    <col min="10568" max="10568" width="4.7109375" style="1" customWidth="1"/>
    <col min="10569" max="10569" width="4.5703125" style="1" customWidth="1"/>
    <col min="10570" max="10570" width="4.140625" style="1" customWidth="1"/>
    <col min="10571" max="10571" width="4.42578125" style="1" customWidth="1"/>
    <col min="10572" max="10572" width="9.7109375" style="1" customWidth="1"/>
    <col min="10573" max="10575" width="8.7109375" style="1" customWidth="1"/>
    <col min="10576" max="10576" width="4.85546875" style="1" customWidth="1"/>
    <col min="10577" max="10577" width="10.85546875" style="1" customWidth="1"/>
    <col min="10578" max="10578" width="10.5703125" style="1" customWidth="1"/>
    <col min="10579" max="10579" width="11.42578125" style="1"/>
    <col min="10580" max="10580" width="8.85546875" style="1" customWidth="1"/>
    <col min="10581" max="10581" width="23.140625" style="1" customWidth="1"/>
    <col min="10582" max="10788" width="11.42578125" style="1"/>
    <col min="10789" max="10789" width="6.140625" style="1" customWidth="1"/>
    <col min="10790" max="10790" width="64.85546875" style="1" customWidth="1"/>
    <col min="10791" max="10792" width="3.28515625" style="1" customWidth="1"/>
    <col min="10793" max="10793" width="3.5703125" style="1" customWidth="1"/>
    <col min="10794" max="10794" width="3.140625" style="1" customWidth="1"/>
    <col min="10795" max="10795" width="2.85546875" style="1" customWidth="1"/>
    <col min="10796" max="10796" width="3" style="1" customWidth="1"/>
    <col min="10797" max="10797" width="2.85546875" style="1" customWidth="1"/>
    <col min="10798" max="10798" width="3.5703125" style="1" customWidth="1"/>
    <col min="10799" max="10800" width="3.28515625" style="1" customWidth="1"/>
    <col min="10801" max="10801" width="5" style="1" customWidth="1"/>
    <col min="10802" max="10802" width="13" style="1" customWidth="1"/>
    <col min="10803" max="10803" width="29.140625" style="1" customWidth="1"/>
    <col min="10804" max="10804" width="27.7109375" style="1" customWidth="1"/>
    <col min="10805" max="10805" width="3.7109375" style="1" customWidth="1"/>
    <col min="10806" max="10806" width="2.7109375" style="1" customWidth="1"/>
    <col min="10807" max="10807" width="3.42578125" style="1" customWidth="1"/>
    <col min="10808" max="10808" width="5.5703125" style="1" customWidth="1"/>
    <col min="10809" max="10809" width="15.5703125" style="1" customWidth="1"/>
    <col min="10810" max="10810" width="4.5703125" style="1" customWidth="1"/>
    <col min="10811" max="10811" width="13.5703125" style="1" customWidth="1"/>
    <col min="10812" max="10812" width="11.28515625" style="1" customWidth="1"/>
    <col min="10813" max="10813" width="10" style="1" customWidth="1"/>
    <col min="10814" max="10814" width="8.7109375" style="1" customWidth="1"/>
    <col min="10815" max="10815" width="14.140625" style="1" customWidth="1"/>
    <col min="10816" max="10816" width="4.7109375" style="1" customWidth="1"/>
    <col min="10817" max="10817" width="4.85546875" style="1" customWidth="1"/>
    <col min="10818" max="10818" width="4.5703125" style="1" customWidth="1"/>
    <col min="10819" max="10819" width="4.28515625" style="1" customWidth="1"/>
    <col min="10820" max="10820" width="4" style="1" customWidth="1"/>
    <col min="10821" max="10821" width="4.140625" style="1" customWidth="1"/>
    <col min="10822" max="10822" width="4.5703125" style="1" customWidth="1"/>
    <col min="10823" max="10823" width="5.140625" style="1" customWidth="1"/>
    <col min="10824" max="10824" width="4.7109375" style="1" customWidth="1"/>
    <col min="10825" max="10825" width="4.5703125" style="1" customWidth="1"/>
    <col min="10826" max="10826" width="4.140625" style="1" customWidth="1"/>
    <col min="10827" max="10827" width="4.42578125" style="1" customWidth="1"/>
    <col min="10828" max="10828" width="9.7109375" style="1" customWidth="1"/>
    <col min="10829" max="10831" width="8.7109375" style="1" customWidth="1"/>
    <col min="10832" max="10832" width="4.85546875" style="1" customWidth="1"/>
    <col min="10833" max="10833" width="10.85546875" style="1" customWidth="1"/>
    <col min="10834" max="10834" width="10.5703125" style="1" customWidth="1"/>
    <col min="10835" max="10835" width="11.42578125" style="1"/>
    <col min="10836" max="10836" width="8.85546875" style="1" customWidth="1"/>
    <col min="10837" max="10837" width="23.140625" style="1" customWidth="1"/>
    <col min="10838" max="11044" width="11.42578125" style="1"/>
    <col min="11045" max="11045" width="6.140625" style="1" customWidth="1"/>
    <col min="11046" max="11046" width="64.85546875" style="1" customWidth="1"/>
    <col min="11047" max="11048" width="3.28515625" style="1" customWidth="1"/>
    <col min="11049" max="11049" width="3.5703125" style="1" customWidth="1"/>
    <col min="11050" max="11050" width="3.140625" style="1" customWidth="1"/>
    <col min="11051" max="11051" width="2.85546875" style="1" customWidth="1"/>
    <col min="11052" max="11052" width="3" style="1" customWidth="1"/>
    <col min="11053" max="11053" width="2.85546875" style="1" customWidth="1"/>
    <col min="11054" max="11054" width="3.5703125" style="1" customWidth="1"/>
    <col min="11055" max="11056" width="3.28515625" style="1" customWidth="1"/>
    <col min="11057" max="11057" width="5" style="1" customWidth="1"/>
    <col min="11058" max="11058" width="13" style="1" customWidth="1"/>
    <col min="11059" max="11059" width="29.140625" style="1" customWidth="1"/>
    <col min="11060" max="11060" width="27.7109375" style="1" customWidth="1"/>
    <col min="11061" max="11061" width="3.7109375" style="1" customWidth="1"/>
    <col min="11062" max="11062" width="2.7109375" style="1" customWidth="1"/>
    <col min="11063" max="11063" width="3.42578125" style="1" customWidth="1"/>
    <col min="11064" max="11064" width="5.5703125" style="1" customWidth="1"/>
    <col min="11065" max="11065" width="15.5703125" style="1" customWidth="1"/>
    <col min="11066" max="11066" width="4.5703125" style="1" customWidth="1"/>
    <col min="11067" max="11067" width="13.5703125" style="1" customWidth="1"/>
    <col min="11068" max="11068" width="11.28515625" style="1" customWidth="1"/>
    <col min="11069" max="11069" width="10" style="1" customWidth="1"/>
    <col min="11070" max="11070" width="8.7109375" style="1" customWidth="1"/>
    <col min="11071" max="11071" width="14.140625" style="1" customWidth="1"/>
    <col min="11072" max="11072" width="4.7109375" style="1" customWidth="1"/>
    <col min="11073" max="11073" width="4.85546875" style="1" customWidth="1"/>
    <col min="11074" max="11074" width="4.5703125" style="1" customWidth="1"/>
    <col min="11075" max="11075" width="4.28515625" style="1" customWidth="1"/>
    <col min="11076" max="11076" width="4" style="1" customWidth="1"/>
    <col min="11077" max="11077" width="4.140625" style="1" customWidth="1"/>
    <col min="11078" max="11078" width="4.5703125" style="1" customWidth="1"/>
    <col min="11079" max="11079" width="5.140625" style="1" customWidth="1"/>
    <col min="11080" max="11080" width="4.7109375" style="1" customWidth="1"/>
    <col min="11081" max="11081" width="4.5703125" style="1" customWidth="1"/>
    <col min="11082" max="11082" width="4.140625" style="1" customWidth="1"/>
    <col min="11083" max="11083" width="4.42578125" style="1" customWidth="1"/>
    <col min="11084" max="11084" width="9.7109375" style="1" customWidth="1"/>
    <col min="11085" max="11087" width="8.7109375" style="1" customWidth="1"/>
    <col min="11088" max="11088" width="4.85546875" style="1" customWidth="1"/>
    <col min="11089" max="11089" width="10.85546875" style="1" customWidth="1"/>
    <col min="11090" max="11090" width="10.5703125" style="1" customWidth="1"/>
    <col min="11091" max="11091" width="11.42578125" style="1"/>
    <col min="11092" max="11092" width="8.85546875" style="1" customWidth="1"/>
    <col min="11093" max="11093" width="23.140625" style="1" customWidth="1"/>
    <col min="11094" max="11300" width="11.42578125" style="1"/>
    <col min="11301" max="11301" width="6.140625" style="1" customWidth="1"/>
    <col min="11302" max="11302" width="64.85546875" style="1" customWidth="1"/>
    <col min="11303" max="11304" width="3.28515625" style="1" customWidth="1"/>
    <col min="11305" max="11305" width="3.5703125" style="1" customWidth="1"/>
    <col min="11306" max="11306" width="3.140625" style="1" customWidth="1"/>
    <col min="11307" max="11307" width="2.85546875" style="1" customWidth="1"/>
    <col min="11308" max="11308" width="3" style="1" customWidth="1"/>
    <col min="11309" max="11309" width="2.85546875" style="1" customWidth="1"/>
    <col min="11310" max="11310" width="3.5703125" style="1" customWidth="1"/>
    <col min="11311" max="11312" width="3.28515625" style="1" customWidth="1"/>
    <col min="11313" max="11313" width="5" style="1" customWidth="1"/>
    <col min="11314" max="11314" width="13" style="1" customWidth="1"/>
    <col min="11315" max="11315" width="29.140625" style="1" customWidth="1"/>
    <col min="11316" max="11316" width="27.7109375" style="1" customWidth="1"/>
    <col min="11317" max="11317" width="3.7109375" style="1" customWidth="1"/>
    <col min="11318" max="11318" width="2.7109375" style="1" customWidth="1"/>
    <col min="11319" max="11319" width="3.42578125" style="1" customWidth="1"/>
    <col min="11320" max="11320" width="5.5703125" style="1" customWidth="1"/>
    <col min="11321" max="11321" width="15.5703125" style="1" customWidth="1"/>
    <col min="11322" max="11322" width="4.5703125" style="1" customWidth="1"/>
    <col min="11323" max="11323" width="13.5703125" style="1" customWidth="1"/>
    <col min="11324" max="11324" width="11.28515625" style="1" customWidth="1"/>
    <col min="11325" max="11325" width="10" style="1" customWidth="1"/>
    <col min="11326" max="11326" width="8.7109375" style="1" customWidth="1"/>
    <col min="11327" max="11327" width="14.140625" style="1" customWidth="1"/>
    <col min="11328" max="11328" width="4.7109375" style="1" customWidth="1"/>
    <col min="11329" max="11329" width="4.85546875" style="1" customWidth="1"/>
    <col min="11330" max="11330" width="4.5703125" style="1" customWidth="1"/>
    <col min="11331" max="11331" width="4.28515625" style="1" customWidth="1"/>
    <col min="11332" max="11332" width="4" style="1" customWidth="1"/>
    <col min="11333" max="11333" width="4.140625" style="1" customWidth="1"/>
    <col min="11334" max="11334" width="4.5703125" style="1" customWidth="1"/>
    <col min="11335" max="11335" width="5.140625" style="1" customWidth="1"/>
    <col min="11336" max="11336" width="4.7109375" style="1" customWidth="1"/>
    <col min="11337" max="11337" width="4.5703125" style="1" customWidth="1"/>
    <col min="11338" max="11338" width="4.140625" style="1" customWidth="1"/>
    <col min="11339" max="11339" width="4.42578125" style="1" customWidth="1"/>
    <col min="11340" max="11340" width="9.7109375" style="1" customWidth="1"/>
    <col min="11341" max="11343" width="8.7109375" style="1" customWidth="1"/>
    <col min="11344" max="11344" width="4.85546875" style="1" customWidth="1"/>
    <col min="11345" max="11345" width="10.85546875" style="1" customWidth="1"/>
    <col min="11346" max="11346" width="10.5703125" style="1" customWidth="1"/>
    <col min="11347" max="11347" width="11.42578125" style="1"/>
    <col min="11348" max="11348" width="8.85546875" style="1" customWidth="1"/>
    <col min="11349" max="11349" width="23.140625" style="1" customWidth="1"/>
    <col min="11350" max="11556" width="11.42578125" style="1"/>
    <col min="11557" max="11557" width="6.140625" style="1" customWidth="1"/>
    <col min="11558" max="11558" width="64.85546875" style="1" customWidth="1"/>
    <col min="11559" max="11560" width="3.28515625" style="1" customWidth="1"/>
    <col min="11561" max="11561" width="3.5703125" style="1" customWidth="1"/>
    <col min="11562" max="11562" width="3.140625" style="1" customWidth="1"/>
    <col min="11563" max="11563" width="2.85546875" style="1" customWidth="1"/>
    <col min="11564" max="11564" width="3" style="1" customWidth="1"/>
    <col min="11565" max="11565" width="2.85546875" style="1" customWidth="1"/>
    <col min="11566" max="11566" width="3.5703125" style="1" customWidth="1"/>
    <col min="11567" max="11568" width="3.28515625" style="1" customWidth="1"/>
    <col min="11569" max="11569" width="5" style="1" customWidth="1"/>
    <col min="11570" max="11570" width="13" style="1" customWidth="1"/>
    <col min="11571" max="11571" width="29.140625" style="1" customWidth="1"/>
    <col min="11572" max="11572" width="27.7109375" style="1" customWidth="1"/>
    <col min="11573" max="11573" width="3.7109375" style="1" customWidth="1"/>
    <col min="11574" max="11574" width="2.7109375" style="1" customWidth="1"/>
    <col min="11575" max="11575" width="3.42578125" style="1" customWidth="1"/>
    <col min="11576" max="11576" width="5.5703125" style="1" customWidth="1"/>
    <col min="11577" max="11577" width="15.5703125" style="1" customWidth="1"/>
    <col min="11578" max="11578" width="4.5703125" style="1" customWidth="1"/>
    <col min="11579" max="11579" width="13.5703125" style="1" customWidth="1"/>
    <col min="11580" max="11580" width="11.28515625" style="1" customWidth="1"/>
    <col min="11581" max="11581" width="10" style="1" customWidth="1"/>
    <col min="11582" max="11582" width="8.7109375" style="1" customWidth="1"/>
    <col min="11583" max="11583" width="14.140625" style="1" customWidth="1"/>
    <col min="11584" max="11584" width="4.7109375" style="1" customWidth="1"/>
    <col min="11585" max="11585" width="4.85546875" style="1" customWidth="1"/>
    <col min="11586" max="11586" width="4.5703125" style="1" customWidth="1"/>
    <col min="11587" max="11587" width="4.28515625" style="1" customWidth="1"/>
    <col min="11588" max="11588" width="4" style="1" customWidth="1"/>
    <col min="11589" max="11589" width="4.140625" style="1" customWidth="1"/>
    <col min="11590" max="11590" width="4.5703125" style="1" customWidth="1"/>
    <col min="11591" max="11591" width="5.140625" style="1" customWidth="1"/>
    <col min="11592" max="11592" width="4.7109375" style="1" customWidth="1"/>
    <col min="11593" max="11593" width="4.5703125" style="1" customWidth="1"/>
    <col min="11594" max="11594" width="4.140625" style="1" customWidth="1"/>
    <col min="11595" max="11595" width="4.42578125" style="1" customWidth="1"/>
    <col min="11596" max="11596" width="9.7109375" style="1" customWidth="1"/>
    <col min="11597" max="11599" width="8.7109375" style="1" customWidth="1"/>
    <col min="11600" max="11600" width="4.85546875" style="1" customWidth="1"/>
    <col min="11601" max="11601" width="10.85546875" style="1" customWidth="1"/>
    <col min="11602" max="11602" width="10.5703125" style="1" customWidth="1"/>
    <col min="11603" max="11603" width="11.42578125" style="1"/>
    <col min="11604" max="11604" width="8.85546875" style="1" customWidth="1"/>
    <col min="11605" max="11605" width="23.140625" style="1" customWidth="1"/>
    <col min="11606" max="11812" width="11.42578125" style="1"/>
    <col min="11813" max="11813" width="6.140625" style="1" customWidth="1"/>
    <col min="11814" max="11814" width="64.85546875" style="1" customWidth="1"/>
    <col min="11815" max="11816" width="3.28515625" style="1" customWidth="1"/>
    <col min="11817" max="11817" width="3.5703125" style="1" customWidth="1"/>
    <col min="11818" max="11818" width="3.140625" style="1" customWidth="1"/>
    <col min="11819" max="11819" width="2.85546875" style="1" customWidth="1"/>
    <col min="11820" max="11820" width="3" style="1" customWidth="1"/>
    <col min="11821" max="11821" width="2.85546875" style="1" customWidth="1"/>
    <col min="11822" max="11822" width="3.5703125" style="1" customWidth="1"/>
    <col min="11823" max="11824" width="3.28515625" style="1" customWidth="1"/>
    <col min="11825" max="11825" width="5" style="1" customWidth="1"/>
    <col min="11826" max="11826" width="13" style="1" customWidth="1"/>
    <col min="11827" max="11827" width="29.140625" style="1" customWidth="1"/>
    <col min="11828" max="11828" width="27.7109375" style="1" customWidth="1"/>
    <col min="11829" max="11829" width="3.7109375" style="1" customWidth="1"/>
    <col min="11830" max="11830" width="2.7109375" style="1" customWidth="1"/>
    <col min="11831" max="11831" width="3.42578125" style="1" customWidth="1"/>
    <col min="11832" max="11832" width="5.5703125" style="1" customWidth="1"/>
    <col min="11833" max="11833" width="15.5703125" style="1" customWidth="1"/>
    <col min="11834" max="11834" width="4.5703125" style="1" customWidth="1"/>
    <col min="11835" max="11835" width="13.5703125" style="1" customWidth="1"/>
    <col min="11836" max="11836" width="11.28515625" style="1" customWidth="1"/>
    <col min="11837" max="11837" width="10" style="1" customWidth="1"/>
    <col min="11838" max="11838" width="8.7109375" style="1" customWidth="1"/>
    <col min="11839" max="11839" width="14.140625" style="1" customWidth="1"/>
    <col min="11840" max="11840" width="4.7109375" style="1" customWidth="1"/>
    <col min="11841" max="11841" width="4.85546875" style="1" customWidth="1"/>
    <col min="11842" max="11842" width="4.5703125" style="1" customWidth="1"/>
    <col min="11843" max="11843" width="4.28515625" style="1" customWidth="1"/>
    <col min="11844" max="11844" width="4" style="1" customWidth="1"/>
    <col min="11845" max="11845" width="4.140625" style="1" customWidth="1"/>
    <col min="11846" max="11846" width="4.5703125" style="1" customWidth="1"/>
    <col min="11847" max="11847" width="5.140625" style="1" customWidth="1"/>
    <col min="11848" max="11848" width="4.7109375" style="1" customWidth="1"/>
    <col min="11849" max="11849" width="4.5703125" style="1" customWidth="1"/>
    <col min="11850" max="11850" width="4.140625" style="1" customWidth="1"/>
    <col min="11851" max="11851" width="4.42578125" style="1" customWidth="1"/>
    <col min="11852" max="11852" width="9.7109375" style="1" customWidth="1"/>
    <col min="11853" max="11855" width="8.7109375" style="1" customWidth="1"/>
    <col min="11856" max="11856" width="4.85546875" style="1" customWidth="1"/>
    <col min="11857" max="11857" width="10.85546875" style="1" customWidth="1"/>
    <col min="11858" max="11858" width="10.5703125" style="1" customWidth="1"/>
    <col min="11859" max="11859" width="11.42578125" style="1"/>
    <col min="11860" max="11860" width="8.85546875" style="1" customWidth="1"/>
    <col min="11861" max="11861" width="23.140625" style="1" customWidth="1"/>
    <col min="11862" max="12068" width="11.42578125" style="1"/>
    <col min="12069" max="12069" width="6.140625" style="1" customWidth="1"/>
    <col min="12070" max="12070" width="64.85546875" style="1" customWidth="1"/>
    <col min="12071" max="12072" width="3.28515625" style="1" customWidth="1"/>
    <col min="12073" max="12073" width="3.5703125" style="1" customWidth="1"/>
    <col min="12074" max="12074" width="3.140625" style="1" customWidth="1"/>
    <col min="12075" max="12075" width="2.85546875" style="1" customWidth="1"/>
    <col min="12076" max="12076" width="3" style="1" customWidth="1"/>
    <col min="12077" max="12077" width="2.85546875" style="1" customWidth="1"/>
    <col min="12078" max="12078" width="3.5703125" style="1" customWidth="1"/>
    <col min="12079" max="12080" width="3.28515625" style="1" customWidth="1"/>
    <col min="12081" max="12081" width="5" style="1" customWidth="1"/>
    <col min="12082" max="12082" width="13" style="1" customWidth="1"/>
    <col min="12083" max="12083" width="29.140625" style="1" customWidth="1"/>
    <col min="12084" max="12084" width="27.7109375" style="1" customWidth="1"/>
    <col min="12085" max="12085" width="3.7109375" style="1" customWidth="1"/>
    <col min="12086" max="12086" width="2.7109375" style="1" customWidth="1"/>
    <col min="12087" max="12087" width="3.42578125" style="1" customWidth="1"/>
    <col min="12088" max="12088" width="5.5703125" style="1" customWidth="1"/>
    <col min="12089" max="12089" width="15.5703125" style="1" customWidth="1"/>
    <col min="12090" max="12090" width="4.5703125" style="1" customWidth="1"/>
    <col min="12091" max="12091" width="13.5703125" style="1" customWidth="1"/>
    <col min="12092" max="12092" width="11.28515625" style="1" customWidth="1"/>
    <col min="12093" max="12093" width="10" style="1" customWidth="1"/>
    <col min="12094" max="12094" width="8.7109375" style="1" customWidth="1"/>
    <col min="12095" max="12095" width="14.140625" style="1" customWidth="1"/>
    <col min="12096" max="12096" width="4.7109375" style="1" customWidth="1"/>
    <col min="12097" max="12097" width="4.85546875" style="1" customWidth="1"/>
    <col min="12098" max="12098" width="4.5703125" style="1" customWidth="1"/>
    <col min="12099" max="12099" width="4.28515625" style="1" customWidth="1"/>
    <col min="12100" max="12100" width="4" style="1" customWidth="1"/>
    <col min="12101" max="12101" width="4.140625" style="1" customWidth="1"/>
    <col min="12102" max="12102" width="4.5703125" style="1" customWidth="1"/>
    <col min="12103" max="12103" width="5.140625" style="1" customWidth="1"/>
    <col min="12104" max="12104" width="4.7109375" style="1" customWidth="1"/>
    <col min="12105" max="12105" width="4.5703125" style="1" customWidth="1"/>
    <col min="12106" max="12106" width="4.140625" style="1" customWidth="1"/>
    <col min="12107" max="12107" width="4.42578125" style="1" customWidth="1"/>
    <col min="12108" max="12108" width="9.7109375" style="1" customWidth="1"/>
    <col min="12109" max="12111" width="8.7109375" style="1" customWidth="1"/>
    <col min="12112" max="12112" width="4.85546875" style="1" customWidth="1"/>
    <col min="12113" max="12113" width="10.85546875" style="1" customWidth="1"/>
    <col min="12114" max="12114" width="10.5703125" style="1" customWidth="1"/>
    <col min="12115" max="12115" width="11.42578125" style="1"/>
    <col min="12116" max="12116" width="8.85546875" style="1" customWidth="1"/>
    <col min="12117" max="12117" width="23.140625" style="1" customWidth="1"/>
    <col min="12118" max="12324" width="11.42578125" style="1"/>
    <col min="12325" max="12325" width="6.140625" style="1" customWidth="1"/>
    <col min="12326" max="12326" width="64.85546875" style="1" customWidth="1"/>
    <col min="12327" max="12328" width="3.28515625" style="1" customWidth="1"/>
    <col min="12329" max="12329" width="3.5703125" style="1" customWidth="1"/>
    <col min="12330" max="12330" width="3.140625" style="1" customWidth="1"/>
    <col min="12331" max="12331" width="2.85546875" style="1" customWidth="1"/>
    <col min="12332" max="12332" width="3" style="1" customWidth="1"/>
    <col min="12333" max="12333" width="2.85546875" style="1" customWidth="1"/>
    <col min="12334" max="12334" width="3.5703125" style="1" customWidth="1"/>
    <col min="12335" max="12336" width="3.28515625" style="1" customWidth="1"/>
    <col min="12337" max="12337" width="5" style="1" customWidth="1"/>
    <col min="12338" max="12338" width="13" style="1" customWidth="1"/>
    <col min="12339" max="12339" width="29.140625" style="1" customWidth="1"/>
    <col min="12340" max="12340" width="27.7109375" style="1" customWidth="1"/>
    <col min="12341" max="12341" width="3.7109375" style="1" customWidth="1"/>
    <col min="12342" max="12342" width="2.7109375" style="1" customWidth="1"/>
    <col min="12343" max="12343" width="3.42578125" style="1" customWidth="1"/>
    <col min="12344" max="12344" width="5.5703125" style="1" customWidth="1"/>
    <col min="12345" max="12345" width="15.5703125" style="1" customWidth="1"/>
    <col min="12346" max="12346" width="4.5703125" style="1" customWidth="1"/>
    <col min="12347" max="12347" width="13.5703125" style="1" customWidth="1"/>
    <col min="12348" max="12348" width="11.28515625" style="1" customWidth="1"/>
    <col min="12349" max="12349" width="10" style="1" customWidth="1"/>
    <col min="12350" max="12350" width="8.7109375" style="1" customWidth="1"/>
    <col min="12351" max="12351" width="14.140625" style="1" customWidth="1"/>
    <col min="12352" max="12352" width="4.7109375" style="1" customWidth="1"/>
    <col min="12353" max="12353" width="4.85546875" style="1" customWidth="1"/>
    <col min="12354" max="12354" width="4.5703125" style="1" customWidth="1"/>
    <col min="12355" max="12355" width="4.28515625" style="1" customWidth="1"/>
    <col min="12356" max="12356" width="4" style="1" customWidth="1"/>
    <col min="12357" max="12357" width="4.140625" style="1" customWidth="1"/>
    <col min="12358" max="12358" width="4.5703125" style="1" customWidth="1"/>
    <col min="12359" max="12359" width="5.140625" style="1" customWidth="1"/>
    <col min="12360" max="12360" width="4.7109375" style="1" customWidth="1"/>
    <col min="12361" max="12361" width="4.5703125" style="1" customWidth="1"/>
    <col min="12362" max="12362" width="4.140625" style="1" customWidth="1"/>
    <col min="12363" max="12363" width="4.42578125" style="1" customWidth="1"/>
    <col min="12364" max="12364" width="9.7109375" style="1" customWidth="1"/>
    <col min="12365" max="12367" width="8.7109375" style="1" customWidth="1"/>
    <col min="12368" max="12368" width="4.85546875" style="1" customWidth="1"/>
    <col min="12369" max="12369" width="10.85546875" style="1" customWidth="1"/>
    <col min="12370" max="12370" width="10.5703125" style="1" customWidth="1"/>
    <col min="12371" max="12371" width="11.42578125" style="1"/>
    <col min="12372" max="12372" width="8.85546875" style="1" customWidth="1"/>
    <col min="12373" max="12373" width="23.140625" style="1" customWidth="1"/>
    <col min="12374" max="12580" width="11.42578125" style="1"/>
    <col min="12581" max="12581" width="6.140625" style="1" customWidth="1"/>
    <col min="12582" max="12582" width="64.85546875" style="1" customWidth="1"/>
    <col min="12583" max="12584" width="3.28515625" style="1" customWidth="1"/>
    <col min="12585" max="12585" width="3.5703125" style="1" customWidth="1"/>
    <col min="12586" max="12586" width="3.140625" style="1" customWidth="1"/>
    <col min="12587" max="12587" width="2.85546875" style="1" customWidth="1"/>
    <col min="12588" max="12588" width="3" style="1" customWidth="1"/>
    <col min="12589" max="12589" width="2.85546875" style="1" customWidth="1"/>
    <col min="12590" max="12590" width="3.5703125" style="1" customWidth="1"/>
    <col min="12591" max="12592" width="3.28515625" style="1" customWidth="1"/>
    <col min="12593" max="12593" width="5" style="1" customWidth="1"/>
    <col min="12594" max="12594" width="13" style="1" customWidth="1"/>
    <col min="12595" max="12595" width="29.140625" style="1" customWidth="1"/>
    <col min="12596" max="12596" width="27.7109375" style="1" customWidth="1"/>
    <col min="12597" max="12597" width="3.7109375" style="1" customWidth="1"/>
    <col min="12598" max="12598" width="2.7109375" style="1" customWidth="1"/>
    <col min="12599" max="12599" width="3.42578125" style="1" customWidth="1"/>
    <col min="12600" max="12600" width="5.5703125" style="1" customWidth="1"/>
    <col min="12601" max="12601" width="15.5703125" style="1" customWidth="1"/>
    <col min="12602" max="12602" width="4.5703125" style="1" customWidth="1"/>
    <col min="12603" max="12603" width="13.5703125" style="1" customWidth="1"/>
    <col min="12604" max="12604" width="11.28515625" style="1" customWidth="1"/>
    <col min="12605" max="12605" width="10" style="1" customWidth="1"/>
    <col min="12606" max="12606" width="8.7109375" style="1" customWidth="1"/>
    <col min="12607" max="12607" width="14.140625" style="1" customWidth="1"/>
    <col min="12608" max="12608" width="4.7109375" style="1" customWidth="1"/>
    <col min="12609" max="12609" width="4.85546875" style="1" customWidth="1"/>
    <col min="12610" max="12610" width="4.5703125" style="1" customWidth="1"/>
    <col min="12611" max="12611" width="4.28515625" style="1" customWidth="1"/>
    <col min="12612" max="12612" width="4" style="1" customWidth="1"/>
    <col min="12613" max="12613" width="4.140625" style="1" customWidth="1"/>
    <col min="12614" max="12614" width="4.5703125" style="1" customWidth="1"/>
    <col min="12615" max="12615" width="5.140625" style="1" customWidth="1"/>
    <col min="12616" max="12616" width="4.7109375" style="1" customWidth="1"/>
    <col min="12617" max="12617" width="4.5703125" style="1" customWidth="1"/>
    <col min="12618" max="12618" width="4.140625" style="1" customWidth="1"/>
    <col min="12619" max="12619" width="4.42578125" style="1" customWidth="1"/>
    <col min="12620" max="12620" width="9.7109375" style="1" customWidth="1"/>
    <col min="12621" max="12623" width="8.7109375" style="1" customWidth="1"/>
    <col min="12624" max="12624" width="4.85546875" style="1" customWidth="1"/>
    <col min="12625" max="12625" width="10.85546875" style="1" customWidth="1"/>
    <col min="12626" max="12626" width="10.5703125" style="1" customWidth="1"/>
    <col min="12627" max="12627" width="11.42578125" style="1"/>
    <col min="12628" max="12628" width="8.85546875" style="1" customWidth="1"/>
    <col min="12629" max="12629" width="23.140625" style="1" customWidth="1"/>
    <col min="12630" max="12836" width="11.42578125" style="1"/>
    <col min="12837" max="12837" width="6.140625" style="1" customWidth="1"/>
    <col min="12838" max="12838" width="64.85546875" style="1" customWidth="1"/>
    <col min="12839" max="12840" width="3.28515625" style="1" customWidth="1"/>
    <col min="12841" max="12841" width="3.5703125" style="1" customWidth="1"/>
    <col min="12842" max="12842" width="3.140625" style="1" customWidth="1"/>
    <col min="12843" max="12843" width="2.85546875" style="1" customWidth="1"/>
    <col min="12844" max="12844" width="3" style="1" customWidth="1"/>
    <col min="12845" max="12845" width="2.85546875" style="1" customWidth="1"/>
    <col min="12846" max="12846" width="3.5703125" style="1" customWidth="1"/>
    <col min="12847" max="12848" width="3.28515625" style="1" customWidth="1"/>
    <col min="12849" max="12849" width="5" style="1" customWidth="1"/>
    <col min="12850" max="12850" width="13" style="1" customWidth="1"/>
    <col min="12851" max="12851" width="29.140625" style="1" customWidth="1"/>
    <col min="12852" max="12852" width="27.7109375" style="1" customWidth="1"/>
    <col min="12853" max="12853" width="3.7109375" style="1" customWidth="1"/>
    <col min="12854" max="12854" width="2.7109375" style="1" customWidth="1"/>
    <col min="12855" max="12855" width="3.42578125" style="1" customWidth="1"/>
    <col min="12856" max="12856" width="5.5703125" style="1" customWidth="1"/>
    <col min="12857" max="12857" width="15.5703125" style="1" customWidth="1"/>
    <col min="12858" max="12858" width="4.5703125" style="1" customWidth="1"/>
    <col min="12859" max="12859" width="13.5703125" style="1" customWidth="1"/>
    <col min="12860" max="12860" width="11.28515625" style="1" customWidth="1"/>
    <col min="12861" max="12861" width="10" style="1" customWidth="1"/>
    <col min="12862" max="12862" width="8.7109375" style="1" customWidth="1"/>
    <col min="12863" max="12863" width="14.140625" style="1" customWidth="1"/>
    <col min="12864" max="12864" width="4.7109375" style="1" customWidth="1"/>
    <col min="12865" max="12865" width="4.85546875" style="1" customWidth="1"/>
    <col min="12866" max="12866" width="4.5703125" style="1" customWidth="1"/>
    <col min="12867" max="12867" width="4.28515625" style="1" customWidth="1"/>
    <col min="12868" max="12868" width="4" style="1" customWidth="1"/>
    <col min="12869" max="12869" width="4.140625" style="1" customWidth="1"/>
    <col min="12870" max="12870" width="4.5703125" style="1" customWidth="1"/>
    <col min="12871" max="12871" width="5.140625" style="1" customWidth="1"/>
    <col min="12872" max="12872" width="4.7109375" style="1" customWidth="1"/>
    <col min="12873" max="12873" width="4.5703125" style="1" customWidth="1"/>
    <col min="12874" max="12874" width="4.140625" style="1" customWidth="1"/>
    <col min="12875" max="12875" width="4.42578125" style="1" customWidth="1"/>
    <col min="12876" max="12876" width="9.7109375" style="1" customWidth="1"/>
    <col min="12877" max="12879" width="8.7109375" style="1" customWidth="1"/>
    <col min="12880" max="12880" width="4.85546875" style="1" customWidth="1"/>
    <col min="12881" max="12881" width="10.85546875" style="1" customWidth="1"/>
    <col min="12882" max="12882" width="10.5703125" style="1" customWidth="1"/>
    <col min="12883" max="12883" width="11.42578125" style="1"/>
    <col min="12884" max="12884" width="8.85546875" style="1" customWidth="1"/>
    <col min="12885" max="12885" width="23.140625" style="1" customWidth="1"/>
    <col min="12886" max="13092" width="11.42578125" style="1"/>
    <col min="13093" max="13093" width="6.140625" style="1" customWidth="1"/>
    <col min="13094" max="13094" width="64.85546875" style="1" customWidth="1"/>
    <col min="13095" max="13096" width="3.28515625" style="1" customWidth="1"/>
    <col min="13097" max="13097" width="3.5703125" style="1" customWidth="1"/>
    <col min="13098" max="13098" width="3.140625" style="1" customWidth="1"/>
    <col min="13099" max="13099" width="2.85546875" style="1" customWidth="1"/>
    <col min="13100" max="13100" width="3" style="1" customWidth="1"/>
    <col min="13101" max="13101" width="2.85546875" style="1" customWidth="1"/>
    <col min="13102" max="13102" width="3.5703125" style="1" customWidth="1"/>
    <col min="13103" max="13104" width="3.28515625" style="1" customWidth="1"/>
    <col min="13105" max="13105" width="5" style="1" customWidth="1"/>
    <col min="13106" max="13106" width="13" style="1" customWidth="1"/>
    <col min="13107" max="13107" width="29.140625" style="1" customWidth="1"/>
    <col min="13108" max="13108" width="27.7109375" style="1" customWidth="1"/>
    <col min="13109" max="13109" width="3.7109375" style="1" customWidth="1"/>
    <col min="13110" max="13110" width="2.7109375" style="1" customWidth="1"/>
    <col min="13111" max="13111" width="3.42578125" style="1" customWidth="1"/>
    <col min="13112" max="13112" width="5.5703125" style="1" customWidth="1"/>
    <col min="13113" max="13113" width="15.5703125" style="1" customWidth="1"/>
    <col min="13114" max="13114" width="4.5703125" style="1" customWidth="1"/>
    <col min="13115" max="13115" width="13.5703125" style="1" customWidth="1"/>
    <col min="13116" max="13116" width="11.28515625" style="1" customWidth="1"/>
    <col min="13117" max="13117" width="10" style="1" customWidth="1"/>
    <col min="13118" max="13118" width="8.7109375" style="1" customWidth="1"/>
    <col min="13119" max="13119" width="14.140625" style="1" customWidth="1"/>
    <col min="13120" max="13120" width="4.7109375" style="1" customWidth="1"/>
    <col min="13121" max="13121" width="4.85546875" style="1" customWidth="1"/>
    <col min="13122" max="13122" width="4.5703125" style="1" customWidth="1"/>
    <col min="13123" max="13123" width="4.28515625" style="1" customWidth="1"/>
    <col min="13124" max="13124" width="4" style="1" customWidth="1"/>
    <col min="13125" max="13125" width="4.140625" style="1" customWidth="1"/>
    <col min="13126" max="13126" width="4.5703125" style="1" customWidth="1"/>
    <col min="13127" max="13127" width="5.140625" style="1" customWidth="1"/>
    <col min="13128" max="13128" width="4.7109375" style="1" customWidth="1"/>
    <col min="13129" max="13129" width="4.5703125" style="1" customWidth="1"/>
    <col min="13130" max="13130" width="4.140625" style="1" customWidth="1"/>
    <col min="13131" max="13131" width="4.42578125" style="1" customWidth="1"/>
    <col min="13132" max="13132" width="9.7109375" style="1" customWidth="1"/>
    <col min="13133" max="13135" width="8.7109375" style="1" customWidth="1"/>
    <col min="13136" max="13136" width="4.85546875" style="1" customWidth="1"/>
    <col min="13137" max="13137" width="10.85546875" style="1" customWidth="1"/>
    <col min="13138" max="13138" width="10.5703125" style="1" customWidth="1"/>
    <col min="13139" max="13139" width="11.42578125" style="1"/>
    <col min="13140" max="13140" width="8.85546875" style="1" customWidth="1"/>
    <col min="13141" max="13141" width="23.140625" style="1" customWidth="1"/>
    <col min="13142" max="13348" width="11.42578125" style="1"/>
    <col min="13349" max="13349" width="6.140625" style="1" customWidth="1"/>
    <col min="13350" max="13350" width="64.85546875" style="1" customWidth="1"/>
    <col min="13351" max="13352" width="3.28515625" style="1" customWidth="1"/>
    <col min="13353" max="13353" width="3.5703125" style="1" customWidth="1"/>
    <col min="13354" max="13354" width="3.140625" style="1" customWidth="1"/>
    <col min="13355" max="13355" width="2.85546875" style="1" customWidth="1"/>
    <col min="13356" max="13356" width="3" style="1" customWidth="1"/>
    <col min="13357" max="13357" width="2.85546875" style="1" customWidth="1"/>
    <col min="13358" max="13358" width="3.5703125" style="1" customWidth="1"/>
    <col min="13359" max="13360" width="3.28515625" style="1" customWidth="1"/>
    <col min="13361" max="13361" width="5" style="1" customWidth="1"/>
    <col min="13362" max="13362" width="13" style="1" customWidth="1"/>
    <col min="13363" max="13363" width="29.140625" style="1" customWidth="1"/>
    <col min="13364" max="13364" width="27.7109375" style="1" customWidth="1"/>
    <col min="13365" max="13365" width="3.7109375" style="1" customWidth="1"/>
    <col min="13366" max="13366" width="2.7109375" style="1" customWidth="1"/>
    <col min="13367" max="13367" width="3.42578125" style="1" customWidth="1"/>
    <col min="13368" max="13368" width="5.5703125" style="1" customWidth="1"/>
    <col min="13369" max="13369" width="15.5703125" style="1" customWidth="1"/>
    <col min="13370" max="13370" width="4.5703125" style="1" customWidth="1"/>
    <col min="13371" max="13371" width="13.5703125" style="1" customWidth="1"/>
    <col min="13372" max="13372" width="11.28515625" style="1" customWidth="1"/>
    <col min="13373" max="13373" width="10" style="1" customWidth="1"/>
    <col min="13374" max="13374" width="8.7109375" style="1" customWidth="1"/>
    <col min="13375" max="13375" width="14.140625" style="1" customWidth="1"/>
    <col min="13376" max="13376" width="4.7109375" style="1" customWidth="1"/>
    <col min="13377" max="13377" width="4.85546875" style="1" customWidth="1"/>
    <col min="13378" max="13378" width="4.5703125" style="1" customWidth="1"/>
    <col min="13379" max="13379" width="4.28515625" style="1" customWidth="1"/>
    <col min="13380" max="13380" width="4" style="1" customWidth="1"/>
    <col min="13381" max="13381" width="4.140625" style="1" customWidth="1"/>
    <col min="13382" max="13382" width="4.5703125" style="1" customWidth="1"/>
    <col min="13383" max="13383" width="5.140625" style="1" customWidth="1"/>
    <col min="13384" max="13384" width="4.7109375" style="1" customWidth="1"/>
    <col min="13385" max="13385" width="4.5703125" style="1" customWidth="1"/>
    <col min="13386" max="13386" width="4.140625" style="1" customWidth="1"/>
    <col min="13387" max="13387" width="4.42578125" style="1" customWidth="1"/>
    <col min="13388" max="13388" width="9.7109375" style="1" customWidth="1"/>
    <col min="13389" max="13391" width="8.7109375" style="1" customWidth="1"/>
    <col min="13392" max="13392" width="4.85546875" style="1" customWidth="1"/>
    <col min="13393" max="13393" width="10.85546875" style="1" customWidth="1"/>
    <col min="13394" max="13394" width="10.5703125" style="1" customWidth="1"/>
    <col min="13395" max="13395" width="11.42578125" style="1"/>
    <col min="13396" max="13396" width="8.85546875" style="1" customWidth="1"/>
    <col min="13397" max="13397" width="23.140625" style="1" customWidth="1"/>
    <col min="13398" max="13604" width="11.42578125" style="1"/>
    <col min="13605" max="13605" width="6.140625" style="1" customWidth="1"/>
    <col min="13606" max="13606" width="64.85546875" style="1" customWidth="1"/>
    <col min="13607" max="13608" width="3.28515625" style="1" customWidth="1"/>
    <col min="13609" max="13609" width="3.5703125" style="1" customWidth="1"/>
    <col min="13610" max="13610" width="3.140625" style="1" customWidth="1"/>
    <col min="13611" max="13611" width="2.85546875" style="1" customWidth="1"/>
    <col min="13612" max="13612" width="3" style="1" customWidth="1"/>
    <col min="13613" max="13613" width="2.85546875" style="1" customWidth="1"/>
    <col min="13614" max="13614" width="3.5703125" style="1" customWidth="1"/>
    <col min="13615" max="13616" width="3.28515625" style="1" customWidth="1"/>
    <col min="13617" max="13617" width="5" style="1" customWidth="1"/>
    <col min="13618" max="13618" width="13" style="1" customWidth="1"/>
    <col min="13619" max="13619" width="29.140625" style="1" customWidth="1"/>
    <col min="13620" max="13620" width="27.7109375" style="1" customWidth="1"/>
    <col min="13621" max="13621" width="3.7109375" style="1" customWidth="1"/>
    <col min="13622" max="13622" width="2.7109375" style="1" customWidth="1"/>
    <col min="13623" max="13623" width="3.42578125" style="1" customWidth="1"/>
    <col min="13624" max="13624" width="5.5703125" style="1" customWidth="1"/>
    <col min="13625" max="13625" width="15.5703125" style="1" customWidth="1"/>
    <col min="13626" max="13626" width="4.5703125" style="1" customWidth="1"/>
    <col min="13627" max="13627" width="13.5703125" style="1" customWidth="1"/>
    <col min="13628" max="13628" width="11.28515625" style="1" customWidth="1"/>
    <col min="13629" max="13629" width="10" style="1" customWidth="1"/>
    <col min="13630" max="13630" width="8.7109375" style="1" customWidth="1"/>
    <col min="13631" max="13631" width="14.140625" style="1" customWidth="1"/>
    <col min="13632" max="13632" width="4.7109375" style="1" customWidth="1"/>
    <col min="13633" max="13633" width="4.85546875" style="1" customWidth="1"/>
    <col min="13634" max="13634" width="4.5703125" style="1" customWidth="1"/>
    <col min="13635" max="13635" width="4.28515625" style="1" customWidth="1"/>
    <col min="13636" max="13636" width="4" style="1" customWidth="1"/>
    <col min="13637" max="13637" width="4.140625" style="1" customWidth="1"/>
    <col min="13638" max="13638" width="4.5703125" style="1" customWidth="1"/>
    <col min="13639" max="13639" width="5.140625" style="1" customWidth="1"/>
    <col min="13640" max="13640" width="4.7109375" style="1" customWidth="1"/>
    <col min="13641" max="13641" width="4.5703125" style="1" customWidth="1"/>
    <col min="13642" max="13642" width="4.140625" style="1" customWidth="1"/>
    <col min="13643" max="13643" width="4.42578125" style="1" customWidth="1"/>
    <col min="13644" max="13644" width="9.7109375" style="1" customWidth="1"/>
    <col min="13645" max="13647" width="8.7109375" style="1" customWidth="1"/>
    <col min="13648" max="13648" width="4.85546875" style="1" customWidth="1"/>
    <col min="13649" max="13649" width="10.85546875" style="1" customWidth="1"/>
    <col min="13650" max="13650" width="10.5703125" style="1" customWidth="1"/>
    <col min="13651" max="13651" width="11.42578125" style="1"/>
    <col min="13652" max="13652" width="8.85546875" style="1" customWidth="1"/>
    <col min="13653" max="13653" width="23.140625" style="1" customWidth="1"/>
    <col min="13654" max="13860" width="11.42578125" style="1"/>
    <col min="13861" max="13861" width="6.140625" style="1" customWidth="1"/>
    <col min="13862" max="13862" width="64.85546875" style="1" customWidth="1"/>
    <col min="13863" max="13864" width="3.28515625" style="1" customWidth="1"/>
    <col min="13865" max="13865" width="3.5703125" style="1" customWidth="1"/>
    <col min="13866" max="13866" width="3.140625" style="1" customWidth="1"/>
    <col min="13867" max="13867" width="2.85546875" style="1" customWidth="1"/>
    <col min="13868" max="13868" width="3" style="1" customWidth="1"/>
    <col min="13869" max="13869" width="2.85546875" style="1" customWidth="1"/>
    <col min="13870" max="13870" width="3.5703125" style="1" customWidth="1"/>
    <col min="13871" max="13872" width="3.28515625" style="1" customWidth="1"/>
    <col min="13873" max="13873" width="5" style="1" customWidth="1"/>
    <col min="13874" max="13874" width="13" style="1" customWidth="1"/>
    <col min="13875" max="13875" width="29.140625" style="1" customWidth="1"/>
    <col min="13876" max="13876" width="27.7109375" style="1" customWidth="1"/>
    <col min="13877" max="13877" width="3.7109375" style="1" customWidth="1"/>
    <col min="13878" max="13878" width="2.7109375" style="1" customWidth="1"/>
    <col min="13879" max="13879" width="3.42578125" style="1" customWidth="1"/>
    <col min="13880" max="13880" width="5.5703125" style="1" customWidth="1"/>
    <col min="13881" max="13881" width="15.5703125" style="1" customWidth="1"/>
    <col min="13882" max="13882" width="4.5703125" style="1" customWidth="1"/>
    <col min="13883" max="13883" width="13.5703125" style="1" customWidth="1"/>
    <col min="13884" max="13884" width="11.28515625" style="1" customWidth="1"/>
    <col min="13885" max="13885" width="10" style="1" customWidth="1"/>
    <col min="13886" max="13886" width="8.7109375" style="1" customWidth="1"/>
    <col min="13887" max="13887" width="14.140625" style="1" customWidth="1"/>
    <col min="13888" max="13888" width="4.7109375" style="1" customWidth="1"/>
    <col min="13889" max="13889" width="4.85546875" style="1" customWidth="1"/>
    <col min="13890" max="13890" width="4.5703125" style="1" customWidth="1"/>
    <col min="13891" max="13891" width="4.28515625" style="1" customWidth="1"/>
    <col min="13892" max="13892" width="4" style="1" customWidth="1"/>
    <col min="13893" max="13893" width="4.140625" style="1" customWidth="1"/>
    <col min="13894" max="13894" width="4.5703125" style="1" customWidth="1"/>
    <col min="13895" max="13895" width="5.140625" style="1" customWidth="1"/>
    <col min="13896" max="13896" width="4.7109375" style="1" customWidth="1"/>
    <col min="13897" max="13897" width="4.5703125" style="1" customWidth="1"/>
    <col min="13898" max="13898" width="4.140625" style="1" customWidth="1"/>
    <col min="13899" max="13899" width="4.42578125" style="1" customWidth="1"/>
    <col min="13900" max="13900" width="9.7109375" style="1" customWidth="1"/>
    <col min="13901" max="13903" width="8.7109375" style="1" customWidth="1"/>
    <col min="13904" max="13904" width="4.85546875" style="1" customWidth="1"/>
    <col min="13905" max="13905" width="10.85546875" style="1" customWidth="1"/>
    <col min="13906" max="13906" width="10.5703125" style="1" customWidth="1"/>
    <col min="13907" max="13907" width="11.42578125" style="1"/>
    <col min="13908" max="13908" width="8.85546875" style="1" customWidth="1"/>
    <col min="13909" max="13909" width="23.140625" style="1" customWidth="1"/>
    <col min="13910" max="14116" width="11.42578125" style="1"/>
    <col min="14117" max="14117" width="6.140625" style="1" customWidth="1"/>
    <col min="14118" max="14118" width="64.85546875" style="1" customWidth="1"/>
    <col min="14119" max="14120" width="3.28515625" style="1" customWidth="1"/>
    <col min="14121" max="14121" width="3.5703125" style="1" customWidth="1"/>
    <col min="14122" max="14122" width="3.140625" style="1" customWidth="1"/>
    <col min="14123" max="14123" width="2.85546875" style="1" customWidth="1"/>
    <col min="14124" max="14124" width="3" style="1" customWidth="1"/>
    <col min="14125" max="14125" width="2.85546875" style="1" customWidth="1"/>
    <col min="14126" max="14126" width="3.5703125" style="1" customWidth="1"/>
    <col min="14127" max="14128" width="3.28515625" style="1" customWidth="1"/>
    <col min="14129" max="14129" width="5" style="1" customWidth="1"/>
    <col min="14130" max="14130" width="13" style="1" customWidth="1"/>
    <col min="14131" max="14131" width="29.140625" style="1" customWidth="1"/>
    <col min="14132" max="14132" width="27.7109375" style="1" customWidth="1"/>
    <col min="14133" max="14133" width="3.7109375" style="1" customWidth="1"/>
    <col min="14134" max="14134" width="2.7109375" style="1" customWidth="1"/>
    <col min="14135" max="14135" width="3.42578125" style="1" customWidth="1"/>
    <col min="14136" max="14136" width="5.5703125" style="1" customWidth="1"/>
    <col min="14137" max="14137" width="15.5703125" style="1" customWidth="1"/>
    <col min="14138" max="14138" width="4.5703125" style="1" customWidth="1"/>
    <col min="14139" max="14139" width="13.5703125" style="1" customWidth="1"/>
    <col min="14140" max="14140" width="11.28515625" style="1" customWidth="1"/>
    <col min="14141" max="14141" width="10" style="1" customWidth="1"/>
    <col min="14142" max="14142" width="8.7109375" style="1" customWidth="1"/>
    <col min="14143" max="14143" width="14.140625" style="1" customWidth="1"/>
    <col min="14144" max="14144" width="4.7109375" style="1" customWidth="1"/>
    <col min="14145" max="14145" width="4.85546875" style="1" customWidth="1"/>
    <col min="14146" max="14146" width="4.5703125" style="1" customWidth="1"/>
    <col min="14147" max="14147" width="4.28515625" style="1" customWidth="1"/>
    <col min="14148" max="14148" width="4" style="1" customWidth="1"/>
    <col min="14149" max="14149" width="4.140625" style="1" customWidth="1"/>
    <col min="14150" max="14150" width="4.5703125" style="1" customWidth="1"/>
    <col min="14151" max="14151" width="5.140625" style="1" customWidth="1"/>
    <col min="14152" max="14152" width="4.7109375" style="1" customWidth="1"/>
    <col min="14153" max="14153" width="4.5703125" style="1" customWidth="1"/>
    <col min="14154" max="14154" width="4.140625" style="1" customWidth="1"/>
    <col min="14155" max="14155" width="4.42578125" style="1" customWidth="1"/>
    <col min="14156" max="14156" width="9.7109375" style="1" customWidth="1"/>
    <col min="14157" max="14159" width="8.7109375" style="1" customWidth="1"/>
    <col min="14160" max="14160" width="4.85546875" style="1" customWidth="1"/>
    <col min="14161" max="14161" width="10.85546875" style="1" customWidth="1"/>
    <col min="14162" max="14162" width="10.5703125" style="1" customWidth="1"/>
    <col min="14163" max="14163" width="11.42578125" style="1"/>
    <col min="14164" max="14164" width="8.85546875" style="1" customWidth="1"/>
    <col min="14165" max="14165" width="23.140625" style="1" customWidth="1"/>
    <col min="14166" max="14372" width="11.42578125" style="1"/>
    <col min="14373" max="14373" width="6.140625" style="1" customWidth="1"/>
    <col min="14374" max="14374" width="64.85546875" style="1" customWidth="1"/>
    <col min="14375" max="14376" width="3.28515625" style="1" customWidth="1"/>
    <col min="14377" max="14377" width="3.5703125" style="1" customWidth="1"/>
    <col min="14378" max="14378" width="3.140625" style="1" customWidth="1"/>
    <col min="14379" max="14379" width="2.85546875" style="1" customWidth="1"/>
    <col min="14380" max="14380" width="3" style="1" customWidth="1"/>
    <col min="14381" max="14381" width="2.85546875" style="1" customWidth="1"/>
    <col min="14382" max="14382" width="3.5703125" style="1" customWidth="1"/>
    <col min="14383" max="14384" width="3.28515625" style="1" customWidth="1"/>
    <col min="14385" max="14385" width="5" style="1" customWidth="1"/>
    <col min="14386" max="14386" width="13" style="1" customWidth="1"/>
    <col min="14387" max="14387" width="29.140625" style="1" customWidth="1"/>
    <col min="14388" max="14388" width="27.7109375" style="1" customWidth="1"/>
    <col min="14389" max="14389" width="3.7109375" style="1" customWidth="1"/>
    <col min="14390" max="14390" width="2.7109375" style="1" customWidth="1"/>
    <col min="14391" max="14391" width="3.42578125" style="1" customWidth="1"/>
    <col min="14392" max="14392" width="5.5703125" style="1" customWidth="1"/>
    <col min="14393" max="14393" width="15.5703125" style="1" customWidth="1"/>
    <col min="14394" max="14394" width="4.5703125" style="1" customWidth="1"/>
    <col min="14395" max="14395" width="13.5703125" style="1" customWidth="1"/>
    <col min="14396" max="14396" width="11.28515625" style="1" customWidth="1"/>
    <col min="14397" max="14397" width="10" style="1" customWidth="1"/>
    <col min="14398" max="14398" width="8.7109375" style="1" customWidth="1"/>
    <col min="14399" max="14399" width="14.140625" style="1" customWidth="1"/>
    <col min="14400" max="14400" width="4.7109375" style="1" customWidth="1"/>
    <col min="14401" max="14401" width="4.85546875" style="1" customWidth="1"/>
    <col min="14402" max="14402" width="4.5703125" style="1" customWidth="1"/>
    <col min="14403" max="14403" width="4.28515625" style="1" customWidth="1"/>
    <col min="14404" max="14404" width="4" style="1" customWidth="1"/>
    <col min="14405" max="14405" width="4.140625" style="1" customWidth="1"/>
    <col min="14406" max="14406" width="4.5703125" style="1" customWidth="1"/>
    <col min="14407" max="14407" width="5.140625" style="1" customWidth="1"/>
    <col min="14408" max="14408" width="4.7109375" style="1" customWidth="1"/>
    <col min="14409" max="14409" width="4.5703125" style="1" customWidth="1"/>
    <col min="14410" max="14410" width="4.140625" style="1" customWidth="1"/>
    <col min="14411" max="14411" width="4.42578125" style="1" customWidth="1"/>
    <col min="14412" max="14412" width="9.7109375" style="1" customWidth="1"/>
    <col min="14413" max="14415" width="8.7109375" style="1" customWidth="1"/>
    <col min="14416" max="14416" width="4.85546875" style="1" customWidth="1"/>
    <col min="14417" max="14417" width="10.85546875" style="1" customWidth="1"/>
    <col min="14418" max="14418" width="10.5703125" style="1" customWidth="1"/>
    <col min="14419" max="14419" width="11.42578125" style="1"/>
    <col min="14420" max="14420" width="8.85546875" style="1" customWidth="1"/>
    <col min="14421" max="14421" width="23.140625" style="1" customWidth="1"/>
    <col min="14422" max="14628" width="11.42578125" style="1"/>
    <col min="14629" max="14629" width="6.140625" style="1" customWidth="1"/>
    <col min="14630" max="14630" width="64.85546875" style="1" customWidth="1"/>
    <col min="14631" max="14632" width="3.28515625" style="1" customWidth="1"/>
    <col min="14633" max="14633" width="3.5703125" style="1" customWidth="1"/>
    <col min="14634" max="14634" width="3.140625" style="1" customWidth="1"/>
    <col min="14635" max="14635" width="2.85546875" style="1" customWidth="1"/>
    <col min="14636" max="14636" width="3" style="1" customWidth="1"/>
    <col min="14637" max="14637" width="2.85546875" style="1" customWidth="1"/>
    <col min="14638" max="14638" width="3.5703125" style="1" customWidth="1"/>
    <col min="14639" max="14640" width="3.28515625" style="1" customWidth="1"/>
    <col min="14641" max="14641" width="5" style="1" customWidth="1"/>
    <col min="14642" max="14642" width="13" style="1" customWidth="1"/>
    <col min="14643" max="14643" width="29.140625" style="1" customWidth="1"/>
    <col min="14644" max="14644" width="27.7109375" style="1" customWidth="1"/>
    <col min="14645" max="14645" width="3.7109375" style="1" customWidth="1"/>
    <col min="14646" max="14646" width="2.7109375" style="1" customWidth="1"/>
    <col min="14647" max="14647" width="3.42578125" style="1" customWidth="1"/>
    <col min="14648" max="14648" width="5.5703125" style="1" customWidth="1"/>
    <col min="14649" max="14649" width="15.5703125" style="1" customWidth="1"/>
    <col min="14650" max="14650" width="4.5703125" style="1" customWidth="1"/>
    <col min="14651" max="14651" width="13.5703125" style="1" customWidth="1"/>
    <col min="14652" max="14652" width="11.28515625" style="1" customWidth="1"/>
    <col min="14653" max="14653" width="10" style="1" customWidth="1"/>
    <col min="14654" max="14654" width="8.7109375" style="1" customWidth="1"/>
    <col min="14655" max="14655" width="14.140625" style="1" customWidth="1"/>
    <col min="14656" max="14656" width="4.7109375" style="1" customWidth="1"/>
    <col min="14657" max="14657" width="4.85546875" style="1" customWidth="1"/>
    <col min="14658" max="14658" width="4.5703125" style="1" customWidth="1"/>
    <col min="14659" max="14659" width="4.28515625" style="1" customWidth="1"/>
    <col min="14660" max="14660" width="4" style="1" customWidth="1"/>
    <col min="14661" max="14661" width="4.140625" style="1" customWidth="1"/>
    <col min="14662" max="14662" width="4.5703125" style="1" customWidth="1"/>
    <col min="14663" max="14663" width="5.140625" style="1" customWidth="1"/>
    <col min="14664" max="14664" width="4.7109375" style="1" customWidth="1"/>
    <col min="14665" max="14665" width="4.5703125" style="1" customWidth="1"/>
    <col min="14666" max="14666" width="4.140625" style="1" customWidth="1"/>
    <col min="14667" max="14667" width="4.42578125" style="1" customWidth="1"/>
    <col min="14668" max="14668" width="9.7109375" style="1" customWidth="1"/>
    <col min="14669" max="14671" width="8.7109375" style="1" customWidth="1"/>
    <col min="14672" max="14672" width="4.85546875" style="1" customWidth="1"/>
    <col min="14673" max="14673" width="10.85546875" style="1" customWidth="1"/>
    <col min="14674" max="14674" width="10.5703125" style="1" customWidth="1"/>
    <col min="14675" max="14675" width="11.42578125" style="1"/>
    <col min="14676" max="14676" width="8.85546875" style="1" customWidth="1"/>
    <col min="14677" max="14677" width="23.140625" style="1" customWidth="1"/>
    <col min="14678" max="14884" width="11.42578125" style="1"/>
    <col min="14885" max="14885" width="6.140625" style="1" customWidth="1"/>
    <col min="14886" max="14886" width="64.85546875" style="1" customWidth="1"/>
    <col min="14887" max="14888" width="3.28515625" style="1" customWidth="1"/>
    <col min="14889" max="14889" width="3.5703125" style="1" customWidth="1"/>
    <col min="14890" max="14890" width="3.140625" style="1" customWidth="1"/>
    <col min="14891" max="14891" width="2.85546875" style="1" customWidth="1"/>
    <col min="14892" max="14892" width="3" style="1" customWidth="1"/>
    <col min="14893" max="14893" width="2.85546875" style="1" customWidth="1"/>
    <col min="14894" max="14894" width="3.5703125" style="1" customWidth="1"/>
    <col min="14895" max="14896" width="3.28515625" style="1" customWidth="1"/>
    <col min="14897" max="14897" width="5" style="1" customWidth="1"/>
    <col min="14898" max="14898" width="13" style="1" customWidth="1"/>
    <col min="14899" max="14899" width="29.140625" style="1" customWidth="1"/>
    <col min="14900" max="14900" width="27.7109375" style="1" customWidth="1"/>
    <col min="14901" max="14901" width="3.7109375" style="1" customWidth="1"/>
    <col min="14902" max="14902" width="2.7109375" style="1" customWidth="1"/>
    <col min="14903" max="14903" width="3.42578125" style="1" customWidth="1"/>
    <col min="14904" max="14904" width="5.5703125" style="1" customWidth="1"/>
    <col min="14905" max="14905" width="15.5703125" style="1" customWidth="1"/>
    <col min="14906" max="14906" width="4.5703125" style="1" customWidth="1"/>
    <col min="14907" max="14907" width="13.5703125" style="1" customWidth="1"/>
    <col min="14908" max="14908" width="11.28515625" style="1" customWidth="1"/>
    <col min="14909" max="14909" width="10" style="1" customWidth="1"/>
    <col min="14910" max="14910" width="8.7109375" style="1" customWidth="1"/>
    <col min="14911" max="14911" width="14.140625" style="1" customWidth="1"/>
    <col min="14912" max="14912" width="4.7109375" style="1" customWidth="1"/>
    <col min="14913" max="14913" width="4.85546875" style="1" customWidth="1"/>
    <col min="14914" max="14914" width="4.5703125" style="1" customWidth="1"/>
    <col min="14915" max="14915" width="4.28515625" style="1" customWidth="1"/>
    <col min="14916" max="14916" width="4" style="1" customWidth="1"/>
    <col min="14917" max="14917" width="4.140625" style="1" customWidth="1"/>
    <col min="14918" max="14918" width="4.5703125" style="1" customWidth="1"/>
    <col min="14919" max="14919" width="5.140625" style="1" customWidth="1"/>
    <col min="14920" max="14920" width="4.7109375" style="1" customWidth="1"/>
    <col min="14921" max="14921" width="4.5703125" style="1" customWidth="1"/>
    <col min="14922" max="14922" width="4.140625" style="1" customWidth="1"/>
    <col min="14923" max="14923" width="4.42578125" style="1" customWidth="1"/>
    <col min="14924" max="14924" width="9.7109375" style="1" customWidth="1"/>
    <col min="14925" max="14927" width="8.7109375" style="1" customWidth="1"/>
    <col min="14928" max="14928" width="4.85546875" style="1" customWidth="1"/>
    <col min="14929" max="14929" width="10.85546875" style="1" customWidth="1"/>
    <col min="14930" max="14930" width="10.5703125" style="1" customWidth="1"/>
    <col min="14931" max="14931" width="11.42578125" style="1"/>
    <col min="14932" max="14932" width="8.85546875" style="1" customWidth="1"/>
    <col min="14933" max="14933" width="23.140625" style="1" customWidth="1"/>
    <col min="14934" max="15140" width="11.42578125" style="1"/>
    <col min="15141" max="15141" width="6.140625" style="1" customWidth="1"/>
    <col min="15142" max="15142" width="64.85546875" style="1" customWidth="1"/>
    <col min="15143" max="15144" width="3.28515625" style="1" customWidth="1"/>
    <col min="15145" max="15145" width="3.5703125" style="1" customWidth="1"/>
    <col min="15146" max="15146" width="3.140625" style="1" customWidth="1"/>
    <col min="15147" max="15147" width="2.85546875" style="1" customWidth="1"/>
    <col min="15148" max="15148" width="3" style="1" customWidth="1"/>
    <col min="15149" max="15149" width="2.85546875" style="1" customWidth="1"/>
    <col min="15150" max="15150" width="3.5703125" style="1" customWidth="1"/>
    <col min="15151" max="15152" width="3.28515625" style="1" customWidth="1"/>
    <col min="15153" max="15153" width="5" style="1" customWidth="1"/>
    <col min="15154" max="15154" width="13" style="1" customWidth="1"/>
    <col min="15155" max="15155" width="29.140625" style="1" customWidth="1"/>
    <col min="15156" max="15156" width="27.7109375" style="1" customWidth="1"/>
    <col min="15157" max="15157" width="3.7109375" style="1" customWidth="1"/>
    <col min="15158" max="15158" width="2.7109375" style="1" customWidth="1"/>
    <col min="15159" max="15159" width="3.42578125" style="1" customWidth="1"/>
    <col min="15160" max="15160" width="5.5703125" style="1" customWidth="1"/>
    <col min="15161" max="15161" width="15.5703125" style="1" customWidth="1"/>
    <col min="15162" max="15162" width="4.5703125" style="1" customWidth="1"/>
    <col min="15163" max="15163" width="13.5703125" style="1" customWidth="1"/>
    <col min="15164" max="15164" width="11.28515625" style="1" customWidth="1"/>
    <col min="15165" max="15165" width="10" style="1" customWidth="1"/>
    <col min="15166" max="15166" width="8.7109375" style="1" customWidth="1"/>
    <col min="15167" max="15167" width="14.140625" style="1" customWidth="1"/>
    <col min="15168" max="15168" width="4.7109375" style="1" customWidth="1"/>
    <col min="15169" max="15169" width="4.85546875" style="1" customWidth="1"/>
    <col min="15170" max="15170" width="4.5703125" style="1" customWidth="1"/>
    <col min="15171" max="15171" width="4.28515625" style="1" customWidth="1"/>
    <col min="15172" max="15172" width="4" style="1" customWidth="1"/>
    <col min="15173" max="15173" width="4.140625" style="1" customWidth="1"/>
    <col min="15174" max="15174" width="4.5703125" style="1" customWidth="1"/>
    <col min="15175" max="15175" width="5.140625" style="1" customWidth="1"/>
    <col min="15176" max="15176" width="4.7109375" style="1" customWidth="1"/>
    <col min="15177" max="15177" width="4.5703125" style="1" customWidth="1"/>
    <col min="15178" max="15178" width="4.140625" style="1" customWidth="1"/>
    <col min="15179" max="15179" width="4.42578125" style="1" customWidth="1"/>
    <col min="15180" max="15180" width="9.7109375" style="1" customWidth="1"/>
    <col min="15181" max="15183" width="8.7109375" style="1" customWidth="1"/>
    <col min="15184" max="15184" width="4.85546875" style="1" customWidth="1"/>
    <col min="15185" max="15185" width="10.85546875" style="1" customWidth="1"/>
    <col min="15186" max="15186" width="10.5703125" style="1" customWidth="1"/>
    <col min="15187" max="15187" width="11.42578125" style="1"/>
    <col min="15188" max="15188" width="8.85546875" style="1" customWidth="1"/>
    <col min="15189" max="15189" width="23.140625" style="1" customWidth="1"/>
    <col min="15190" max="15396" width="11.42578125" style="1"/>
    <col min="15397" max="15397" width="6.140625" style="1" customWidth="1"/>
    <col min="15398" max="15398" width="64.85546875" style="1" customWidth="1"/>
    <col min="15399" max="15400" width="3.28515625" style="1" customWidth="1"/>
    <col min="15401" max="15401" width="3.5703125" style="1" customWidth="1"/>
    <col min="15402" max="15402" width="3.140625" style="1" customWidth="1"/>
    <col min="15403" max="15403" width="2.85546875" style="1" customWidth="1"/>
    <col min="15404" max="15404" width="3" style="1" customWidth="1"/>
    <col min="15405" max="15405" width="2.85546875" style="1" customWidth="1"/>
    <col min="15406" max="15406" width="3.5703125" style="1" customWidth="1"/>
    <col min="15407" max="15408" width="3.28515625" style="1" customWidth="1"/>
    <col min="15409" max="15409" width="5" style="1" customWidth="1"/>
    <col min="15410" max="15410" width="13" style="1" customWidth="1"/>
    <col min="15411" max="15411" width="29.140625" style="1" customWidth="1"/>
    <col min="15412" max="15412" width="27.7109375" style="1" customWidth="1"/>
    <col min="15413" max="15413" width="3.7109375" style="1" customWidth="1"/>
    <col min="15414" max="15414" width="2.7109375" style="1" customWidth="1"/>
    <col min="15415" max="15415" width="3.42578125" style="1" customWidth="1"/>
    <col min="15416" max="15416" width="5.5703125" style="1" customWidth="1"/>
    <col min="15417" max="15417" width="15.5703125" style="1" customWidth="1"/>
    <col min="15418" max="15418" width="4.5703125" style="1" customWidth="1"/>
    <col min="15419" max="15419" width="13.5703125" style="1" customWidth="1"/>
    <col min="15420" max="15420" width="11.28515625" style="1" customWidth="1"/>
    <col min="15421" max="15421" width="10" style="1" customWidth="1"/>
    <col min="15422" max="15422" width="8.7109375" style="1" customWidth="1"/>
    <col min="15423" max="15423" width="14.140625" style="1" customWidth="1"/>
    <col min="15424" max="15424" width="4.7109375" style="1" customWidth="1"/>
    <col min="15425" max="15425" width="4.85546875" style="1" customWidth="1"/>
    <col min="15426" max="15426" width="4.5703125" style="1" customWidth="1"/>
    <col min="15427" max="15427" width="4.28515625" style="1" customWidth="1"/>
    <col min="15428" max="15428" width="4" style="1" customWidth="1"/>
    <col min="15429" max="15429" width="4.140625" style="1" customWidth="1"/>
    <col min="15430" max="15430" width="4.5703125" style="1" customWidth="1"/>
    <col min="15431" max="15431" width="5.140625" style="1" customWidth="1"/>
    <col min="15432" max="15432" width="4.7109375" style="1" customWidth="1"/>
    <col min="15433" max="15433" width="4.5703125" style="1" customWidth="1"/>
    <col min="15434" max="15434" width="4.140625" style="1" customWidth="1"/>
    <col min="15435" max="15435" width="4.42578125" style="1" customWidth="1"/>
    <col min="15436" max="15436" width="9.7109375" style="1" customWidth="1"/>
    <col min="15437" max="15439" width="8.7109375" style="1" customWidth="1"/>
    <col min="15440" max="15440" width="4.85546875" style="1" customWidth="1"/>
    <col min="15441" max="15441" width="10.85546875" style="1" customWidth="1"/>
    <col min="15442" max="15442" width="10.5703125" style="1" customWidth="1"/>
    <col min="15443" max="15443" width="11.42578125" style="1"/>
    <col min="15444" max="15444" width="8.85546875" style="1" customWidth="1"/>
    <col min="15445" max="15445" width="23.140625" style="1" customWidth="1"/>
    <col min="15446" max="15652" width="11.42578125" style="1"/>
    <col min="15653" max="15653" width="6.140625" style="1" customWidth="1"/>
    <col min="15654" max="15654" width="64.85546875" style="1" customWidth="1"/>
    <col min="15655" max="15656" width="3.28515625" style="1" customWidth="1"/>
    <col min="15657" max="15657" width="3.5703125" style="1" customWidth="1"/>
    <col min="15658" max="15658" width="3.140625" style="1" customWidth="1"/>
    <col min="15659" max="15659" width="2.85546875" style="1" customWidth="1"/>
    <col min="15660" max="15660" width="3" style="1" customWidth="1"/>
    <col min="15661" max="15661" width="2.85546875" style="1" customWidth="1"/>
    <col min="15662" max="15662" width="3.5703125" style="1" customWidth="1"/>
    <col min="15663" max="15664" width="3.28515625" style="1" customWidth="1"/>
    <col min="15665" max="15665" width="5" style="1" customWidth="1"/>
    <col min="15666" max="15666" width="13" style="1" customWidth="1"/>
    <col min="15667" max="15667" width="29.140625" style="1" customWidth="1"/>
    <col min="15668" max="15668" width="27.7109375" style="1" customWidth="1"/>
    <col min="15669" max="15669" width="3.7109375" style="1" customWidth="1"/>
    <col min="15670" max="15670" width="2.7109375" style="1" customWidth="1"/>
    <col min="15671" max="15671" width="3.42578125" style="1" customWidth="1"/>
    <col min="15672" max="15672" width="5.5703125" style="1" customWidth="1"/>
    <col min="15673" max="15673" width="15.5703125" style="1" customWidth="1"/>
    <col min="15674" max="15674" width="4.5703125" style="1" customWidth="1"/>
    <col min="15675" max="15675" width="13.5703125" style="1" customWidth="1"/>
    <col min="15676" max="15676" width="11.28515625" style="1" customWidth="1"/>
    <col min="15677" max="15677" width="10" style="1" customWidth="1"/>
    <col min="15678" max="15678" width="8.7109375" style="1" customWidth="1"/>
    <col min="15679" max="15679" width="14.140625" style="1" customWidth="1"/>
    <col min="15680" max="15680" width="4.7109375" style="1" customWidth="1"/>
    <col min="15681" max="15681" width="4.85546875" style="1" customWidth="1"/>
    <col min="15682" max="15682" width="4.5703125" style="1" customWidth="1"/>
    <col min="15683" max="15683" width="4.28515625" style="1" customWidth="1"/>
    <col min="15684" max="15684" width="4" style="1" customWidth="1"/>
    <col min="15685" max="15685" width="4.140625" style="1" customWidth="1"/>
    <col min="15686" max="15686" width="4.5703125" style="1" customWidth="1"/>
    <col min="15687" max="15687" width="5.140625" style="1" customWidth="1"/>
    <col min="15688" max="15688" width="4.7109375" style="1" customWidth="1"/>
    <col min="15689" max="15689" width="4.5703125" style="1" customWidth="1"/>
    <col min="15690" max="15690" width="4.140625" style="1" customWidth="1"/>
    <col min="15691" max="15691" width="4.42578125" style="1" customWidth="1"/>
    <col min="15692" max="15692" width="9.7109375" style="1" customWidth="1"/>
    <col min="15693" max="15695" width="8.7109375" style="1" customWidth="1"/>
    <col min="15696" max="15696" width="4.85546875" style="1" customWidth="1"/>
    <col min="15697" max="15697" width="10.85546875" style="1" customWidth="1"/>
    <col min="15698" max="15698" width="10.5703125" style="1" customWidth="1"/>
    <col min="15699" max="15699" width="11.42578125" style="1"/>
    <col min="15700" max="15700" width="8.85546875" style="1" customWidth="1"/>
    <col min="15701" max="15701" width="23.140625" style="1" customWidth="1"/>
    <col min="15702" max="15908" width="11.42578125" style="1"/>
    <col min="15909" max="15909" width="6.140625" style="1" customWidth="1"/>
    <col min="15910" max="15910" width="64.85546875" style="1" customWidth="1"/>
    <col min="15911" max="15912" width="3.28515625" style="1" customWidth="1"/>
    <col min="15913" max="15913" width="3.5703125" style="1" customWidth="1"/>
    <col min="15914" max="15914" width="3.140625" style="1" customWidth="1"/>
    <col min="15915" max="15915" width="2.85546875" style="1" customWidth="1"/>
    <col min="15916" max="15916" width="3" style="1" customWidth="1"/>
    <col min="15917" max="15917" width="2.85546875" style="1" customWidth="1"/>
    <col min="15918" max="15918" width="3.5703125" style="1" customWidth="1"/>
    <col min="15919" max="15920" width="3.28515625" style="1" customWidth="1"/>
    <col min="15921" max="15921" width="5" style="1" customWidth="1"/>
    <col min="15922" max="15922" width="13" style="1" customWidth="1"/>
    <col min="15923" max="15923" width="29.140625" style="1" customWidth="1"/>
    <col min="15924" max="15924" width="27.7109375" style="1" customWidth="1"/>
    <col min="15925" max="15925" width="3.7109375" style="1" customWidth="1"/>
    <col min="15926" max="15926" width="2.7109375" style="1" customWidth="1"/>
    <col min="15927" max="15927" width="3.42578125" style="1" customWidth="1"/>
    <col min="15928" max="15928" width="5.5703125" style="1" customWidth="1"/>
    <col min="15929" max="15929" width="15.5703125" style="1" customWidth="1"/>
    <col min="15930" max="15930" width="4.5703125" style="1" customWidth="1"/>
    <col min="15931" max="15931" width="13.5703125" style="1" customWidth="1"/>
    <col min="15932" max="15932" width="11.28515625" style="1" customWidth="1"/>
    <col min="15933" max="15933" width="10" style="1" customWidth="1"/>
    <col min="15934" max="15934" width="8.7109375" style="1" customWidth="1"/>
    <col min="15935" max="15935" width="14.140625" style="1" customWidth="1"/>
    <col min="15936" max="15936" width="4.7109375" style="1" customWidth="1"/>
    <col min="15937" max="15937" width="4.85546875" style="1" customWidth="1"/>
    <col min="15938" max="15938" width="4.5703125" style="1" customWidth="1"/>
    <col min="15939" max="15939" width="4.28515625" style="1" customWidth="1"/>
    <col min="15940" max="15940" width="4" style="1" customWidth="1"/>
    <col min="15941" max="15941" width="4.140625" style="1" customWidth="1"/>
    <col min="15942" max="15942" width="4.5703125" style="1" customWidth="1"/>
    <col min="15943" max="15943" width="5.140625" style="1" customWidth="1"/>
    <col min="15944" max="15944" width="4.7109375" style="1" customWidth="1"/>
    <col min="15945" max="15945" width="4.5703125" style="1" customWidth="1"/>
    <col min="15946" max="15946" width="4.140625" style="1" customWidth="1"/>
    <col min="15947" max="15947" width="4.42578125" style="1" customWidth="1"/>
    <col min="15948" max="15948" width="9.7109375" style="1" customWidth="1"/>
    <col min="15949" max="15951" width="8.7109375" style="1" customWidth="1"/>
    <col min="15952" max="15952" width="4.85546875" style="1" customWidth="1"/>
    <col min="15953" max="15953" width="10.85546875" style="1" customWidth="1"/>
    <col min="15954" max="15954" width="10.5703125" style="1" customWidth="1"/>
    <col min="15955" max="15955" width="11.42578125" style="1"/>
    <col min="15956" max="15956" width="8.85546875" style="1" customWidth="1"/>
    <col min="15957" max="15957" width="23.140625" style="1" customWidth="1"/>
    <col min="15958" max="16164" width="11.42578125" style="1"/>
    <col min="16165" max="16165" width="6.140625" style="1" customWidth="1"/>
    <col min="16166" max="16166" width="64.85546875" style="1" customWidth="1"/>
    <col min="16167" max="16168" width="3.28515625" style="1" customWidth="1"/>
    <col min="16169" max="16169" width="3.5703125" style="1" customWidth="1"/>
    <col min="16170" max="16170" width="3.140625" style="1" customWidth="1"/>
    <col min="16171" max="16171" width="2.85546875" style="1" customWidth="1"/>
    <col min="16172" max="16172" width="3" style="1" customWidth="1"/>
    <col min="16173" max="16173" width="2.85546875" style="1" customWidth="1"/>
    <col min="16174" max="16174" width="3.5703125" style="1" customWidth="1"/>
    <col min="16175" max="16176" width="3.28515625" style="1" customWidth="1"/>
    <col min="16177" max="16177" width="5" style="1" customWidth="1"/>
    <col min="16178" max="16178" width="13" style="1" customWidth="1"/>
    <col min="16179" max="16179" width="29.140625" style="1" customWidth="1"/>
    <col min="16180" max="16180" width="27.7109375" style="1" customWidth="1"/>
    <col min="16181" max="16181" width="3.7109375" style="1" customWidth="1"/>
    <col min="16182" max="16182" width="2.7109375" style="1" customWidth="1"/>
    <col min="16183" max="16183" width="3.42578125" style="1" customWidth="1"/>
    <col min="16184" max="16184" width="5.5703125" style="1" customWidth="1"/>
    <col min="16185" max="16185" width="15.5703125" style="1" customWidth="1"/>
    <col min="16186" max="16186" width="4.5703125" style="1" customWidth="1"/>
    <col min="16187" max="16187" width="13.5703125" style="1" customWidth="1"/>
    <col min="16188" max="16188" width="11.28515625" style="1" customWidth="1"/>
    <col min="16189" max="16189" width="10" style="1" customWidth="1"/>
    <col min="16190" max="16190" width="8.7109375" style="1" customWidth="1"/>
    <col min="16191" max="16191" width="14.140625" style="1" customWidth="1"/>
    <col min="16192" max="16192" width="4.7109375" style="1" customWidth="1"/>
    <col min="16193" max="16193" width="4.85546875" style="1" customWidth="1"/>
    <col min="16194" max="16194" width="4.5703125" style="1" customWidth="1"/>
    <col min="16195" max="16195" width="4.28515625" style="1" customWidth="1"/>
    <col min="16196" max="16196" width="4" style="1" customWidth="1"/>
    <col min="16197" max="16197" width="4.140625" style="1" customWidth="1"/>
    <col min="16198" max="16198" width="4.5703125" style="1" customWidth="1"/>
    <col min="16199" max="16199" width="5.140625" style="1" customWidth="1"/>
    <col min="16200" max="16200" width="4.7109375" style="1" customWidth="1"/>
    <col min="16201" max="16201" width="4.5703125" style="1" customWidth="1"/>
    <col min="16202" max="16202" width="4.140625" style="1" customWidth="1"/>
    <col min="16203" max="16203" width="4.42578125" style="1" customWidth="1"/>
    <col min="16204" max="16204" width="9.7109375" style="1" customWidth="1"/>
    <col min="16205" max="16207" width="8.7109375" style="1" customWidth="1"/>
    <col min="16208" max="16208" width="4.85546875" style="1" customWidth="1"/>
    <col min="16209" max="16209" width="10.85546875" style="1" customWidth="1"/>
    <col min="16210" max="16210" width="10.5703125" style="1" customWidth="1"/>
    <col min="16211" max="16211" width="11.42578125" style="1"/>
    <col min="16212" max="16212" width="8.85546875" style="1" customWidth="1"/>
    <col min="16213" max="16213" width="23.140625" style="1" customWidth="1"/>
    <col min="16214" max="16384" width="11.42578125" style="1"/>
  </cols>
  <sheetData>
    <row r="1" spans="2:87" ht="28.5" customHeight="1" x14ac:dyDescent="0.15"/>
    <row r="2" spans="2:87" ht="15.75" customHeight="1" x14ac:dyDescent="0.15">
      <c r="B2" s="1349"/>
      <c r="C2" s="1698" t="s">
        <v>14</v>
      </c>
      <c r="D2" s="1699"/>
      <c r="E2" s="1699"/>
      <c r="F2" s="1699"/>
      <c r="G2" s="1699"/>
      <c r="H2" s="1699"/>
      <c r="I2" s="1699"/>
      <c r="J2" s="1699"/>
      <c r="K2" s="1699"/>
      <c r="L2" s="1699"/>
      <c r="M2" s="1699"/>
      <c r="N2" s="1699"/>
      <c r="O2" s="1700"/>
      <c r="P2" s="1709" t="s">
        <v>1283</v>
      </c>
      <c r="Q2" s="1710"/>
    </row>
    <row r="3" spans="2:87" ht="10.5" customHeight="1" x14ac:dyDescent="0.15">
      <c r="B3" s="1350"/>
      <c r="C3" s="1701" t="s">
        <v>15</v>
      </c>
      <c r="D3" s="1702"/>
      <c r="E3" s="1702"/>
      <c r="F3" s="1702"/>
      <c r="G3" s="1702"/>
      <c r="H3" s="1702"/>
      <c r="I3" s="1702"/>
      <c r="J3" s="1702"/>
      <c r="K3" s="1702"/>
      <c r="L3" s="1702"/>
      <c r="M3" s="1702"/>
      <c r="N3" s="1702"/>
      <c r="O3" s="1703"/>
      <c r="P3" s="10"/>
    </row>
    <row r="4" spans="2:87" ht="19.5" customHeight="1" x14ac:dyDescent="0.15">
      <c r="B4" s="1350"/>
      <c r="C4" s="1701"/>
      <c r="D4" s="1702"/>
      <c r="E4" s="1702"/>
      <c r="F4" s="1702"/>
      <c r="G4" s="1702"/>
      <c r="H4" s="1702"/>
      <c r="I4" s="1702"/>
      <c r="J4" s="1702"/>
      <c r="K4" s="1702"/>
      <c r="L4" s="1702"/>
      <c r="M4" s="1702"/>
      <c r="N4" s="1702"/>
      <c r="O4" s="1703"/>
      <c r="P4" s="1701" t="s">
        <v>116</v>
      </c>
      <c r="Q4" s="1702"/>
    </row>
    <row r="5" spans="2:87" ht="17.25" customHeight="1" x14ac:dyDescent="0.15">
      <c r="B5" s="1351"/>
      <c r="C5" s="1358" t="s">
        <v>1282</v>
      </c>
      <c r="D5" s="1359"/>
      <c r="E5" s="1359"/>
      <c r="F5" s="1359"/>
      <c r="G5" s="1359"/>
      <c r="H5" s="1359"/>
      <c r="I5" s="1359"/>
      <c r="J5" s="1359"/>
      <c r="K5" s="1359"/>
      <c r="L5" s="1359"/>
      <c r="M5" s="1359"/>
      <c r="N5" s="1359"/>
      <c r="O5" s="1360"/>
      <c r="P5" s="1707" t="s">
        <v>1281</v>
      </c>
      <c r="Q5" s="1708"/>
    </row>
    <row r="6" spans="2:87" s="55" customFormat="1" ht="12.75" x14ac:dyDescent="0.2">
      <c r="B6" s="55" t="s">
        <v>166</v>
      </c>
      <c r="O6" s="59" t="s">
        <v>255</v>
      </c>
    </row>
    <row r="7" spans="2:87" s="55" customFormat="1" ht="15.75" customHeight="1" x14ac:dyDescent="0.2">
      <c r="B7" s="55" t="s">
        <v>286</v>
      </c>
      <c r="O7" s="59"/>
    </row>
    <row r="8" spans="2:87" s="55" customFormat="1" ht="15.75" customHeight="1" x14ac:dyDescent="0.2">
      <c r="B8" s="55" t="s">
        <v>285</v>
      </c>
      <c r="O8" s="59"/>
    </row>
    <row r="9" spans="2:87" s="55" customFormat="1" ht="17.25" customHeight="1" x14ac:dyDescent="0.2">
      <c r="B9" s="55" t="s">
        <v>167</v>
      </c>
      <c r="O9" s="59"/>
    </row>
    <row r="10" spans="2:87" s="55" customFormat="1" ht="15.75" customHeight="1" thickBot="1" x14ac:dyDescent="0.25">
      <c r="B10" s="425" t="s">
        <v>20</v>
      </c>
      <c r="C10" s="425"/>
      <c r="D10" s="425"/>
      <c r="E10" s="425"/>
      <c r="F10" s="425"/>
      <c r="G10" s="425"/>
      <c r="H10" s="425"/>
      <c r="I10" s="425"/>
      <c r="J10" s="425"/>
      <c r="K10" s="425"/>
      <c r="L10" s="425"/>
      <c r="M10" s="425"/>
      <c r="O10" s="59"/>
      <c r="Q10" s="1704" t="s">
        <v>32</v>
      </c>
      <c r="R10" s="1705"/>
      <c r="S10" s="1705"/>
      <c r="T10" s="1706"/>
      <c r="U10" s="1484" t="s">
        <v>51</v>
      </c>
      <c r="V10" s="1484" t="s">
        <v>53</v>
      </c>
      <c r="W10" s="1397" t="s">
        <v>147</v>
      </c>
      <c r="X10" s="1398"/>
      <c r="Y10" s="1403"/>
      <c r="Z10" s="1484" t="s">
        <v>33</v>
      </c>
      <c r="AA10" s="1484" t="s">
        <v>36</v>
      </c>
      <c r="AB10" s="1389" t="s">
        <v>187</v>
      </c>
      <c r="AC10" s="1390"/>
      <c r="AD10" s="1390"/>
      <c r="AE10" s="1391"/>
      <c r="AF10" s="1392" t="s">
        <v>188</v>
      </c>
      <c r="AG10" s="1393"/>
      <c r="AH10" s="1393"/>
      <c r="AI10" s="1394"/>
      <c r="AJ10" s="1378" t="s">
        <v>108</v>
      </c>
      <c r="AK10" s="1379"/>
      <c r="AL10" s="1379"/>
      <c r="AM10" s="1380"/>
      <c r="AN10" s="1381" t="s">
        <v>189</v>
      </c>
      <c r="AO10" s="1382"/>
      <c r="AP10" s="1382"/>
      <c r="AQ10" s="1383"/>
      <c r="AR10" s="1416" t="s">
        <v>190</v>
      </c>
      <c r="AS10" s="1417"/>
      <c r="AT10" s="1417"/>
      <c r="AU10" s="1418"/>
      <c r="AV10" s="1336" t="s">
        <v>109</v>
      </c>
      <c r="AW10" s="1337"/>
      <c r="AX10" s="1337"/>
      <c r="AY10" s="1338"/>
      <c r="AZ10" s="1330" t="s">
        <v>182</v>
      </c>
      <c r="BA10" s="1331"/>
      <c r="BB10" s="1331"/>
      <c r="BC10" s="1332"/>
      <c r="BD10" s="1333" t="s">
        <v>186</v>
      </c>
      <c r="BE10" s="1334"/>
      <c r="BF10" s="1334"/>
      <c r="BG10" s="1335"/>
      <c r="BH10" s="1339" t="s">
        <v>183</v>
      </c>
      <c r="BI10" s="1340"/>
      <c r="BJ10" s="1340"/>
      <c r="BK10" s="1341"/>
      <c r="BL10" s="1324" t="s">
        <v>184</v>
      </c>
      <c r="BM10" s="1325"/>
      <c r="BN10" s="1325"/>
      <c r="BO10" s="1326"/>
      <c r="BP10" s="1327" t="s">
        <v>185</v>
      </c>
      <c r="BQ10" s="1328"/>
      <c r="BR10" s="1328"/>
      <c r="BS10" s="1329"/>
      <c r="BT10" s="1342" t="s">
        <v>110</v>
      </c>
      <c r="BU10" s="1343"/>
      <c r="BV10" s="1343"/>
      <c r="BW10" s="1344"/>
      <c r="BX10" s="1304" t="s">
        <v>37</v>
      </c>
      <c r="BY10" s="1304"/>
      <c r="BZ10" s="1304"/>
      <c r="CA10" s="1304"/>
      <c r="CB10" s="1304" t="s">
        <v>39</v>
      </c>
      <c r="CC10" s="1304"/>
      <c r="CD10" s="1304"/>
      <c r="CE10" s="1304"/>
      <c r="CF10" s="1304" t="s">
        <v>175</v>
      </c>
      <c r="CG10" s="1304"/>
      <c r="CH10" s="1304"/>
      <c r="CI10" s="1304"/>
    </row>
    <row r="11" spans="2:87" s="59" customFormat="1" ht="24" customHeight="1" x14ac:dyDescent="0.2">
      <c r="B11" s="1467" t="s">
        <v>3</v>
      </c>
      <c r="C11" s="1491" t="s">
        <v>29</v>
      </c>
      <c r="D11" s="1491"/>
      <c r="E11" s="1491"/>
      <c r="F11" s="1491" t="s">
        <v>30</v>
      </c>
      <c r="G11" s="1491"/>
      <c r="H11" s="1491" t="s">
        <v>31</v>
      </c>
      <c r="I11" s="1491"/>
      <c r="J11" s="1491"/>
      <c r="K11" s="1491"/>
      <c r="L11" s="1491"/>
      <c r="M11" s="1491" t="s">
        <v>63</v>
      </c>
      <c r="N11" s="66"/>
      <c r="O11" s="66"/>
      <c r="P11" s="1711" t="s">
        <v>4</v>
      </c>
      <c r="Q11" s="1484" t="s">
        <v>23</v>
      </c>
      <c r="R11" s="1484" t="s">
        <v>24</v>
      </c>
      <c r="S11" s="1484" t="s">
        <v>25</v>
      </c>
      <c r="T11" s="1484" t="s">
        <v>28</v>
      </c>
      <c r="U11" s="1697"/>
      <c r="V11" s="1697"/>
      <c r="W11" s="1385" t="s">
        <v>147</v>
      </c>
      <c r="X11" s="1385" t="s">
        <v>148</v>
      </c>
      <c r="Y11" s="1385" t="s">
        <v>149</v>
      </c>
      <c r="Z11" s="1697"/>
      <c r="AA11" s="1697"/>
      <c r="AB11" s="1608"/>
      <c r="AC11" s="1609"/>
      <c r="AD11" s="1609"/>
      <c r="AE11" s="1610"/>
      <c r="AF11" s="1591"/>
      <c r="AG11" s="1592"/>
      <c r="AH11" s="1592"/>
      <c r="AI11" s="1593"/>
      <c r="AJ11" s="1594"/>
      <c r="AK11" s="1595"/>
      <c r="AL11" s="1595"/>
      <c r="AM11" s="1596"/>
      <c r="AN11" s="1588"/>
      <c r="AO11" s="1589"/>
      <c r="AP11" s="1589"/>
      <c r="AQ11" s="1590"/>
      <c r="AR11" s="1585"/>
      <c r="AS11" s="1586"/>
      <c r="AT11" s="1586"/>
      <c r="AU11" s="1587"/>
      <c r="AV11" s="1618"/>
      <c r="AW11" s="1619"/>
      <c r="AX11" s="1619"/>
      <c r="AY11" s="1620"/>
      <c r="AZ11" s="1563"/>
      <c r="BA11" s="1564"/>
      <c r="BB11" s="1564"/>
      <c r="BC11" s="1565"/>
      <c r="BD11" s="1560"/>
      <c r="BE11" s="1561"/>
      <c r="BF11" s="1561"/>
      <c r="BG11" s="1562"/>
      <c r="BH11" s="1528"/>
      <c r="BI11" s="1529"/>
      <c r="BJ11" s="1529"/>
      <c r="BK11" s="1530"/>
      <c r="BL11" s="1601"/>
      <c r="BM11" s="1602"/>
      <c r="BN11" s="1602"/>
      <c r="BO11" s="1603"/>
      <c r="BP11" s="1522"/>
      <c r="BQ11" s="1523"/>
      <c r="BR11" s="1523"/>
      <c r="BS11" s="1524"/>
      <c r="BT11" s="1605"/>
      <c r="BU11" s="1606"/>
      <c r="BV11" s="1606"/>
      <c r="BW11" s="1607"/>
      <c r="BX11" s="1305" t="s">
        <v>1274</v>
      </c>
      <c r="BY11" s="1306"/>
      <c r="BZ11" s="1306"/>
      <c r="CA11" s="1307"/>
      <c r="CB11" s="1305" t="s">
        <v>1275</v>
      </c>
      <c r="CC11" s="1306"/>
      <c r="CD11" s="1306"/>
      <c r="CE11" s="1307"/>
      <c r="CF11" s="1304" t="s">
        <v>1276</v>
      </c>
      <c r="CG11" s="1304"/>
      <c r="CH11" s="1304"/>
      <c r="CI11" s="1304"/>
    </row>
    <row r="12" spans="2:87" s="59" customFormat="1" ht="16.5" customHeight="1" x14ac:dyDescent="0.2">
      <c r="B12" s="1467"/>
      <c r="C12" s="419" t="s">
        <v>54</v>
      </c>
      <c r="D12" s="419" t="s">
        <v>168</v>
      </c>
      <c r="E12" s="419" t="s">
        <v>56</v>
      </c>
      <c r="F12" s="419" t="s">
        <v>57</v>
      </c>
      <c r="G12" s="419" t="s">
        <v>58</v>
      </c>
      <c r="H12" s="419" t="s">
        <v>59</v>
      </c>
      <c r="I12" s="419" t="s">
        <v>60</v>
      </c>
      <c r="J12" s="419" t="s">
        <v>61</v>
      </c>
      <c r="K12" s="419" t="s">
        <v>62</v>
      </c>
      <c r="L12" s="419" t="s">
        <v>60</v>
      </c>
      <c r="M12" s="1491"/>
      <c r="N12" s="164" t="s">
        <v>13</v>
      </c>
      <c r="O12" s="164" t="s">
        <v>12</v>
      </c>
      <c r="P12" s="1347"/>
      <c r="Q12" s="1485"/>
      <c r="R12" s="1485"/>
      <c r="S12" s="1485"/>
      <c r="T12" s="1485"/>
      <c r="U12" s="1485"/>
      <c r="V12" s="1485"/>
      <c r="W12" s="1386"/>
      <c r="X12" s="1386"/>
      <c r="Y12" s="1386"/>
      <c r="Z12" s="1485"/>
      <c r="AA12" s="1485"/>
      <c r="AB12" s="559">
        <v>1</v>
      </c>
      <c r="AC12" s="559">
        <v>2</v>
      </c>
      <c r="AD12" s="559">
        <v>3</v>
      </c>
      <c r="AE12" s="559">
        <v>4</v>
      </c>
      <c r="AF12" s="559">
        <v>1</v>
      </c>
      <c r="AG12" s="559">
        <v>2</v>
      </c>
      <c r="AH12" s="559">
        <v>3</v>
      </c>
      <c r="AI12" s="559">
        <v>4</v>
      </c>
      <c r="AJ12" s="559">
        <v>1</v>
      </c>
      <c r="AK12" s="559">
        <v>2</v>
      </c>
      <c r="AL12" s="559">
        <v>3</v>
      </c>
      <c r="AM12" s="559">
        <v>4</v>
      </c>
      <c r="AN12" s="559">
        <v>1</v>
      </c>
      <c r="AO12" s="559">
        <v>2</v>
      </c>
      <c r="AP12" s="559">
        <v>3</v>
      </c>
      <c r="AQ12" s="559">
        <v>4</v>
      </c>
      <c r="AR12" s="559">
        <v>1</v>
      </c>
      <c r="AS12" s="559">
        <v>2</v>
      </c>
      <c r="AT12" s="559">
        <v>3</v>
      </c>
      <c r="AU12" s="559">
        <v>4</v>
      </c>
      <c r="AV12" s="559">
        <v>1</v>
      </c>
      <c r="AW12" s="559">
        <v>2</v>
      </c>
      <c r="AX12" s="559">
        <v>3</v>
      </c>
      <c r="AY12" s="559">
        <v>4</v>
      </c>
      <c r="AZ12" s="559">
        <v>1</v>
      </c>
      <c r="BA12" s="559">
        <v>2</v>
      </c>
      <c r="BB12" s="559">
        <v>3</v>
      </c>
      <c r="BC12" s="559">
        <v>4</v>
      </c>
      <c r="BD12" s="559">
        <v>1</v>
      </c>
      <c r="BE12" s="559">
        <v>2</v>
      </c>
      <c r="BF12" s="559">
        <v>3</v>
      </c>
      <c r="BG12" s="559">
        <v>4</v>
      </c>
      <c r="BH12" s="559">
        <v>1</v>
      </c>
      <c r="BI12" s="559">
        <v>2</v>
      </c>
      <c r="BJ12" s="559">
        <v>3</v>
      </c>
      <c r="BK12" s="559">
        <v>4</v>
      </c>
      <c r="BL12" s="559">
        <v>1</v>
      </c>
      <c r="BM12" s="559">
        <v>2</v>
      </c>
      <c r="BN12" s="559">
        <v>3</v>
      </c>
      <c r="BO12" s="559">
        <v>4</v>
      </c>
      <c r="BP12" s="559">
        <v>1</v>
      </c>
      <c r="BQ12" s="559">
        <v>2</v>
      </c>
      <c r="BR12" s="559">
        <v>3</v>
      </c>
      <c r="BS12" s="559">
        <v>4</v>
      </c>
      <c r="BT12" s="559">
        <v>1</v>
      </c>
      <c r="BU12" s="559">
        <v>2</v>
      </c>
      <c r="BV12" s="559">
        <v>3</v>
      </c>
      <c r="BW12" s="559">
        <v>4</v>
      </c>
      <c r="BX12" s="1074" t="s">
        <v>41</v>
      </c>
      <c r="BY12" s="1074" t="s">
        <v>42</v>
      </c>
      <c r="BZ12" s="377" t="s">
        <v>40</v>
      </c>
      <c r="CA12" s="367" t="s">
        <v>38</v>
      </c>
      <c r="CB12" s="1074" t="s">
        <v>41</v>
      </c>
      <c r="CC12" s="1076" t="s">
        <v>42</v>
      </c>
      <c r="CD12" s="377" t="s">
        <v>40</v>
      </c>
      <c r="CE12" s="377" t="s">
        <v>38</v>
      </c>
      <c r="CF12" s="1074" t="s">
        <v>41</v>
      </c>
      <c r="CG12" s="1076" t="s">
        <v>42</v>
      </c>
      <c r="CH12" s="377" t="s">
        <v>40</v>
      </c>
      <c r="CI12" s="377" t="s">
        <v>38</v>
      </c>
    </row>
    <row r="13" spans="2:87" s="59" customFormat="1" ht="324.75" hidden="1" customHeight="1" x14ac:dyDescent="0.2">
      <c r="B13" s="413" t="s">
        <v>503</v>
      </c>
      <c r="C13" s="577">
        <v>3</v>
      </c>
      <c r="D13" s="577">
        <v>2</v>
      </c>
      <c r="E13" s="577">
        <v>2</v>
      </c>
      <c r="F13" s="577">
        <v>2</v>
      </c>
      <c r="G13" s="577">
        <v>2</v>
      </c>
      <c r="H13" s="577">
        <v>2</v>
      </c>
      <c r="I13" s="577">
        <v>2</v>
      </c>
      <c r="J13" s="577">
        <v>2</v>
      </c>
      <c r="K13" s="577">
        <v>2</v>
      </c>
      <c r="L13" s="577">
        <v>2</v>
      </c>
      <c r="M13" s="419">
        <f>SUM(C13:L13)/10</f>
        <v>2.1</v>
      </c>
      <c r="N13" s="164" t="s">
        <v>1081</v>
      </c>
      <c r="O13" s="876" t="s">
        <v>1082</v>
      </c>
      <c r="P13" s="433" t="s">
        <v>1083</v>
      </c>
      <c r="Q13" s="870">
        <v>4</v>
      </c>
      <c r="R13" s="870">
        <v>4</v>
      </c>
      <c r="S13" s="870">
        <v>4</v>
      </c>
      <c r="T13" s="417">
        <f>Q13*R13*S13</f>
        <v>64</v>
      </c>
      <c r="U13" s="871" t="s">
        <v>1084</v>
      </c>
      <c r="V13" s="871" t="s">
        <v>1085</v>
      </c>
      <c r="W13" s="875" t="s">
        <v>1086</v>
      </c>
      <c r="X13" s="875" t="s">
        <v>1087</v>
      </c>
      <c r="Y13" s="875" t="s">
        <v>1088</v>
      </c>
      <c r="Z13" s="871" t="s">
        <v>1089</v>
      </c>
      <c r="AA13" s="871" t="s">
        <v>1090</v>
      </c>
      <c r="AB13" s="426"/>
      <c r="AC13" s="426"/>
      <c r="AD13" s="426"/>
      <c r="AE13" s="426"/>
      <c r="AF13" s="539"/>
      <c r="AG13" s="539"/>
      <c r="AH13" s="539"/>
      <c r="AI13" s="539"/>
      <c r="AJ13" s="539"/>
      <c r="AK13" s="539"/>
      <c r="AL13" s="539"/>
      <c r="AM13" s="539"/>
      <c r="AN13" s="539"/>
      <c r="AO13" s="539"/>
      <c r="AP13" s="539"/>
      <c r="AQ13" s="539"/>
      <c r="AR13" s="539"/>
      <c r="AS13" s="539"/>
      <c r="AT13" s="539"/>
      <c r="AU13" s="539"/>
      <c r="AV13" s="539"/>
      <c r="AW13" s="539"/>
      <c r="AX13" s="539"/>
      <c r="AY13" s="539"/>
      <c r="AZ13" s="539"/>
      <c r="BA13" s="539"/>
      <c r="BB13" s="539"/>
      <c r="BC13" s="539"/>
      <c r="BD13" s="539"/>
      <c r="BE13" s="539"/>
      <c r="BF13" s="539"/>
      <c r="BG13" s="539"/>
      <c r="BH13" s="539"/>
      <c r="BI13" s="539"/>
      <c r="BJ13" s="539"/>
      <c r="BK13" s="539"/>
      <c r="BL13" s="539"/>
      <c r="BM13" s="539"/>
      <c r="BN13" s="539"/>
      <c r="BO13" s="539"/>
      <c r="BP13" s="539"/>
      <c r="BQ13" s="539"/>
      <c r="BR13" s="539"/>
      <c r="BS13" s="539"/>
      <c r="BT13" s="539"/>
      <c r="BU13" s="539"/>
      <c r="BV13" s="539"/>
      <c r="BW13" s="539"/>
      <c r="BX13" s="434"/>
      <c r="BY13" s="434"/>
      <c r="BZ13" s="530"/>
      <c r="CA13" s="435"/>
      <c r="CB13" s="420"/>
      <c r="CC13" s="420"/>
      <c r="CD13" s="416"/>
      <c r="CE13" s="249"/>
      <c r="CF13" s="418"/>
      <c r="CG13" s="420"/>
    </row>
    <row r="14" spans="2:87" s="59" customFormat="1" ht="282" hidden="1" customHeight="1" x14ac:dyDescent="0.2">
      <c r="B14" s="78" t="s">
        <v>502</v>
      </c>
      <c r="C14" s="577"/>
      <c r="D14" s="577"/>
      <c r="E14" s="577"/>
      <c r="F14" s="577"/>
      <c r="G14" s="577"/>
      <c r="H14" s="577"/>
      <c r="I14" s="577"/>
      <c r="J14" s="577"/>
      <c r="K14" s="577"/>
      <c r="L14" s="577"/>
      <c r="M14" s="746" t="s">
        <v>641</v>
      </c>
      <c r="N14" s="164"/>
      <c r="O14" s="436"/>
      <c r="P14" s="433"/>
      <c r="Q14" s="617"/>
      <c r="R14" s="617"/>
      <c r="S14" s="617"/>
      <c r="T14" s="870">
        <f>Q14*R14*S14</f>
        <v>0</v>
      </c>
      <c r="U14" s="125"/>
      <c r="V14" s="579"/>
      <c r="W14" s="249"/>
      <c r="X14" s="249"/>
      <c r="Y14" s="249"/>
      <c r="Z14" s="249"/>
      <c r="AA14" s="249"/>
      <c r="AB14" s="579"/>
      <c r="AC14" s="579"/>
      <c r="AD14" s="423"/>
      <c r="AE14" s="423"/>
      <c r="AF14" s="541"/>
      <c r="AG14" s="541"/>
      <c r="AH14" s="541"/>
      <c r="AI14" s="541"/>
      <c r="AJ14" s="541"/>
      <c r="AK14" s="541"/>
      <c r="AL14" s="541"/>
      <c r="AM14" s="541"/>
      <c r="AN14" s="541"/>
      <c r="AO14" s="541"/>
      <c r="AP14" s="541"/>
      <c r="AQ14" s="541"/>
      <c r="AR14" s="541"/>
      <c r="AS14" s="541"/>
      <c r="AT14" s="541"/>
      <c r="AU14" s="541"/>
      <c r="AV14" s="541"/>
      <c r="AW14" s="541"/>
      <c r="AX14" s="541"/>
      <c r="AY14" s="541"/>
      <c r="AZ14" s="541"/>
      <c r="BA14" s="541"/>
      <c r="BB14" s="541"/>
      <c r="BC14" s="541"/>
      <c r="BD14" s="541"/>
      <c r="BE14" s="541"/>
      <c r="BF14" s="541"/>
      <c r="BG14" s="541"/>
      <c r="BH14" s="541"/>
      <c r="BI14" s="541"/>
      <c r="BJ14" s="541"/>
      <c r="BK14" s="541"/>
      <c r="BL14" s="541"/>
      <c r="BM14" s="541"/>
      <c r="BN14" s="541"/>
      <c r="BO14" s="541"/>
      <c r="BP14" s="541"/>
      <c r="BQ14" s="541"/>
      <c r="BR14" s="541"/>
      <c r="BS14" s="541"/>
      <c r="BT14" s="541"/>
      <c r="BU14" s="541"/>
      <c r="BV14" s="541"/>
      <c r="BW14" s="541"/>
      <c r="BX14" s="437"/>
      <c r="BY14" s="1692"/>
      <c r="BZ14" s="1346"/>
      <c r="CA14" s="97"/>
      <c r="CB14" s="423"/>
      <c r="CC14" s="423"/>
      <c r="CD14" s="609"/>
      <c r="CE14" s="423"/>
      <c r="CF14" s="422"/>
      <c r="CG14" s="418"/>
    </row>
    <row r="15" spans="2:87" s="55" customFormat="1" ht="114.75" hidden="1" customHeight="1" x14ac:dyDescent="0.2">
      <c r="B15" s="77" t="s">
        <v>203</v>
      </c>
      <c r="C15" s="439">
        <v>4</v>
      </c>
      <c r="D15" s="439">
        <v>4</v>
      </c>
      <c r="E15" s="439">
        <v>4</v>
      </c>
      <c r="F15" s="439">
        <v>4</v>
      </c>
      <c r="G15" s="439">
        <v>4</v>
      </c>
      <c r="H15" s="439">
        <v>4</v>
      </c>
      <c r="I15" s="439">
        <v>4</v>
      </c>
      <c r="J15" s="439">
        <v>2</v>
      </c>
      <c r="K15" s="439">
        <v>1</v>
      </c>
      <c r="L15" s="439">
        <v>1</v>
      </c>
      <c r="M15" s="718">
        <f>SUM(C15:L15)/10</f>
        <v>3.2</v>
      </c>
      <c r="N15" s="25" t="s">
        <v>1091</v>
      </c>
      <c r="O15" s="319" t="s">
        <v>1092</v>
      </c>
      <c r="P15" s="440" t="s">
        <v>1093</v>
      </c>
      <c r="Q15" s="60">
        <v>2</v>
      </c>
      <c r="R15" s="60">
        <v>3</v>
      </c>
      <c r="S15" s="60">
        <v>3</v>
      </c>
      <c r="T15" s="870">
        <f>Q15*R15*S15</f>
        <v>18</v>
      </c>
      <c r="U15" s="253"/>
      <c r="V15" s="25"/>
      <c r="W15" s="566"/>
      <c r="X15" s="566"/>
      <c r="Y15" s="566"/>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437"/>
      <c r="BY15" s="1693"/>
      <c r="BZ15" s="1348"/>
      <c r="CA15" s="441"/>
      <c r="CB15" s="441"/>
      <c r="CC15" s="612"/>
      <c r="CD15" s="441"/>
      <c r="CE15" s="441"/>
      <c r="CF15" s="441"/>
      <c r="CG15" s="441"/>
      <c r="CH15" s="1695"/>
      <c r="CI15" s="1696"/>
    </row>
    <row r="16" spans="2:87" s="438" customFormat="1" ht="1.5" hidden="1" customHeight="1" x14ac:dyDescent="0.2">
      <c r="B16" s="623"/>
      <c r="C16" s="414"/>
      <c r="D16" s="414"/>
      <c r="E16" s="414"/>
      <c r="F16" s="414"/>
      <c r="G16" s="414"/>
      <c r="H16" s="414"/>
      <c r="I16" s="415"/>
      <c r="J16" s="415"/>
      <c r="K16" s="415"/>
      <c r="L16" s="415"/>
      <c r="M16" s="415"/>
      <c r="N16" s="564"/>
      <c r="O16" s="564"/>
      <c r="P16" s="564" t="s">
        <v>169</v>
      </c>
      <c r="Q16" s="122"/>
      <c r="R16" s="122"/>
      <c r="S16" s="122"/>
      <c r="T16" s="122"/>
      <c r="U16" s="564"/>
      <c r="V16" s="564"/>
      <c r="W16" s="563"/>
      <c r="X16" s="563"/>
      <c r="Y16" s="563"/>
      <c r="Z16" s="564"/>
      <c r="AA16" s="564"/>
      <c r="AB16" s="564"/>
      <c r="AC16" s="564"/>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442"/>
      <c r="BY16" s="540"/>
      <c r="BZ16" s="525"/>
      <c r="CA16" s="545"/>
      <c r="CB16" s="443"/>
      <c r="CC16" s="443"/>
      <c r="CD16" s="443"/>
      <c r="CE16" s="443"/>
      <c r="CF16" s="443"/>
      <c r="CG16" s="443"/>
    </row>
    <row r="17" spans="1:85" s="438" customFormat="1" ht="0.75" hidden="1" customHeight="1" x14ac:dyDescent="0.2">
      <c r="B17" s="47"/>
      <c r="C17" s="47"/>
      <c r="D17" s="47"/>
      <c r="E17" s="47"/>
      <c r="F17" s="47"/>
      <c r="G17" s="47"/>
      <c r="H17" s="47"/>
      <c r="I17" s="47"/>
      <c r="J17" s="47"/>
      <c r="K17" s="47"/>
      <c r="L17" s="47"/>
      <c r="M17" s="47">
        <v>1.3</v>
      </c>
      <c r="N17" s="47"/>
      <c r="O17" s="47"/>
      <c r="P17" s="1421" t="s">
        <v>170</v>
      </c>
      <c r="Q17" s="1421"/>
      <c r="R17" s="1421"/>
      <c r="S17" s="1421"/>
      <c r="T17" s="1421"/>
      <c r="U17" s="56">
        <v>4</v>
      </c>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row>
    <row r="18" spans="1:85" s="56" customFormat="1" ht="24" customHeight="1" x14ac:dyDescent="0.2">
      <c r="B18" s="130"/>
      <c r="C18" s="130"/>
      <c r="D18" s="130"/>
      <c r="E18" s="130"/>
      <c r="F18" s="130"/>
      <c r="G18" s="130"/>
      <c r="H18" s="130"/>
      <c r="I18" s="1694" t="s">
        <v>63</v>
      </c>
      <c r="J18" s="1677"/>
      <c r="K18" s="1677"/>
      <c r="L18" s="1678"/>
      <c r="M18" s="64">
        <f>3.1+3.2/2</f>
        <v>4.7</v>
      </c>
      <c r="N18" s="130"/>
      <c r="O18" s="130"/>
      <c r="P18" s="596" t="s">
        <v>126</v>
      </c>
      <c r="Q18" s="596"/>
      <c r="R18" s="596"/>
      <c r="S18" s="596"/>
      <c r="T18" s="596">
        <v>0</v>
      </c>
      <c r="U18" s="450"/>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row>
    <row r="19" spans="1:85" s="55" customFormat="1" ht="29.25" customHeight="1" x14ac:dyDescent="0.2">
      <c r="B19" s="1681" t="s">
        <v>78</v>
      </c>
      <c r="C19" s="1684"/>
      <c r="D19" s="1684"/>
      <c r="E19" s="1684"/>
      <c r="F19" s="1684"/>
      <c r="G19" s="1684"/>
      <c r="H19" s="1685"/>
      <c r="I19" s="47"/>
      <c r="J19" s="47"/>
      <c r="K19" s="47"/>
      <c r="L19" s="47"/>
      <c r="M19" s="47"/>
      <c r="N19" s="1686" t="s">
        <v>83</v>
      </c>
      <c r="O19" s="1687"/>
      <c r="P19" s="1688"/>
      <c r="Q19" s="56"/>
      <c r="R19" s="56"/>
      <c r="U19" s="55" t="s">
        <v>171</v>
      </c>
      <c r="V19" s="611"/>
      <c r="W19" s="611"/>
      <c r="X19" s="611"/>
      <c r="Y19" s="611"/>
      <c r="Z19" s="611"/>
      <c r="AA19" s="611"/>
      <c r="AB19" s="611"/>
      <c r="AC19" s="56"/>
      <c r="AD19" s="421"/>
      <c r="AE19" s="421"/>
      <c r="AF19" s="544"/>
      <c r="AG19" s="56"/>
      <c r="AH19" s="544"/>
      <c r="AI19" s="544"/>
      <c r="AJ19" s="544"/>
      <c r="AK19" s="56"/>
      <c r="AL19" s="544"/>
      <c r="AM19" s="544"/>
      <c r="AN19" s="544"/>
      <c r="AO19" s="56"/>
      <c r="AP19" s="544"/>
      <c r="AQ19" s="544"/>
      <c r="AR19" s="544"/>
      <c r="AS19" s="56"/>
      <c r="AT19" s="544"/>
      <c r="AU19" s="544"/>
      <c r="AV19" s="544"/>
      <c r="AW19" s="56"/>
      <c r="AX19" s="544"/>
      <c r="AY19" s="544"/>
      <c r="AZ19" s="544"/>
      <c r="BA19" s="56"/>
      <c r="BB19" s="544"/>
      <c r="BC19" s="544"/>
      <c r="BD19" s="544"/>
      <c r="BE19" s="56"/>
      <c r="BF19" s="544"/>
      <c r="BG19" s="544"/>
      <c r="BH19" s="544"/>
      <c r="BI19" s="56"/>
      <c r="BJ19" s="544"/>
      <c r="BK19" s="544"/>
      <c r="BL19" s="544"/>
      <c r="BM19" s="56"/>
      <c r="BN19" s="544"/>
      <c r="BO19" s="544"/>
      <c r="BP19" s="544"/>
      <c r="BQ19" s="56"/>
      <c r="BR19" s="544"/>
      <c r="BS19" s="544"/>
      <c r="BT19" s="544"/>
      <c r="BU19" s="56"/>
      <c r="BV19" s="544"/>
      <c r="BW19" s="544"/>
    </row>
    <row r="20" spans="1:85" s="55" customFormat="1" ht="34.5" customHeight="1" x14ac:dyDescent="0.2">
      <c r="B20" s="96" t="s">
        <v>82</v>
      </c>
      <c r="C20" s="1689" t="s">
        <v>81</v>
      </c>
      <c r="D20" s="1690"/>
      <c r="E20" s="1690"/>
      <c r="F20" s="1690"/>
      <c r="G20" s="1690"/>
      <c r="H20" s="1690"/>
      <c r="I20" s="1690"/>
      <c r="J20" s="1691"/>
      <c r="K20" s="47"/>
      <c r="L20" s="47"/>
      <c r="M20" s="47"/>
      <c r="N20" s="427" t="s">
        <v>1</v>
      </c>
      <c r="O20" s="146"/>
      <c r="P20" s="146"/>
      <c r="Q20" s="56"/>
      <c r="R20" s="56"/>
      <c r="U20" s="611"/>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row>
    <row r="21" spans="1:85" s="55" customFormat="1" ht="24.75" customHeight="1" x14ac:dyDescent="0.2">
      <c r="A21" s="56"/>
      <c r="B21" s="96" t="s">
        <v>80</v>
      </c>
      <c r="C21" s="1689"/>
      <c r="D21" s="1690"/>
      <c r="E21" s="1690"/>
      <c r="F21" s="1690"/>
      <c r="G21" s="1690"/>
      <c r="H21" s="1690"/>
      <c r="I21" s="1690"/>
      <c r="J21" s="1691"/>
      <c r="K21" s="47"/>
      <c r="L21" s="47"/>
      <c r="M21" s="47"/>
      <c r="N21" s="427" t="s">
        <v>2</v>
      </c>
      <c r="O21" s="146">
        <v>0</v>
      </c>
      <c r="P21" s="146"/>
      <c r="Q21" s="56"/>
      <c r="R21" s="56"/>
      <c r="U21" s="56"/>
      <c r="V21" s="1680"/>
      <c r="W21" s="1680"/>
      <c r="X21" s="1680"/>
      <c r="Y21" s="1680"/>
      <c r="Z21" s="1680"/>
      <c r="AA21" s="1680"/>
      <c r="AB21" s="1680"/>
      <c r="AC21" s="1675"/>
      <c r="AD21" s="1675"/>
      <c r="AE21" s="1675"/>
      <c r="AF21" s="537"/>
      <c r="AG21" s="1675"/>
      <c r="AH21" s="1675"/>
      <c r="AI21" s="1675"/>
      <c r="AJ21" s="537"/>
      <c r="AK21" s="1675"/>
      <c r="AL21" s="1675"/>
      <c r="AM21" s="1675"/>
      <c r="AN21" s="537"/>
      <c r="AO21" s="1675"/>
      <c r="AP21" s="1675"/>
      <c r="AQ21" s="1675"/>
      <c r="AR21" s="537"/>
      <c r="AS21" s="1675"/>
      <c r="AT21" s="1675"/>
      <c r="AU21" s="1675"/>
      <c r="AV21" s="537"/>
      <c r="AW21" s="1675"/>
      <c r="AX21" s="1675"/>
      <c r="AY21" s="1675"/>
      <c r="AZ21" s="537"/>
      <c r="BA21" s="1675"/>
      <c r="BB21" s="1675"/>
      <c r="BC21" s="1675"/>
      <c r="BD21" s="537"/>
      <c r="BE21" s="1675"/>
      <c r="BF21" s="1675"/>
      <c r="BG21" s="1675"/>
      <c r="BH21" s="537"/>
      <c r="BI21" s="1675"/>
      <c r="BJ21" s="1675"/>
      <c r="BK21" s="1675"/>
      <c r="BL21" s="537"/>
      <c r="BM21" s="1675"/>
      <c r="BN21" s="1675"/>
      <c r="BO21" s="1675"/>
      <c r="BP21" s="537"/>
      <c r="BQ21" s="1675"/>
      <c r="BR21" s="1675"/>
      <c r="BS21" s="1675"/>
      <c r="BT21" s="537"/>
      <c r="BU21" s="1675"/>
      <c r="BV21" s="1675"/>
      <c r="BW21" s="1675"/>
    </row>
    <row r="22" spans="1:85" s="55" customFormat="1" ht="24.75" customHeight="1" x14ac:dyDescent="0.2">
      <c r="A22" s="56"/>
      <c r="B22" s="240" t="s">
        <v>124</v>
      </c>
      <c r="C22" s="1677"/>
      <c r="D22" s="1677"/>
      <c r="E22" s="1677"/>
      <c r="F22" s="1677"/>
      <c r="G22" s="1677"/>
      <c r="H22" s="1677"/>
      <c r="I22" s="1677"/>
      <c r="J22" s="1678"/>
      <c r="K22" s="47"/>
      <c r="L22" s="47"/>
      <c r="M22" s="47"/>
      <c r="N22" s="427" t="s">
        <v>84</v>
      </c>
      <c r="O22" s="146">
        <v>0</v>
      </c>
      <c r="P22" s="146">
        <f>COUNTIF(P14:P16,N22)</f>
        <v>0</v>
      </c>
      <c r="Q22" s="56"/>
      <c r="U22" s="1679"/>
      <c r="V22" s="1680"/>
      <c r="W22" s="1680"/>
      <c r="X22" s="1680"/>
      <c r="Y22" s="1680"/>
      <c r="Z22" s="1680"/>
      <c r="AA22" s="1680"/>
      <c r="AB22" s="1680"/>
      <c r="AC22" s="1676"/>
      <c r="AD22" s="1676"/>
      <c r="AE22" s="1676"/>
      <c r="AF22" s="534"/>
      <c r="AG22" s="1676"/>
      <c r="AH22" s="1676"/>
      <c r="AI22" s="1676"/>
      <c r="AJ22" s="534"/>
      <c r="AK22" s="1676"/>
      <c r="AL22" s="1676"/>
      <c r="AM22" s="1676"/>
      <c r="AN22" s="534"/>
      <c r="AO22" s="1676"/>
      <c r="AP22" s="1676"/>
      <c r="AQ22" s="1676"/>
      <c r="AR22" s="534"/>
      <c r="AS22" s="1676"/>
      <c r="AT22" s="1676"/>
      <c r="AU22" s="1676"/>
      <c r="AV22" s="534"/>
      <c r="AW22" s="1676"/>
      <c r="AX22" s="1676"/>
      <c r="AY22" s="1676"/>
      <c r="AZ22" s="534"/>
      <c r="BA22" s="1676"/>
      <c r="BB22" s="1676"/>
      <c r="BC22" s="1676"/>
      <c r="BD22" s="534"/>
      <c r="BE22" s="1676"/>
      <c r="BF22" s="1676"/>
      <c r="BG22" s="1676"/>
      <c r="BH22" s="534"/>
      <c r="BI22" s="1676"/>
      <c r="BJ22" s="1676"/>
      <c r="BK22" s="1676"/>
      <c r="BL22" s="534"/>
      <c r="BM22" s="1676"/>
      <c r="BN22" s="1676"/>
      <c r="BO22" s="1676"/>
      <c r="BP22" s="534"/>
      <c r="BQ22" s="1676"/>
      <c r="BR22" s="1676"/>
      <c r="BS22" s="1676"/>
      <c r="BT22" s="534"/>
      <c r="BU22" s="1676"/>
      <c r="BV22" s="1676"/>
      <c r="BW22" s="1676"/>
    </row>
    <row r="23" spans="1:85" s="55" customFormat="1" ht="18" customHeight="1" x14ac:dyDescent="0.2">
      <c r="A23" s="56"/>
      <c r="B23" s="47"/>
      <c r="C23" s="47"/>
      <c r="D23" s="47"/>
      <c r="E23" s="47"/>
      <c r="F23" s="47"/>
      <c r="G23" s="47"/>
      <c r="H23" s="47"/>
      <c r="I23" s="47"/>
      <c r="J23" s="47"/>
      <c r="K23" s="47"/>
      <c r="L23" s="47"/>
      <c r="M23" s="47"/>
      <c r="N23" s="427" t="s">
        <v>85</v>
      </c>
      <c r="O23" s="146">
        <f>COUNTIF(O14:O16,N23)</f>
        <v>0</v>
      </c>
      <c r="P23" s="146">
        <f>COUNTIF(P14:P16,N23)</f>
        <v>0</v>
      </c>
      <c r="Q23" s="56"/>
      <c r="U23" s="1679"/>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row>
    <row r="24" spans="1:85" s="55" customFormat="1" ht="24.75" customHeight="1" x14ac:dyDescent="0.2">
      <c r="A24" s="56"/>
      <c r="B24" s="444"/>
      <c r="C24" s="444"/>
      <c r="D24" s="444"/>
      <c r="E24" s="444"/>
      <c r="F24" s="444"/>
      <c r="G24" s="444"/>
      <c r="H24" s="444"/>
      <c r="I24" s="444"/>
      <c r="J24" s="444"/>
      <c r="K24" s="444"/>
      <c r="L24" s="444"/>
      <c r="M24" s="444"/>
      <c r="N24" s="1681" t="s">
        <v>86</v>
      </c>
      <c r="O24" s="1682"/>
      <c r="P24" s="1683"/>
      <c r="U24" s="56"/>
      <c r="V24" s="1675"/>
      <c r="W24" s="1675"/>
      <c r="X24" s="1675"/>
      <c r="Y24" s="1675"/>
      <c r="Z24" s="1675"/>
      <c r="AA24" s="1675"/>
      <c r="AB24" s="1675"/>
      <c r="AC24" s="1675"/>
      <c r="AD24" s="1675"/>
      <c r="AE24" s="1675"/>
      <c r="AF24" s="537"/>
      <c r="AG24" s="1675"/>
      <c r="AH24" s="1675"/>
      <c r="AI24" s="1675"/>
      <c r="AJ24" s="537"/>
      <c r="AK24" s="1675"/>
      <c r="AL24" s="1675"/>
      <c r="AM24" s="1675"/>
      <c r="AN24" s="537"/>
      <c r="AO24" s="1675"/>
      <c r="AP24" s="1675"/>
      <c r="AQ24" s="1675"/>
      <c r="AR24" s="537"/>
      <c r="AS24" s="1675"/>
      <c r="AT24" s="1675"/>
      <c r="AU24" s="1675"/>
      <c r="AV24" s="537"/>
      <c r="AW24" s="1675"/>
      <c r="AX24" s="1675"/>
      <c r="AY24" s="1675"/>
      <c r="AZ24" s="537"/>
      <c r="BA24" s="1675"/>
      <c r="BB24" s="1675"/>
      <c r="BC24" s="1675"/>
      <c r="BD24" s="537"/>
      <c r="BE24" s="1675"/>
      <c r="BF24" s="1675"/>
      <c r="BG24" s="1675"/>
      <c r="BH24" s="537"/>
      <c r="BI24" s="1675"/>
      <c r="BJ24" s="1675"/>
      <c r="BK24" s="1675"/>
      <c r="BL24" s="537"/>
      <c r="BM24" s="1675"/>
      <c r="BN24" s="1675"/>
      <c r="BO24" s="1675"/>
      <c r="BP24" s="537"/>
      <c r="BQ24" s="1675"/>
      <c r="BR24" s="1675"/>
      <c r="BS24" s="1675"/>
      <c r="BT24" s="537"/>
      <c r="BU24" s="1675"/>
      <c r="BV24" s="1675"/>
      <c r="BW24" s="1675"/>
    </row>
    <row r="25" spans="1:85" s="55" customFormat="1" ht="26.25" customHeight="1" x14ac:dyDescent="0.2">
      <c r="A25" s="56"/>
      <c r="B25" s="444"/>
      <c r="C25" s="444"/>
      <c r="D25" s="444"/>
      <c r="E25" s="444"/>
      <c r="F25" s="444"/>
      <c r="G25" s="444"/>
      <c r="H25" s="444"/>
      <c r="I25" s="444"/>
      <c r="J25" s="444"/>
      <c r="K25" s="444"/>
      <c r="L25" s="444"/>
      <c r="M25" s="444"/>
      <c r="N25" s="427" t="s">
        <v>1</v>
      </c>
      <c r="O25" s="147"/>
      <c r="P25" s="147"/>
      <c r="U25" s="76"/>
      <c r="V25" s="428"/>
      <c r="W25" s="428"/>
      <c r="X25" s="428"/>
      <c r="Y25" s="428"/>
      <c r="Z25" s="428"/>
      <c r="AA25" s="428"/>
      <c r="AB25" s="428"/>
      <c r="AC25" s="428"/>
      <c r="AD25" s="428"/>
      <c r="AE25" s="428"/>
      <c r="AF25" s="537"/>
      <c r="AG25" s="537"/>
      <c r="AH25" s="537"/>
      <c r="AI25" s="537"/>
      <c r="AJ25" s="537"/>
      <c r="AK25" s="537"/>
      <c r="AL25" s="537"/>
      <c r="AM25" s="537"/>
      <c r="AN25" s="537"/>
      <c r="AO25" s="537"/>
      <c r="AP25" s="537"/>
      <c r="AQ25" s="537"/>
      <c r="AR25" s="537"/>
      <c r="AS25" s="537"/>
      <c r="AT25" s="537"/>
      <c r="AU25" s="537"/>
      <c r="AV25" s="537"/>
      <c r="AW25" s="537"/>
      <c r="AX25" s="537"/>
      <c r="AY25" s="537"/>
      <c r="AZ25" s="537"/>
      <c r="BA25" s="537"/>
      <c r="BB25" s="537"/>
      <c r="BC25" s="537"/>
      <c r="BD25" s="537"/>
      <c r="BE25" s="537"/>
      <c r="BF25" s="537"/>
      <c r="BG25" s="537"/>
      <c r="BH25" s="537"/>
      <c r="BI25" s="537"/>
      <c r="BJ25" s="537"/>
      <c r="BK25" s="537"/>
      <c r="BL25" s="537"/>
      <c r="BM25" s="537"/>
      <c r="BN25" s="537"/>
      <c r="BO25" s="537"/>
      <c r="BP25" s="537"/>
      <c r="BQ25" s="537"/>
      <c r="BR25" s="537"/>
      <c r="BS25" s="537"/>
      <c r="BT25" s="537"/>
      <c r="BU25" s="537"/>
      <c r="BV25" s="537"/>
      <c r="BW25" s="537"/>
      <c r="BX25" s="149"/>
      <c r="BY25" s="149"/>
      <c r="BZ25" s="149"/>
      <c r="CA25" s="149"/>
      <c r="CB25" s="149"/>
      <c r="CC25" s="149"/>
      <c r="CD25" s="149"/>
      <c r="CE25" s="149"/>
      <c r="CF25" s="149"/>
      <c r="CG25" s="149"/>
    </row>
    <row r="26" spans="1:85" s="149" customFormat="1" ht="30.75" customHeight="1" x14ac:dyDescent="0.2">
      <c r="A26" s="148"/>
      <c r="B26" s="444"/>
      <c r="C26" s="444"/>
      <c r="D26" s="444"/>
      <c r="E26" s="444"/>
      <c r="F26" s="444"/>
      <c r="G26" s="444"/>
      <c r="H26" s="444"/>
      <c r="I26" s="444"/>
      <c r="J26" s="444"/>
      <c r="K26" s="444"/>
      <c r="L26" s="444"/>
      <c r="M26" s="444"/>
      <c r="N26" s="427" t="s">
        <v>2</v>
      </c>
      <c r="O26" s="147"/>
      <c r="P26" s="147"/>
      <c r="U26" s="76"/>
      <c r="V26" s="1249"/>
      <c r="W26" s="1249"/>
      <c r="X26" s="1249"/>
      <c r="Y26" s="1249"/>
      <c r="Z26" s="1249"/>
      <c r="AA26" s="1249"/>
      <c r="AB26" s="1249"/>
      <c r="AC26" s="1249"/>
      <c r="AD26" s="1249"/>
      <c r="AE26" s="1249"/>
      <c r="AF26" s="535"/>
      <c r="AG26" s="1249"/>
      <c r="AH26" s="1249"/>
      <c r="AI26" s="1249"/>
      <c r="AJ26" s="535"/>
      <c r="AK26" s="1249"/>
      <c r="AL26" s="1249"/>
      <c r="AM26" s="1249"/>
      <c r="AN26" s="535"/>
      <c r="AO26" s="1249"/>
      <c r="AP26" s="1249"/>
      <c r="AQ26" s="1249"/>
      <c r="AR26" s="535"/>
      <c r="AS26" s="1249"/>
      <c r="AT26" s="1249"/>
      <c r="AU26" s="1249"/>
      <c r="AV26" s="535"/>
      <c r="AW26" s="1249"/>
      <c r="AX26" s="1249"/>
      <c r="AY26" s="1249"/>
      <c r="AZ26" s="535"/>
      <c r="BA26" s="1249"/>
      <c r="BB26" s="1249"/>
      <c r="BC26" s="1249"/>
      <c r="BD26" s="535"/>
      <c r="BE26" s="1249"/>
      <c r="BF26" s="1249"/>
      <c r="BG26" s="1249"/>
      <c r="BH26" s="535"/>
      <c r="BI26" s="1249"/>
      <c r="BJ26" s="1249"/>
      <c r="BK26" s="1249"/>
      <c r="BL26" s="535"/>
      <c r="BM26" s="1249"/>
      <c r="BN26" s="1249"/>
      <c r="BO26" s="1249"/>
      <c r="BP26" s="535"/>
      <c r="BQ26" s="1249"/>
      <c r="BR26" s="1249"/>
      <c r="BS26" s="1249"/>
      <c r="BT26" s="535"/>
      <c r="BU26" s="1249"/>
      <c r="BV26" s="1249"/>
      <c r="BW26" s="1249"/>
    </row>
    <row r="27" spans="1:85" s="149" customFormat="1" ht="27" customHeight="1" x14ac:dyDescent="0.2">
      <c r="A27" s="148"/>
      <c r="B27" s="444"/>
      <c r="C27" s="444"/>
      <c r="D27" s="444"/>
      <c r="E27" s="444"/>
      <c r="F27" s="444"/>
      <c r="G27" s="444"/>
      <c r="H27" s="444"/>
      <c r="I27" s="444"/>
      <c r="J27" s="444"/>
      <c r="K27" s="444"/>
      <c r="L27" s="444"/>
      <c r="M27" s="444"/>
      <c r="N27" s="427" t="s">
        <v>84</v>
      </c>
      <c r="O27" s="147" t="e">
        <f>+O23/#REF!</f>
        <v>#REF!</v>
      </c>
      <c r="P27" s="147"/>
      <c r="U27" s="56"/>
      <c r="V27" s="1676"/>
      <c r="W27" s="1676"/>
      <c r="X27" s="1676"/>
      <c r="Y27" s="1676"/>
      <c r="Z27" s="1676"/>
      <c r="AA27" s="1676"/>
      <c r="AB27" s="1676"/>
      <c r="AC27" s="1249"/>
      <c r="AD27" s="1249"/>
      <c r="AE27" s="1249"/>
      <c r="AF27" s="535"/>
      <c r="AG27" s="1249"/>
      <c r="AH27" s="1249"/>
      <c r="AI27" s="1249"/>
      <c r="AJ27" s="535"/>
      <c r="AK27" s="1249"/>
      <c r="AL27" s="1249"/>
      <c r="AM27" s="1249"/>
      <c r="AN27" s="535"/>
      <c r="AO27" s="1249"/>
      <c r="AP27" s="1249"/>
      <c r="AQ27" s="1249"/>
      <c r="AR27" s="535"/>
      <c r="AS27" s="1249"/>
      <c r="AT27" s="1249"/>
      <c r="AU27" s="1249"/>
      <c r="AV27" s="535"/>
      <c r="AW27" s="1249"/>
      <c r="AX27" s="1249"/>
      <c r="AY27" s="1249"/>
      <c r="AZ27" s="535"/>
      <c r="BA27" s="1249"/>
      <c r="BB27" s="1249"/>
      <c r="BC27" s="1249"/>
      <c r="BD27" s="535"/>
      <c r="BE27" s="1249"/>
      <c r="BF27" s="1249"/>
      <c r="BG27" s="1249"/>
      <c r="BH27" s="535"/>
      <c r="BI27" s="1249"/>
      <c r="BJ27" s="1249"/>
      <c r="BK27" s="1249"/>
      <c r="BL27" s="535"/>
      <c r="BM27" s="1249"/>
      <c r="BN27" s="1249"/>
      <c r="BO27" s="1249"/>
      <c r="BP27" s="535"/>
      <c r="BQ27" s="1249"/>
      <c r="BR27" s="1249"/>
      <c r="BS27" s="1249"/>
      <c r="BT27" s="535"/>
      <c r="BU27" s="1249"/>
      <c r="BV27" s="1249"/>
      <c r="BW27" s="1249"/>
    </row>
    <row r="28" spans="1:85" s="149" customFormat="1" ht="39.75" customHeight="1" x14ac:dyDescent="0.2">
      <c r="A28" s="148"/>
      <c r="B28" s="444"/>
      <c r="C28" s="444"/>
      <c r="D28" s="444"/>
      <c r="E28" s="444"/>
      <c r="F28" s="444"/>
      <c r="G28" s="444"/>
      <c r="H28" s="444"/>
      <c r="I28" s="444"/>
      <c r="J28" s="444"/>
      <c r="K28" s="444"/>
      <c r="L28" s="444"/>
      <c r="M28" s="444"/>
      <c r="N28" s="427" t="s">
        <v>85</v>
      </c>
      <c r="O28" s="147" t="e">
        <f>+#REF!/#REF!</f>
        <v>#REF!</v>
      </c>
      <c r="P28" s="147"/>
      <c r="U28" s="44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row>
    <row r="29" spans="1:85" s="55" customFormat="1" ht="12.75" customHeight="1" x14ac:dyDescent="0.2">
      <c r="A29" s="56"/>
      <c r="B29" s="130"/>
      <c r="C29" s="130"/>
      <c r="D29" s="130"/>
      <c r="E29" s="130"/>
      <c r="F29" s="130"/>
      <c r="G29" s="130"/>
      <c r="H29" s="130"/>
      <c r="I29" s="130"/>
      <c r="J29" s="130"/>
      <c r="K29" s="130"/>
      <c r="L29" s="130"/>
      <c r="M29" s="130"/>
      <c r="N29" s="240"/>
      <c r="O29" s="240"/>
      <c r="P29" s="240"/>
    </row>
    <row r="30" spans="1:85" s="55" customFormat="1" ht="25.5" customHeight="1" x14ac:dyDescent="0.2">
      <c r="A30" s="56"/>
      <c r="B30" s="145"/>
      <c r="C30" s="145"/>
      <c r="D30" s="145"/>
      <c r="E30" s="145"/>
      <c r="F30" s="145"/>
      <c r="G30" s="145"/>
      <c r="H30" s="145"/>
      <c r="I30" s="145"/>
      <c r="J30" s="145"/>
      <c r="K30" s="145"/>
      <c r="L30" s="145"/>
      <c r="M30" s="145"/>
      <c r="N30" s="145"/>
      <c r="O30" s="47"/>
      <c r="P30" s="145"/>
    </row>
    <row r="31" spans="1:85" s="55" customFormat="1" ht="35.25" customHeight="1" x14ac:dyDescent="0.2">
      <c r="A31" s="56"/>
      <c r="B31" s="145"/>
      <c r="C31" s="145"/>
      <c r="D31" s="145"/>
      <c r="E31" s="145"/>
      <c r="F31" s="145"/>
      <c r="G31" s="145"/>
      <c r="H31" s="145"/>
      <c r="I31" s="145"/>
      <c r="J31" s="145"/>
      <c r="K31" s="145"/>
      <c r="L31" s="145"/>
      <c r="M31" s="145"/>
      <c r="N31" s="145"/>
      <c r="O31" s="47"/>
      <c r="P31" s="145"/>
    </row>
    <row r="32" spans="1:85" s="55" customFormat="1" ht="13.5" customHeight="1" x14ac:dyDescent="0.2">
      <c r="A32" s="56"/>
      <c r="B32" s="145"/>
      <c r="C32" s="145"/>
      <c r="D32" s="145"/>
      <c r="E32" s="145"/>
      <c r="F32" s="145"/>
      <c r="G32" s="145"/>
      <c r="H32" s="145"/>
      <c r="I32" s="145"/>
      <c r="J32" s="145"/>
      <c r="K32" s="145"/>
      <c r="L32" s="145"/>
      <c r="M32" s="145"/>
      <c r="N32" s="145"/>
      <c r="O32" s="47"/>
      <c r="P32" s="145"/>
    </row>
    <row r="33" spans="1:85" s="55" customFormat="1" ht="13.5" customHeight="1" x14ac:dyDescent="0.2">
      <c r="A33" s="56"/>
      <c r="B33" s="145"/>
      <c r="C33" s="145"/>
      <c r="D33" s="145"/>
      <c r="E33" s="145"/>
      <c r="F33" s="145"/>
      <c r="G33" s="145"/>
      <c r="H33" s="145"/>
      <c r="I33" s="145"/>
      <c r="J33" s="145"/>
      <c r="K33" s="145"/>
      <c r="L33" s="145"/>
      <c r="M33" s="145"/>
      <c r="N33" s="145"/>
      <c r="O33" s="47"/>
      <c r="P33" s="47"/>
    </row>
    <row r="34" spans="1:85" s="55" customFormat="1" ht="13.5" customHeight="1" x14ac:dyDescent="0.2">
      <c r="A34" s="56"/>
      <c r="B34" s="56"/>
      <c r="C34" s="56"/>
      <c r="D34" s="56"/>
      <c r="E34" s="56"/>
      <c r="F34" s="56"/>
      <c r="G34" s="56"/>
      <c r="H34" s="56"/>
      <c r="I34" s="56"/>
      <c r="J34" s="56"/>
      <c r="K34" s="56"/>
      <c r="L34" s="56"/>
      <c r="M34" s="56"/>
      <c r="N34" s="56"/>
      <c r="O34" s="150"/>
      <c r="P34" s="424"/>
    </row>
    <row r="35" spans="1:85" s="55" customFormat="1" ht="13.5" customHeight="1" x14ac:dyDescent="0.2">
      <c r="A35" s="56"/>
      <c r="B35" s="56"/>
      <c r="C35" s="56"/>
      <c r="D35" s="56"/>
      <c r="E35" s="56"/>
      <c r="F35" s="56"/>
      <c r="G35" s="56"/>
      <c r="H35" s="56"/>
      <c r="I35" s="56"/>
      <c r="J35" s="56"/>
      <c r="K35" s="56"/>
      <c r="L35" s="56"/>
      <c r="M35" s="56"/>
      <c r="N35" s="56"/>
      <c r="O35" s="150"/>
      <c r="P35" s="47"/>
    </row>
    <row r="36" spans="1:85" s="55" customFormat="1" ht="13.5" customHeight="1" x14ac:dyDescent="0.2">
      <c r="A36" s="56"/>
      <c r="B36" s="56"/>
      <c r="C36" s="56"/>
      <c r="D36" s="56"/>
      <c r="E36" s="56"/>
      <c r="F36" s="56"/>
      <c r="G36" s="56"/>
      <c r="H36" s="56"/>
      <c r="I36" s="56"/>
      <c r="J36" s="56"/>
      <c r="K36" s="56"/>
      <c r="L36" s="56"/>
      <c r="M36" s="56"/>
      <c r="N36" s="56"/>
      <c r="O36" s="150"/>
      <c r="P36" s="446"/>
    </row>
    <row r="37" spans="1:85" s="55" customFormat="1" ht="13.5" customHeight="1" x14ac:dyDescent="0.2">
      <c r="A37" s="56"/>
      <c r="B37" s="56"/>
      <c r="C37" s="56"/>
      <c r="D37" s="56"/>
      <c r="E37" s="56"/>
      <c r="F37" s="56"/>
      <c r="G37" s="56"/>
      <c r="H37" s="56"/>
      <c r="I37" s="56"/>
      <c r="J37" s="56"/>
      <c r="K37" s="56"/>
      <c r="L37" s="56"/>
      <c r="M37" s="56"/>
      <c r="N37" s="56"/>
      <c r="O37" s="150"/>
      <c r="P37" s="47"/>
    </row>
    <row r="38" spans="1:85" s="55" customFormat="1" ht="13.5" customHeight="1" x14ac:dyDescent="0.2">
      <c r="A38" s="56"/>
      <c r="B38" s="56"/>
      <c r="C38" s="56"/>
      <c r="D38" s="56"/>
      <c r="E38" s="56"/>
      <c r="F38" s="56"/>
      <c r="G38" s="56"/>
      <c r="H38" s="56"/>
      <c r="I38" s="56"/>
      <c r="J38" s="56"/>
      <c r="K38" s="56"/>
      <c r="L38" s="56"/>
      <c r="M38" s="56"/>
      <c r="N38" s="56"/>
      <c r="O38" s="150"/>
      <c r="P38" s="446"/>
    </row>
    <row r="39" spans="1:85" s="55" customFormat="1" ht="13.5" customHeight="1" x14ac:dyDescent="0.2">
      <c r="A39" s="56"/>
      <c r="B39" s="56"/>
      <c r="C39" s="56"/>
      <c r="D39" s="56"/>
      <c r="E39" s="56"/>
      <c r="F39" s="56"/>
      <c r="G39" s="56"/>
      <c r="H39" s="56"/>
      <c r="I39" s="56"/>
      <c r="J39" s="56"/>
      <c r="K39" s="56"/>
      <c r="L39" s="56"/>
      <c r="M39" s="56"/>
      <c r="N39" s="56"/>
      <c r="O39" s="150"/>
      <c r="P39" s="47"/>
    </row>
    <row r="40" spans="1:85" s="55" customFormat="1" ht="13.5" customHeight="1" x14ac:dyDescent="0.2">
      <c r="A40" s="56"/>
      <c r="B40" s="56"/>
      <c r="C40" s="56"/>
      <c r="D40" s="56"/>
      <c r="E40" s="56"/>
      <c r="F40" s="56"/>
      <c r="G40" s="56"/>
      <c r="H40" s="56"/>
      <c r="I40" s="56"/>
      <c r="J40" s="56"/>
      <c r="K40" s="56"/>
      <c r="L40" s="56"/>
      <c r="M40" s="56"/>
      <c r="N40" s="56"/>
      <c r="O40" s="150"/>
      <c r="P40" s="446"/>
    </row>
    <row r="41" spans="1:85" s="55" customFormat="1" ht="37.5" customHeight="1" x14ac:dyDescent="0.2">
      <c r="A41" s="56"/>
      <c r="B41" s="56"/>
      <c r="C41" s="56"/>
      <c r="D41" s="56"/>
      <c r="E41" s="56"/>
      <c r="F41" s="56"/>
      <c r="G41" s="56"/>
      <c r="H41" s="56"/>
      <c r="I41" s="56"/>
      <c r="J41" s="56"/>
      <c r="K41" s="56"/>
      <c r="L41" s="56"/>
      <c r="M41" s="56"/>
      <c r="N41" s="56"/>
      <c r="O41" s="150"/>
      <c r="P41" s="47"/>
    </row>
    <row r="42" spans="1:85" s="55" customFormat="1" ht="18.75" customHeight="1" x14ac:dyDescent="0.2">
      <c r="O42" s="59"/>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row>
    <row r="43" spans="1:85" ht="42.75" customHeight="1" x14ac:dyDescent="0.15"/>
  </sheetData>
  <mergeCells count="120">
    <mergeCell ref="B2:B5"/>
    <mergeCell ref="C2:O2"/>
    <mergeCell ref="C3:O4"/>
    <mergeCell ref="C5:O5"/>
    <mergeCell ref="Q10:T10"/>
    <mergeCell ref="U10:U12"/>
    <mergeCell ref="V10:V12"/>
    <mergeCell ref="W10:Y10"/>
    <mergeCell ref="Z10:Z12"/>
    <mergeCell ref="P5:Q5"/>
    <mergeCell ref="P4:Q4"/>
    <mergeCell ref="P2:Q2"/>
    <mergeCell ref="B11:B12"/>
    <mergeCell ref="C11:E11"/>
    <mergeCell ref="F11:G11"/>
    <mergeCell ref="H11:L11"/>
    <mergeCell ref="M11:M12"/>
    <mergeCell ref="P11:P12"/>
    <mergeCell ref="Q11:Q12"/>
    <mergeCell ref="R11:R12"/>
    <mergeCell ref="BP10:BS11"/>
    <mergeCell ref="BL10:BO11"/>
    <mergeCell ref="W11:W12"/>
    <mergeCell ref="X11:X12"/>
    <mergeCell ref="Y11:Y12"/>
    <mergeCell ref="BH10:BK11"/>
    <mergeCell ref="S11:S12"/>
    <mergeCell ref="T11:T12"/>
    <mergeCell ref="AA10:AA12"/>
    <mergeCell ref="AB10:AE11"/>
    <mergeCell ref="AF10:AI11"/>
    <mergeCell ref="AJ10:AM11"/>
    <mergeCell ref="AN10:AQ11"/>
    <mergeCell ref="AR10:AU11"/>
    <mergeCell ref="BD10:BG11"/>
    <mergeCell ref="AZ10:BC11"/>
    <mergeCell ref="AV10:AY11"/>
    <mergeCell ref="P17:T17"/>
    <mergeCell ref="B19:H19"/>
    <mergeCell ref="N19:P19"/>
    <mergeCell ref="C20:J20"/>
    <mergeCell ref="C21:J21"/>
    <mergeCell ref="BY14:BY15"/>
    <mergeCell ref="BZ14:BZ15"/>
    <mergeCell ref="I18:L18"/>
    <mergeCell ref="CH15:CI15"/>
    <mergeCell ref="AG21:AI21"/>
    <mergeCell ref="BE21:BG21"/>
    <mergeCell ref="BM21:BO21"/>
    <mergeCell ref="BI21:BK21"/>
    <mergeCell ref="V27:AB27"/>
    <mergeCell ref="AC27:AE27"/>
    <mergeCell ref="C22:J22"/>
    <mergeCell ref="U22:U23"/>
    <mergeCell ref="V21:AB22"/>
    <mergeCell ref="AC21:AE21"/>
    <mergeCell ref="AC22:AE22"/>
    <mergeCell ref="N24:P24"/>
    <mergeCell ref="V24:AB24"/>
    <mergeCell ref="AC24:AE24"/>
    <mergeCell ref="V26:AB26"/>
    <mergeCell ref="AC26:AE26"/>
    <mergeCell ref="BA24:BC24"/>
    <mergeCell ref="BA21:BC21"/>
    <mergeCell ref="BA22:BC22"/>
    <mergeCell ref="AO24:AQ24"/>
    <mergeCell ref="AO21:AQ21"/>
    <mergeCell ref="AO22:AQ22"/>
    <mergeCell ref="AO26:AQ26"/>
    <mergeCell ref="AO27:AQ27"/>
    <mergeCell ref="AS21:AU21"/>
    <mergeCell ref="AS22:AU22"/>
    <mergeCell ref="AS24:AU24"/>
    <mergeCell ref="AS26:AU26"/>
    <mergeCell ref="AS27:AU27"/>
    <mergeCell ref="BA26:BC26"/>
    <mergeCell ref="BA27:BC27"/>
    <mergeCell ref="AW21:AY21"/>
    <mergeCell ref="AW22:AY22"/>
    <mergeCell ref="AW24:AY24"/>
    <mergeCell ref="AW26:AY26"/>
    <mergeCell ref="AW27:AY27"/>
    <mergeCell ref="AG22:AI22"/>
    <mergeCell ref="AG24:AI24"/>
    <mergeCell ref="AG26:AI26"/>
    <mergeCell ref="AG27:AI27"/>
    <mergeCell ref="AK21:AM21"/>
    <mergeCell ref="AK22:AM22"/>
    <mergeCell ref="AK24:AM24"/>
    <mergeCell ref="AK26:AM26"/>
    <mergeCell ref="AK27:AM27"/>
    <mergeCell ref="BI22:BK22"/>
    <mergeCell ref="BI24:BK24"/>
    <mergeCell ref="BI26:BK26"/>
    <mergeCell ref="BI27:BK27"/>
    <mergeCell ref="BE22:BG22"/>
    <mergeCell ref="BE24:BG24"/>
    <mergeCell ref="BE26:BG26"/>
    <mergeCell ref="BE27:BG27"/>
    <mergeCell ref="BQ21:BS21"/>
    <mergeCell ref="BQ22:BS22"/>
    <mergeCell ref="BQ24:BS24"/>
    <mergeCell ref="BQ26:BS26"/>
    <mergeCell ref="BQ27:BS27"/>
    <mergeCell ref="BM22:BO22"/>
    <mergeCell ref="BM24:BO24"/>
    <mergeCell ref="BM26:BO26"/>
    <mergeCell ref="BM27:BO27"/>
    <mergeCell ref="BX10:CA10"/>
    <mergeCell ref="CB10:CE10"/>
    <mergeCell ref="CF10:CI10"/>
    <mergeCell ref="BX11:CA11"/>
    <mergeCell ref="CB11:CE11"/>
    <mergeCell ref="CF11:CI11"/>
    <mergeCell ref="BU27:BW27"/>
    <mergeCell ref="BT10:BW11"/>
    <mergeCell ref="BU21:BW21"/>
    <mergeCell ref="BU22:BW22"/>
    <mergeCell ref="BU24:BW24"/>
    <mergeCell ref="BU26:BW26"/>
  </mergeCells>
  <pageMargins left="0.7" right="0.7" top="0.75" bottom="0.75" header="0.3" footer="0.3"/>
  <drawing r:id="rId1"/>
  <legacyDrawing r:id="rId2"/>
  <oleObjects>
    <mc:AlternateContent xmlns:mc="http://schemas.openxmlformats.org/markup-compatibility/2006">
      <mc:Choice Requires="x14">
        <oleObject progId="Visio.Drawing.11" shapeId="70657" r:id="rId3">
          <objectPr defaultSize="0" autoPict="0" r:id="rId4">
            <anchor moveWithCells="1" sizeWithCells="1">
              <from>
                <xdr:col>1</xdr:col>
                <xdr:colOff>190500</xdr:colOff>
                <xdr:row>2</xdr:row>
                <xdr:rowOff>19050</xdr:rowOff>
              </from>
              <to>
                <xdr:col>2</xdr:col>
                <xdr:colOff>0</xdr:colOff>
                <xdr:row>4</xdr:row>
                <xdr:rowOff>133350</xdr:rowOff>
              </to>
            </anchor>
          </objectPr>
        </oleObject>
      </mc:Choice>
      <mc:Fallback>
        <oleObject progId="Visio.Drawing.11" shapeId="70657" r:id="rId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77"/>
  <sheetViews>
    <sheetView topLeftCell="A47" zoomScale="70" zoomScaleNormal="70" workbookViewId="0">
      <selection activeCell="B57" sqref="B57:L60"/>
    </sheetView>
  </sheetViews>
  <sheetFormatPr baseColWidth="10" defaultRowHeight="10.5" x14ac:dyDescent="0.15"/>
  <cols>
    <col min="1" max="1" width="117.28515625" style="1" customWidth="1"/>
    <col min="2" max="2" width="4.28515625" style="1" customWidth="1"/>
    <col min="3" max="3" width="4.7109375" style="1" customWidth="1"/>
    <col min="4" max="4" width="5.42578125" style="1" customWidth="1"/>
    <col min="5" max="5" width="4.140625" style="1" customWidth="1"/>
    <col min="6" max="6" width="4.5703125" style="1" customWidth="1"/>
    <col min="7" max="7" width="3.5703125" style="1" customWidth="1"/>
    <col min="8" max="8" width="4" style="1" customWidth="1"/>
    <col min="9" max="9" width="5.140625" style="1" customWidth="1"/>
    <col min="10" max="10" width="2.7109375" style="1" customWidth="1"/>
    <col min="11" max="11" width="3.7109375" style="1" customWidth="1"/>
    <col min="12" max="12" width="10.140625" style="1" customWidth="1"/>
    <col min="13" max="13" width="23" style="1" customWidth="1"/>
    <col min="14" max="14" width="48.140625" style="1" customWidth="1"/>
    <col min="15" max="15" width="28" style="1" customWidth="1"/>
    <col min="16" max="16" width="4.140625" style="1" customWidth="1"/>
    <col min="17" max="18" width="3.7109375" style="1" customWidth="1"/>
    <col min="19" max="19" width="7.5703125" style="1" customWidth="1"/>
    <col min="20" max="20" width="26.5703125" style="1" customWidth="1"/>
    <col min="21" max="21" width="13.42578125" style="1" customWidth="1"/>
    <col min="22" max="22" width="22.28515625" style="1" customWidth="1"/>
    <col min="23" max="23" width="16.28515625" style="1" customWidth="1"/>
    <col min="24" max="24" width="14.140625" style="1" customWidth="1"/>
    <col min="25" max="25" width="7.85546875" style="1" customWidth="1"/>
    <col min="26" max="26" width="17.28515625" style="1" customWidth="1"/>
    <col min="27" max="27" width="4.5703125" style="1" customWidth="1"/>
    <col min="28" max="28" width="4.42578125" style="1" customWidth="1"/>
    <col min="29" max="29" width="4.28515625" style="1" customWidth="1"/>
    <col min="30" max="30" width="4.42578125" style="1" customWidth="1"/>
    <col min="31" max="31" width="4.5703125" style="1" customWidth="1"/>
    <col min="32" max="32" width="4.42578125" style="1" customWidth="1"/>
    <col min="33" max="33" width="4.28515625" style="1" customWidth="1"/>
    <col min="34" max="34" width="4.42578125" style="1" customWidth="1"/>
    <col min="35" max="35" width="4.5703125" style="1" customWidth="1"/>
    <col min="36" max="36" width="4.42578125" style="1" customWidth="1"/>
    <col min="37" max="37" width="4.28515625" style="1" customWidth="1"/>
    <col min="38" max="38" width="4.42578125" style="1" customWidth="1"/>
    <col min="39" max="39" width="4.5703125" style="1" customWidth="1"/>
    <col min="40" max="40" width="4.42578125" style="1" customWidth="1"/>
    <col min="41" max="41" width="4.28515625" style="1" customWidth="1"/>
    <col min="42" max="42" width="4.42578125" style="1" customWidth="1"/>
    <col min="43" max="43" width="4.5703125" style="1" customWidth="1"/>
    <col min="44" max="44" width="4.42578125" style="1" customWidth="1"/>
    <col min="45" max="45" width="4.28515625" style="1" customWidth="1"/>
    <col min="46" max="46" width="4.42578125" style="1" customWidth="1"/>
    <col min="47" max="47" width="4.5703125" style="1" customWidth="1"/>
    <col min="48" max="48" width="4.42578125" style="1" customWidth="1"/>
    <col min="49" max="49" width="4.28515625" style="1" customWidth="1"/>
    <col min="50" max="50" width="4.42578125" style="1" customWidth="1"/>
    <col min="51" max="51" width="4.5703125" style="1" customWidth="1"/>
    <col min="52" max="52" width="4.42578125" style="1" customWidth="1"/>
    <col min="53" max="53" width="4.28515625" style="1" customWidth="1"/>
    <col min="54" max="54" width="4.42578125" style="1" customWidth="1"/>
    <col min="55" max="55" width="4.5703125" style="1" customWidth="1"/>
    <col min="56" max="56" width="4.42578125" style="1" customWidth="1"/>
    <col min="57" max="57" width="4.28515625" style="1" customWidth="1"/>
    <col min="58" max="58" width="4.42578125" style="1" customWidth="1"/>
    <col min="59" max="59" width="4.5703125" style="1" customWidth="1"/>
    <col min="60" max="60" width="4.42578125" style="1" customWidth="1"/>
    <col min="61" max="61" width="4.28515625" style="1" customWidth="1"/>
    <col min="62" max="62" width="4.42578125" style="1" customWidth="1"/>
    <col min="63" max="63" width="4.5703125" style="1" customWidth="1"/>
    <col min="64" max="64" width="4.42578125" style="1" customWidth="1"/>
    <col min="65" max="65" width="4.28515625" style="1" customWidth="1"/>
    <col min="66" max="66" width="4.42578125" style="1" customWidth="1"/>
    <col min="67" max="67" width="4.5703125" style="1" customWidth="1"/>
    <col min="68" max="68" width="4.42578125" style="1" customWidth="1"/>
    <col min="69" max="69" width="4.28515625" style="1" customWidth="1"/>
    <col min="70" max="70" width="4.42578125" style="1" customWidth="1"/>
    <col min="71" max="71" width="4.5703125" style="1" customWidth="1"/>
    <col min="72" max="72" width="4.42578125" style="1" customWidth="1"/>
    <col min="73" max="73" width="4.28515625" style="1" customWidth="1"/>
    <col min="74" max="74" width="4.42578125" style="1" customWidth="1"/>
    <col min="75" max="77" width="11.42578125" style="1"/>
    <col min="78" max="78" width="14.140625" style="1" customWidth="1"/>
    <col min="79" max="79" width="11.42578125" style="1"/>
    <col min="80" max="80" width="18" style="1" customWidth="1"/>
    <col min="81" max="83" width="11.42578125" style="1"/>
    <col min="84" max="84" width="26.5703125" style="1" customWidth="1"/>
    <col min="85" max="85" width="15.28515625" style="1" customWidth="1"/>
    <col min="86" max="86" width="16.7109375" style="1" customWidth="1"/>
    <col min="87" max="292" width="11.42578125" style="1"/>
    <col min="293" max="293" width="78.28515625" style="1" customWidth="1"/>
    <col min="294" max="294" width="4.28515625" style="1" customWidth="1"/>
    <col min="295" max="295" width="4.7109375" style="1" customWidth="1"/>
    <col min="296" max="296" width="4.85546875" style="1" customWidth="1"/>
    <col min="297" max="297" width="4.140625" style="1" customWidth="1"/>
    <col min="298" max="298" width="4.5703125" style="1" customWidth="1"/>
    <col min="299" max="299" width="3.5703125" style="1" customWidth="1"/>
    <col min="300" max="300" width="3.28515625" style="1" customWidth="1"/>
    <col min="301" max="301" width="3.7109375" style="1" customWidth="1"/>
    <col min="302" max="302" width="2.7109375" style="1" customWidth="1"/>
    <col min="303" max="303" width="3.7109375" style="1" customWidth="1"/>
    <col min="304" max="304" width="5.7109375" style="1" customWidth="1"/>
    <col min="305" max="305" width="13.42578125" style="1" customWidth="1"/>
    <col min="306" max="306" width="34.28515625" style="1" customWidth="1"/>
    <col min="307" max="307" width="26.5703125" style="1" customWidth="1"/>
    <col min="308" max="308" width="4.28515625" style="1" customWidth="1"/>
    <col min="309" max="310" width="3.7109375" style="1" customWidth="1"/>
    <col min="311" max="311" width="4.5703125" style="1" customWidth="1"/>
    <col min="312" max="312" width="29.85546875" style="1" customWidth="1"/>
    <col min="313" max="313" width="8.140625" style="1" customWidth="1"/>
    <col min="314" max="314" width="24.7109375" style="1" customWidth="1"/>
    <col min="315" max="315" width="16.28515625" style="1" customWidth="1"/>
    <col min="316" max="316" width="14.140625" style="1" customWidth="1"/>
    <col min="317" max="317" width="7.85546875" style="1" customWidth="1"/>
    <col min="318" max="318" width="11.42578125" style="1"/>
    <col min="319" max="319" width="4.5703125" style="1" customWidth="1"/>
    <col min="320" max="320" width="4" style="1" customWidth="1"/>
    <col min="321" max="321" width="3.85546875" style="1" customWidth="1"/>
    <col min="322" max="322" width="3.7109375" style="1" customWidth="1"/>
    <col min="323" max="323" width="4.42578125" style="1" customWidth="1"/>
    <col min="324" max="324" width="4.140625" style="1" customWidth="1"/>
    <col min="325" max="326" width="4.42578125" style="1" customWidth="1"/>
    <col min="327" max="327" width="4.5703125" style="1" customWidth="1"/>
    <col min="328" max="328" width="4.28515625" style="1" customWidth="1"/>
    <col min="329" max="329" width="4.42578125" style="1" customWidth="1"/>
    <col min="330" max="330" width="4" style="1" customWidth="1"/>
    <col min="331" max="335" width="11.42578125" style="1"/>
    <col min="336" max="336" width="18" style="1" customWidth="1"/>
    <col min="337" max="339" width="11.42578125" style="1"/>
    <col min="340" max="340" width="26.5703125" style="1" customWidth="1"/>
    <col min="341" max="548" width="11.42578125" style="1"/>
    <col min="549" max="549" width="78.28515625" style="1" customWidth="1"/>
    <col min="550" max="550" width="4.28515625" style="1" customWidth="1"/>
    <col min="551" max="551" width="4.7109375" style="1" customWidth="1"/>
    <col min="552" max="552" width="4.85546875" style="1" customWidth="1"/>
    <col min="553" max="553" width="4.140625" style="1" customWidth="1"/>
    <col min="554" max="554" width="4.5703125" style="1" customWidth="1"/>
    <col min="555" max="555" width="3.5703125" style="1" customWidth="1"/>
    <col min="556" max="556" width="3.28515625" style="1" customWidth="1"/>
    <col min="557" max="557" width="3.7109375" style="1" customWidth="1"/>
    <col min="558" max="558" width="2.7109375" style="1" customWidth="1"/>
    <col min="559" max="559" width="3.7109375" style="1" customWidth="1"/>
    <col min="560" max="560" width="5.7109375" style="1" customWidth="1"/>
    <col min="561" max="561" width="13.42578125" style="1" customWidth="1"/>
    <col min="562" max="562" width="34.28515625" style="1" customWidth="1"/>
    <col min="563" max="563" width="26.5703125" style="1" customWidth="1"/>
    <col min="564" max="564" width="4.28515625" style="1" customWidth="1"/>
    <col min="565" max="566" width="3.7109375" style="1" customWidth="1"/>
    <col min="567" max="567" width="4.5703125" style="1" customWidth="1"/>
    <col min="568" max="568" width="29.85546875" style="1" customWidth="1"/>
    <col min="569" max="569" width="8.140625" style="1" customWidth="1"/>
    <col min="570" max="570" width="24.7109375" style="1" customWidth="1"/>
    <col min="571" max="571" width="16.28515625" style="1" customWidth="1"/>
    <col min="572" max="572" width="14.140625" style="1" customWidth="1"/>
    <col min="573" max="573" width="7.85546875" style="1" customWidth="1"/>
    <col min="574" max="574" width="11.42578125" style="1"/>
    <col min="575" max="575" width="4.5703125" style="1" customWidth="1"/>
    <col min="576" max="576" width="4" style="1" customWidth="1"/>
    <col min="577" max="577" width="3.85546875" style="1" customWidth="1"/>
    <col min="578" max="578" width="3.7109375" style="1" customWidth="1"/>
    <col min="579" max="579" width="4.42578125" style="1" customWidth="1"/>
    <col min="580" max="580" width="4.140625" style="1" customWidth="1"/>
    <col min="581" max="582" width="4.42578125" style="1" customWidth="1"/>
    <col min="583" max="583" width="4.5703125" style="1" customWidth="1"/>
    <col min="584" max="584" width="4.28515625" style="1" customWidth="1"/>
    <col min="585" max="585" width="4.42578125" style="1" customWidth="1"/>
    <col min="586" max="586" width="4" style="1" customWidth="1"/>
    <col min="587" max="591" width="11.42578125" style="1"/>
    <col min="592" max="592" width="18" style="1" customWidth="1"/>
    <col min="593" max="595" width="11.42578125" style="1"/>
    <col min="596" max="596" width="26.5703125" style="1" customWidth="1"/>
    <col min="597" max="804" width="11.42578125" style="1"/>
    <col min="805" max="805" width="78.28515625" style="1" customWidth="1"/>
    <col min="806" max="806" width="4.28515625" style="1" customWidth="1"/>
    <col min="807" max="807" width="4.7109375" style="1" customWidth="1"/>
    <col min="808" max="808" width="4.85546875" style="1" customWidth="1"/>
    <col min="809" max="809" width="4.140625" style="1" customWidth="1"/>
    <col min="810" max="810" width="4.5703125" style="1" customWidth="1"/>
    <col min="811" max="811" width="3.5703125" style="1" customWidth="1"/>
    <col min="812" max="812" width="3.28515625" style="1" customWidth="1"/>
    <col min="813" max="813" width="3.7109375" style="1" customWidth="1"/>
    <col min="814" max="814" width="2.7109375" style="1" customWidth="1"/>
    <col min="815" max="815" width="3.7109375" style="1" customWidth="1"/>
    <col min="816" max="816" width="5.7109375" style="1" customWidth="1"/>
    <col min="817" max="817" width="13.42578125" style="1" customWidth="1"/>
    <col min="818" max="818" width="34.28515625" style="1" customWidth="1"/>
    <col min="819" max="819" width="26.5703125" style="1" customWidth="1"/>
    <col min="820" max="820" width="4.28515625" style="1" customWidth="1"/>
    <col min="821" max="822" width="3.7109375" style="1" customWidth="1"/>
    <col min="823" max="823" width="4.5703125" style="1" customWidth="1"/>
    <col min="824" max="824" width="29.85546875" style="1" customWidth="1"/>
    <col min="825" max="825" width="8.140625" style="1" customWidth="1"/>
    <col min="826" max="826" width="24.7109375" style="1" customWidth="1"/>
    <col min="827" max="827" width="16.28515625" style="1" customWidth="1"/>
    <col min="828" max="828" width="14.140625" style="1" customWidth="1"/>
    <col min="829" max="829" width="7.85546875" style="1" customWidth="1"/>
    <col min="830" max="830" width="11.42578125" style="1"/>
    <col min="831" max="831" width="4.5703125" style="1" customWidth="1"/>
    <col min="832" max="832" width="4" style="1" customWidth="1"/>
    <col min="833" max="833" width="3.85546875" style="1" customWidth="1"/>
    <col min="834" max="834" width="3.7109375" style="1" customWidth="1"/>
    <col min="835" max="835" width="4.42578125" style="1" customWidth="1"/>
    <col min="836" max="836" width="4.140625" style="1" customWidth="1"/>
    <col min="837" max="838" width="4.42578125" style="1" customWidth="1"/>
    <col min="839" max="839" width="4.5703125" style="1" customWidth="1"/>
    <col min="840" max="840" width="4.28515625" style="1" customWidth="1"/>
    <col min="841" max="841" width="4.42578125" style="1" customWidth="1"/>
    <col min="842" max="842" width="4" style="1" customWidth="1"/>
    <col min="843" max="847" width="11.42578125" style="1"/>
    <col min="848" max="848" width="18" style="1" customWidth="1"/>
    <col min="849" max="851" width="11.42578125" style="1"/>
    <col min="852" max="852" width="26.5703125" style="1" customWidth="1"/>
    <col min="853" max="1060" width="11.42578125" style="1"/>
    <col min="1061" max="1061" width="78.28515625" style="1" customWidth="1"/>
    <col min="1062" max="1062" width="4.28515625" style="1" customWidth="1"/>
    <col min="1063" max="1063" width="4.7109375" style="1" customWidth="1"/>
    <col min="1064" max="1064" width="4.85546875" style="1" customWidth="1"/>
    <col min="1065" max="1065" width="4.140625" style="1" customWidth="1"/>
    <col min="1066" max="1066" width="4.5703125" style="1" customWidth="1"/>
    <col min="1067" max="1067" width="3.5703125" style="1" customWidth="1"/>
    <col min="1068" max="1068" width="3.28515625" style="1" customWidth="1"/>
    <col min="1069" max="1069" width="3.7109375" style="1" customWidth="1"/>
    <col min="1070" max="1070" width="2.7109375" style="1" customWidth="1"/>
    <col min="1071" max="1071" width="3.7109375" style="1" customWidth="1"/>
    <col min="1072" max="1072" width="5.7109375" style="1" customWidth="1"/>
    <col min="1073" max="1073" width="13.42578125" style="1" customWidth="1"/>
    <col min="1074" max="1074" width="34.28515625" style="1" customWidth="1"/>
    <col min="1075" max="1075" width="26.5703125" style="1" customWidth="1"/>
    <col min="1076" max="1076" width="4.28515625" style="1" customWidth="1"/>
    <col min="1077" max="1078" width="3.7109375" style="1" customWidth="1"/>
    <col min="1079" max="1079" width="4.5703125" style="1" customWidth="1"/>
    <col min="1080" max="1080" width="29.85546875" style="1" customWidth="1"/>
    <col min="1081" max="1081" width="8.140625" style="1" customWidth="1"/>
    <col min="1082" max="1082" width="24.7109375" style="1" customWidth="1"/>
    <col min="1083" max="1083" width="16.28515625" style="1" customWidth="1"/>
    <col min="1084" max="1084" width="14.140625" style="1" customWidth="1"/>
    <col min="1085" max="1085" width="7.85546875" style="1" customWidth="1"/>
    <col min="1086" max="1086" width="11.42578125" style="1"/>
    <col min="1087" max="1087" width="4.5703125" style="1" customWidth="1"/>
    <col min="1088" max="1088" width="4" style="1" customWidth="1"/>
    <col min="1089" max="1089" width="3.85546875" style="1" customWidth="1"/>
    <col min="1090" max="1090" width="3.7109375" style="1" customWidth="1"/>
    <col min="1091" max="1091" width="4.42578125" style="1" customWidth="1"/>
    <col min="1092" max="1092" width="4.140625" style="1" customWidth="1"/>
    <col min="1093" max="1094" width="4.42578125" style="1" customWidth="1"/>
    <col min="1095" max="1095" width="4.5703125" style="1" customWidth="1"/>
    <col min="1096" max="1096" width="4.28515625" style="1" customWidth="1"/>
    <col min="1097" max="1097" width="4.42578125" style="1" customWidth="1"/>
    <col min="1098" max="1098" width="4" style="1" customWidth="1"/>
    <col min="1099" max="1103" width="11.42578125" style="1"/>
    <col min="1104" max="1104" width="18" style="1" customWidth="1"/>
    <col min="1105" max="1107" width="11.42578125" style="1"/>
    <col min="1108" max="1108" width="26.5703125" style="1" customWidth="1"/>
    <col min="1109" max="1316" width="11.42578125" style="1"/>
    <col min="1317" max="1317" width="78.28515625" style="1" customWidth="1"/>
    <col min="1318" max="1318" width="4.28515625" style="1" customWidth="1"/>
    <col min="1319" max="1319" width="4.7109375" style="1" customWidth="1"/>
    <col min="1320" max="1320" width="4.85546875" style="1" customWidth="1"/>
    <col min="1321" max="1321" width="4.140625" style="1" customWidth="1"/>
    <col min="1322" max="1322" width="4.5703125" style="1" customWidth="1"/>
    <col min="1323" max="1323" width="3.5703125" style="1" customWidth="1"/>
    <col min="1324" max="1324" width="3.28515625" style="1" customWidth="1"/>
    <col min="1325" max="1325" width="3.7109375" style="1" customWidth="1"/>
    <col min="1326" max="1326" width="2.7109375" style="1" customWidth="1"/>
    <col min="1327" max="1327" width="3.7109375" style="1" customWidth="1"/>
    <col min="1328" max="1328" width="5.7109375" style="1" customWidth="1"/>
    <col min="1329" max="1329" width="13.42578125" style="1" customWidth="1"/>
    <col min="1330" max="1330" width="34.28515625" style="1" customWidth="1"/>
    <col min="1331" max="1331" width="26.5703125" style="1" customWidth="1"/>
    <col min="1332" max="1332" width="4.28515625" style="1" customWidth="1"/>
    <col min="1333" max="1334" width="3.7109375" style="1" customWidth="1"/>
    <col min="1335" max="1335" width="4.5703125" style="1" customWidth="1"/>
    <col min="1336" max="1336" width="29.85546875" style="1" customWidth="1"/>
    <col min="1337" max="1337" width="8.140625" style="1" customWidth="1"/>
    <col min="1338" max="1338" width="24.7109375" style="1" customWidth="1"/>
    <col min="1339" max="1339" width="16.28515625" style="1" customWidth="1"/>
    <col min="1340" max="1340" width="14.140625" style="1" customWidth="1"/>
    <col min="1341" max="1341" width="7.85546875" style="1" customWidth="1"/>
    <col min="1342" max="1342" width="11.42578125" style="1"/>
    <col min="1343" max="1343" width="4.5703125" style="1" customWidth="1"/>
    <col min="1344" max="1344" width="4" style="1" customWidth="1"/>
    <col min="1345" max="1345" width="3.85546875" style="1" customWidth="1"/>
    <col min="1346" max="1346" width="3.7109375" style="1" customWidth="1"/>
    <col min="1347" max="1347" width="4.42578125" style="1" customWidth="1"/>
    <col min="1348" max="1348" width="4.140625" style="1" customWidth="1"/>
    <col min="1349" max="1350" width="4.42578125" style="1" customWidth="1"/>
    <col min="1351" max="1351" width="4.5703125" style="1" customWidth="1"/>
    <col min="1352" max="1352" width="4.28515625" style="1" customWidth="1"/>
    <col min="1353" max="1353" width="4.42578125" style="1" customWidth="1"/>
    <col min="1354" max="1354" width="4" style="1" customWidth="1"/>
    <col min="1355" max="1359" width="11.42578125" style="1"/>
    <col min="1360" max="1360" width="18" style="1" customWidth="1"/>
    <col min="1361" max="1363" width="11.42578125" style="1"/>
    <col min="1364" max="1364" width="26.5703125" style="1" customWidth="1"/>
    <col min="1365" max="1572" width="11.42578125" style="1"/>
    <col min="1573" max="1573" width="78.28515625" style="1" customWidth="1"/>
    <col min="1574" max="1574" width="4.28515625" style="1" customWidth="1"/>
    <col min="1575" max="1575" width="4.7109375" style="1" customWidth="1"/>
    <col min="1576" max="1576" width="4.85546875" style="1" customWidth="1"/>
    <col min="1577" max="1577" width="4.140625" style="1" customWidth="1"/>
    <col min="1578" max="1578" width="4.5703125" style="1" customWidth="1"/>
    <col min="1579" max="1579" width="3.5703125" style="1" customWidth="1"/>
    <col min="1580" max="1580" width="3.28515625" style="1" customWidth="1"/>
    <col min="1581" max="1581" width="3.7109375" style="1" customWidth="1"/>
    <col min="1582" max="1582" width="2.7109375" style="1" customWidth="1"/>
    <col min="1583" max="1583" width="3.7109375" style="1" customWidth="1"/>
    <col min="1584" max="1584" width="5.7109375" style="1" customWidth="1"/>
    <col min="1585" max="1585" width="13.42578125" style="1" customWidth="1"/>
    <col min="1586" max="1586" width="34.28515625" style="1" customWidth="1"/>
    <col min="1587" max="1587" width="26.5703125" style="1" customWidth="1"/>
    <col min="1588" max="1588" width="4.28515625" style="1" customWidth="1"/>
    <col min="1589" max="1590" width="3.7109375" style="1" customWidth="1"/>
    <col min="1591" max="1591" width="4.5703125" style="1" customWidth="1"/>
    <col min="1592" max="1592" width="29.85546875" style="1" customWidth="1"/>
    <col min="1593" max="1593" width="8.140625" style="1" customWidth="1"/>
    <col min="1594" max="1594" width="24.7109375" style="1" customWidth="1"/>
    <col min="1595" max="1595" width="16.28515625" style="1" customWidth="1"/>
    <col min="1596" max="1596" width="14.140625" style="1" customWidth="1"/>
    <col min="1597" max="1597" width="7.85546875" style="1" customWidth="1"/>
    <col min="1598" max="1598" width="11.42578125" style="1"/>
    <col min="1599" max="1599" width="4.5703125" style="1" customWidth="1"/>
    <col min="1600" max="1600" width="4" style="1" customWidth="1"/>
    <col min="1601" max="1601" width="3.85546875" style="1" customWidth="1"/>
    <col min="1602" max="1602" width="3.7109375" style="1" customWidth="1"/>
    <col min="1603" max="1603" width="4.42578125" style="1" customWidth="1"/>
    <col min="1604" max="1604" width="4.140625" style="1" customWidth="1"/>
    <col min="1605" max="1606" width="4.42578125" style="1" customWidth="1"/>
    <col min="1607" max="1607" width="4.5703125" style="1" customWidth="1"/>
    <col min="1608" max="1608" width="4.28515625" style="1" customWidth="1"/>
    <col min="1609" max="1609" width="4.42578125" style="1" customWidth="1"/>
    <col min="1610" max="1610" width="4" style="1" customWidth="1"/>
    <col min="1611" max="1615" width="11.42578125" style="1"/>
    <col min="1616" max="1616" width="18" style="1" customWidth="1"/>
    <col min="1617" max="1619" width="11.42578125" style="1"/>
    <col min="1620" max="1620" width="26.5703125" style="1" customWidth="1"/>
    <col min="1621" max="1828" width="11.42578125" style="1"/>
    <col min="1829" max="1829" width="78.28515625" style="1" customWidth="1"/>
    <col min="1830" max="1830" width="4.28515625" style="1" customWidth="1"/>
    <col min="1831" max="1831" width="4.7109375" style="1" customWidth="1"/>
    <col min="1832" max="1832" width="4.85546875" style="1" customWidth="1"/>
    <col min="1833" max="1833" width="4.140625" style="1" customWidth="1"/>
    <col min="1834" max="1834" width="4.5703125" style="1" customWidth="1"/>
    <col min="1835" max="1835" width="3.5703125" style="1" customWidth="1"/>
    <col min="1836" max="1836" width="3.28515625" style="1" customWidth="1"/>
    <col min="1837" max="1837" width="3.7109375" style="1" customWidth="1"/>
    <col min="1838" max="1838" width="2.7109375" style="1" customWidth="1"/>
    <col min="1839" max="1839" width="3.7109375" style="1" customWidth="1"/>
    <col min="1840" max="1840" width="5.7109375" style="1" customWidth="1"/>
    <col min="1841" max="1841" width="13.42578125" style="1" customWidth="1"/>
    <col min="1842" max="1842" width="34.28515625" style="1" customWidth="1"/>
    <col min="1843" max="1843" width="26.5703125" style="1" customWidth="1"/>
    <col min="1844" max="1844" width="4.28515625" style="1" customWidth="1"/>
    <col min="1845" max="1846" width="3.7109375" style="1" customWidth="1"/>
    <col min="1847" max="1847" width="4.5703125" style="1" customWidth="1"/>
    <col min="1848" max="1848" width="29.85546875" style="1" customWidth="1"/>
    <col min="1849" max="1849" width="8.140625" style="1" customWidth="1"/>
    <col min="1850" max="1850" width="24.7109375" style="1" customWidth="1"/>
    <col min="1851" max="1851" width="16.28515625" style="1" customWidth="1"/>
    <col min="1852" max="1852" width="14.140625" style="1" customWidth="1"/>
    <col min="1853" max="1853" width="7.85546875" style="1" customWidth="1"/>
    <col min="1854" max="1854" width="11.42578125" style="1"/>
    <col min="1855" max="1855" width="4.5703125" style="1" customWidth="1"/>
    <col min="1856" max="1856" width="4" style="1" customWidth="1"/>
    <col min="1857" max="1857" width="3.85546875" style="1" customWidth="1"/>
    <col min="1858" max="1858" width="3.7109375" style="1" customWidth="1"/>
    <col min="1859" max="1859" width="4.42578125" style="1" customWidth="1"/>
    <col min="1860" max="1860" width="4.140625" style="1" customWidth="1"/>
    <col min="1861" max="1862" width="4.42578125" style="1" customWidth="1"/>
    <col min="1863" max="1863" width="4.5703125" style="1" customWidth="1"/>
    <col min="1864" max="1864" width="4.28515625" style="1" customWidth="1"/>
    <col min="1865" max="1865" width="4.42578125" style="1" customWidth="1"/>
    <col min="1866" max="1866" width="4" style="1" customWidth="1"/>
    <col min="1867" max="1871" width="11.42578125" style="1"/>
    <col min="1872" max="1872" width="18" style="1" customWidth="1"/>
    <col min="1873" max="1875" width="11.42578125" style="1"/>
    <col min="1876" max="1876" width="26.5703125" style="1" customWidth="1"/>
    <col min="1877" max="2084" width="11.42578125" style="1"/>
    <col min="2085" max="2085" width="78.28515625" style="1" customWidth="1"/>
    <col min="2086" max="2086" width="4.28515625" style="1" customWidth="1"/>
    <col min="2087" max="2087" width="4.7109375" style="1" customWidth="1"/>
    <col min="2088" max="2088" width="4.85546875" style="1" customWidth="1"/>
    <col min="2089" max="2089" width="4.140625" style="1" customWidth="1"/>
    <col min="2090" max="2090" width="4.5703125" style="1" customWidth="1"/>
    <col min="2091" max="2091" width="3.5703125" style="1" customWidth="1"/>
    <col min="2092" max="2092" width="3.28515625" style="1" customWidth="1"/>
    <col min="2093" max="2093" width="3.7109375" style="1" customWidth="1"/>
    <col min="2094" max="2094" width="2.7109375" style="1" customWidth="1"/>
    <col min="2095" max="2095" width="3.7109375" style="1" customWidth="1"/>
    <col min="2096" max="2096" width="5.7109375" style="1" customWidth="1"/>
    <col min="2097" max="2097" width="13.42578125" style="1" customWidth="1"/>
    <col min="2098" max="2098" width="34.28515625" style="1" customWidth="1"/>
    <col min="2099" max="2099" width="26.5703125" style="1" customWidth="1"/>
    <col min="2100" max="2100" width="4.28515625" style="1" customWidth="1"/>
    <col min="2101" max="2102" width="3.7109375" style="1" customWidth="1"/>
    <col min="2103" max="2103" width="4.5703125" style="1" customWidth="1"/>
    <col min="2104" max="2104" width="29.85546875" style="1" customWidth="1"/>
    <col min="2105" max="2105" width="8.140625" style="1" customWidth="1"/>
    <col min="2106" max="2106" width="24.7109375" style="1" customWidth="1"/>
    <col min="2107" max="2107" width="16.28515625" style="1" customWidth="1"/>
    <col min="2108" max="2108" width="14.140625" style="1" customWidth="1"/>
    <col min="2109" max="2109" width="7.85546875" style="1" customWidth="1"/>
    <col min="2110" max="2110" width="11.42578125" style="1"/>
    <col min="2111" max="2111" width="4.5703125" style="1" customWidth="1"/>
    <col min="2112" max="2112" width="4" style="1" customWidth="1"/>
    <col min="2113" max="2113" width="3.85546875" style="1" customWidth="1"/>
    <col min="2114" max="2114" width="3.7109375" style="1" customWidth="1"/>
    <col min="2115" max="2115" width="4.42578125" style="1" customWidth="1"/>
    <col min="2116" max="2116" width="4.140625" style="1" customWidth="1"/>
    <col min="2117" max="2118" width="4.42578125" style="1" customWidth="1"/>
    <col min="2119" max="2119" width="4.5703125" style="1" customWidth="1"/>
    <col min="2120" max="2120" width="4.28515625" style="1" customWidth="1"/>
    <col min="2121" max="2121" width="4.42578125" style="1" customWidth="1"/>
    <col min="2122" max="2122" width="4" style="1" customWidth="1"/>
    <col min="2123" max="2127" width="11.42578125" style="1"/>
    <col min="2128" max="2128" width="18" style="1" customWidth="1"/>
    <col min="2129" max="2131" width="11.42578125" style="1"/>
    <col min="2132" max="2132" width="26.5703125" style="1" customWidth="1"/>
    <col min="2133" max="2340" width="11.42578125" style="1"/>
    <col min="2341" max="2341" width="78.28515625" style="1" customWidth="1"/>
    <col min="2342" max="2342" width="4.28515625" style="1" customWidth="1"/>
    <col min="2343" max="2343" width="4.7109375" style="1" customWidth="1"/>
    <col min="2344" max="2344" width="4.85546875" style="1" customWidth="1"/>
    <col min="2345" max="2345" width="4.140625" style="1" customWidth="1"/>
    <col min="2346" max="2346" width="4.5703125" style="1" customWidth="1"/>
    <col min="2347" max="2347" width="3.5703125" style="1" customWidth="1"/>
    <col min="2348" max="2348" width="3.28515625" style="1" customWidth="1"/>
    <col min="2349" max="2349" width="3.7109375" style="1" customWidth="1"/>
    <col min="2350" max="2350" width="2.7109375" style="1" customWidth="1"/>
    <col min="2351" max="2351" width="3.7109375" style="1" customWidth="1"/>
    <col min="2352" max="2352" width="5.7109375" style="1" customWidth="1"/>
    <col min="2353" max="2353" width="13.42578125" style="1" customWidth="1"/>
    <col min="2354" max="2354" width="34.28515625" style="1" customWidth="1"/>
    <col min="2355" max="2355" width="26.5703125" style="1" customWidth="1"/>
    <col min="2356" max="2356" width="4.28515625" style="1" customWidth="1"/>
    <col min="2357" max="2358" width="3.7109375" style="1" customWidth="1"/>
    <col min="2359" max="2359" width="4.5703125" style="1" customWidth="1"/>
    <col min="2360" max="2360" width="29.85546875" style="1" customWidth="1"/>
    <col min="2361" max="2361" width="8.140625" style="1" customWidth="1"/>
    <col min="2362" max="2362" width="24.7109375" style="1" customWidth="1"/>
    <col min="2363" max="2363" width="16.28515625" style="1" customWidth="1"/>
    <col min="2364" max="2364" width="14.140625" style="1" customWidth="1"/>
    <col min="2365" max="2365" width="7.85546875" style="1" customWidth="1"/>
    <col min="2366" max="2366" width="11.42578125" style="1"/>
    <col min="2367" max="2367" width="4.5703125" style="1" customWidth="1"/>
    <col min="2368" max="2368" width="4" style="1" customWidth="1"/>
    <col min="2369" max="2369" width="3.85546875" style="1" customWidth="1"/>
    <col min="2370" max="2370" width="3.7109375" style="1" customWidth="1"/>
    <col min="2371" max="2371" width="4.42578125" style="1" customWidth="1"/>
    <col min="2372" max="2372" width="4.140625" style="1" customWidth="1"/>
    <col min="2373" max="2374" width="4.42578125" style="1" customWidth="1"/>
    <col min="2375" max="2375" width="4.5703125" style="1" customWidth="1"/>
    <col min="2376" max="2376" width="4.28515625" style="1" customWidth="1"/>
    <col min="2377" max="2377" width="4.42578125" style="1" customWidth="1"/>
    <col min="2378" max="2378" width="4" style="1" customWidth="1"/>
    <col min="2379" max="2383" width="11.42578125" style="1"/>
    <col min="2384" max="2384" width="18" style="1" customWidth="1"/>
    <col min="2385" max="2387" width="11.42578125" style="1"/>
    <col min="2388" max="2388" width="26.5703125" style="1" customWidth="1"/>
    <col min="2389" max="2596" width="11.42578125" style="1"/>
    <col min="2597" max="2597" width="78.28515625" style="1" customWidth="1"/>
    <col min="2598" max="2598" width="4.28515625" style="1" customWidth="1"/>
    <col min="2599" max="2599" width="4.7109375" style="1" customWidth="1"/>
    <col min="2600" max="2600" width="4.85546875" style="1" customWidth="1"/>
    <col min="2601" max="2601" width="4.140625" style="1" customWidth="1"/>
    <col min="2602" max="2602" width="4.5703125" style="1" customWidth="1"/>
    <col min="2603" max="2603" width="3.5703125" style="1" customWidth="1"/>
    <col min="2604" max="2604" width="3.28515625" style="1" customWidth="1"/>
    <col min="2605" max="2605" width="3.7109375" style="1" customWidth="1"/>
    <col min="2606" max="2606" width="2.7109375" style="1" customWidth="1"/>
    <col min="2607" max="2607" width="3.7109375" style="1" customWidth="1"/>
    <col min="2608" max="2608" width="5.7109375" style="1" customWidth="1"/>
    <col min="2609" max="2609" width="13.42578125" style="1" customWidth="1"/>
    <col min="2610" max="2610" width="34.28515625" style="1" customWidth="1"/>
    <col min="2611" max="2611" width="26.5703125" style="1" customWidth="1"/>
    <col min="2612" max="2612" width="4.28515625" style="1" customWidth="1"/>
    <col min="2613" max="2614" width="3.7109375" style="1" customWidth="1"/>
    <col min="2615" max="2615" width="4.5703125" style="1" customWidth="1"/>
    <col min="2616" max="2616" width="29.85546875" style="1" customWidth="1"/>
    <col min="2617" max="2617" width="8.140625" style="1" customWidth="1"/>
    <col min="2618" max="2618" width="24.7109375" style="1" customWidth="1"/>
    <col min="2619" max="2619" width="16.28515625" style="1" customWidth="1"/>
    <col min="2620" max="2620" width="14.140625" style="1" customWidth="1"/>
    <col min="2621" max="2621" width="7.85546875" style="1" customWidth="1"/>
    <col min="2622" max="2622" width="11.42578125" style="1"/>
    <col min="2623" max="2623" width="4.5703125" style="1" customWidth="1"/>
    <col min="2624" max="2624" width="4" style="1" customWidth="1"/>
    <col min="2625" max="2625" width="3.85546875" style="1" customWidth="1"/>
    <col min="2626" max="2626" width="3.7109375" style="1" customWidth="1"/>
    <col min="2627" max="2627" width="4.42578125" style="1" customWidth="1"/>
    <col min="2628" max="2628" width="4.140625" style="1" customWidth="1"/>
    <col min="2629" max="2630" width="4.42578125" style="1" customWidth="1"/>
    <col min="2631" max="2631" width="4.5703125" style="1" customWidth="1"/>
    <col min="2632" max="2632" width="4.28515625" style="1" customWidth="1"/>
    <col min="2633" max="2633" width="4.42578125" style="1" customWidth="1"/>
    <col min="2634" max="2634" width="4" style="1" customWidth="1"/>
    <col min="2635" max="2639" width="11.42578125" style="1"/>
    <col min="2640" max="2640" width="18" style="1" customWidth="1"/>
    <col min="2641" max="2643" width="11.42578125" style="1"/>
    <col min="2644" max="2644" width="26.5703125" style="1" customWidth="1"/>
    <col min="2645" max="2852" width="11.42578125" style="1"/>
    <col min="2853" max="2853" width="78.28515625" style="1" customWidth="1"/>
    <col min="2854" max="2854" width="4.28515625" style="1" customWidth="1"/>
    <col min="2855" max="2855" width="4.7109375" style="1" customWidth="1"/>
    <col min="2856" max="2856" width="4.85546875" style="1" customWidth="1"/>
    <col min="2857" max="2857" width="4.140625" style="1" customWidth="1"/>
    <col min="2858" max="2858" width="4.5703125" style="1" customWidth="1"/>
    <col min="2859" max="2859" width="3.5703125" style="1" customWidth="1"/>
    <col min="2860" max="2860" width="3.28515625" style="1" customWidth="1"/>
    <col min="2861" max="2861" width="3.7109375" style="1" customWidth="1"/>
    <col min="2862" max="2862" width="2.7109375" style="1" customWidth="1"/>
    <col min="2863" max="2863" width="3.7109375" style="1" customWidth="1"/>
    <col min="2864" max="2864" width="5.7109375" style="1" customWidth="1"/>
    <col min="2865" max="2865" width="13.42578125" style="1" customWidth="1"/>
    <col min="2866" max="2866" width="34.28515625" style="1" customWidth="1"/>
    <col min="2867" max="2867" width="26.5703125" style="1" customWidth="1"/>
    <col min="2868" max="2868" width="4.28515625" style="1" customWidth="1"/>
    <col min="2869" max="2870" width="3.7109375" style="1" customWidth="1"/>
    <col min="2871" max="2871" width="4.5703125" style="1" customWidth="1"/>
    <col min="2872" max="2872" width="29.85546875" style="1" customWidth="1"/>
    <col min="2873" max="2873" width="8.140625" style="1" customWidth="1"/>
    <col min="2874" max="2874" width="24.7109375" style="1" customWidth="1"/>
    <col min="2875" max="2875" width="16.28515625" style="1" customWidth="1"/>
    <col min="2876" max="2876" width="14.140625" style="1" customWidth="1"/>
    <col min="2877" max="2877" width="7.85546875" style="1" customWidth="1"/>
    <col min="2878" max="2878" width="11.42578125" style="1"/>
    <col min="2879" max="2879" width="4.5703125" style="1" customWidth="1"/>
    <col min="2880" max="2880" width="4" style="1" customWidth="1"/>
    <col min="2881" max="2881" width="3.85546875" style="1" customWidth="1"/>
    <col min="2882" max="2882" width="3.7109375" style="1" customWidth="1"/>
    <col min="2883" max="2883" width="4.42578125" style="1" customWidth="1"/>
    <col min="2884" max="2884" width="4.140625" style="1" customWidth="1"/>
    <col min="2885" max="2886" width="4.42578125" style="1" customWidth="1"/>
    <col min="2887" max="2887" width="4.5703125" style="1" customWidth="1"/>
    <col min="2888" max="2888" width="4.28515625" style="1" customWidth="1"/>
    <col min="2889" max="2889" width="4.42578125" style="1" customWidth="1"/>
    <col min="2890" max="2890" width="4" style="1" customWidth="1"/>
    <col min="2891" max="2895" width="11.42578125" style="1"/>
    <col min="2896" max="2896" width="18" style="1" customWidth="1"/>
    <col min="2897" max="2899" width="11.42578125" style="1"/>
    <col min="2900" max="2900" width="26.5703125" style="1" customWidth="1"/>
    <col min="2901" max="3108" width="11.42578125" style="1"/>
    <col min="3109" max="3109" width="78.28515625" style="1" customWidth="1"/>
    <col min="3110" max="3110" width="4.28515625" style="1" customWidth="1"/>
    <col min="3111" max="3111" width="4.7109375" style="1" customWidth="1"/>
    <col min="3112" max="3112" width="4.85546875" style="1" customWidth="1"/>
    <col min="3113" max="3113" width="4.140625" style="1" customWidth="1"/>
    <col min="3114" max="3114" width="4.5703125" style="1" customWidth="1"/>
    <col min="3115" max="3115" width="3.5703125" style="1" customWidth="1"/>
    <col min="3116" max="3116" width="3.28515625" style="1" customWidth="1"/>
    <col min="3117" max="3117" width="3.7109375" style="1" customWidth="1"/>
    <col min="3118" max="3118" width="2.7109375" style="1" customWidth="1"/>
    <col min="3119" max="3119" width="3.7109375" style="1" customWidth="1"/>
    <col min="3120" max="3120" width="5.7109375" style="1" customWidth="1"/>
    <col min="3121" max="3121" width="13.42578125" style="1" customWidth="1"/>
    <col min="3122" max="3122" width="34.28515625" style="1" customWidth="1"/>
    <col min="3123" max="3123" width="26.5703125" style="1" customWidth="1"/>
    <col min="3124" max="3124" width="4.28515625" style="1" customWidth="1"/>
    <col min="3125" max="3126" width="3.7109375" style="1" customWidth="1"/>
    <col min="3127" max="3127" width="4.5703125" style="1" customWidth="1"/>
    <col min="3128" max="3128" width="29.85546875" style="1" customWidth="1"/>
    <col min="3129" max="3129" width="8.140625" style="1" customWidth="1"/>
    <col min="3130" max="3130" width="24.7109375" style="1" customWidth="1"/>
    <col min="3131" max="3131" width="16.28515625" style="1" customWidth="1"/>
    <col min="3132" max="3132" width="14.140625" style="1" customWidth="1"/>
    <col min="3133" max="3133" width="7.85546875" style="1" customWidth="1"/>
    <col min="3134" max="3134" width="11.42578125" style="1"/>
    <col min="3135" max="3135" width="4.5703125" style="1" customWidth="1"/>
    <col min="3136" max="3136" width="4" style="1" customWidth="1"/>
    <col min="3137" max="3137" width="3.85546875" style="1" customWidth="1"/>
    <col min="3138" max="3138" width="3.7109375" style="1" customWidth="1"/>
    <col min="3139" max="3139" width="4.42578125" style="1" customWidth="1"/>
    <col min="3140" max="3140" width="4.140625" style="1" customWidth="1"/>
    <col min="3141" max="3142" width="4.42578125" style="1" customWidth="1"/>
    <col min="3143" max="3143" width="4.5703125" style="1" customWidth="1"/>
    <col min="3144" max="3144" width="4.28515625" style="1" customWidth="1"/>
    <col min="3145" max="3145" width="4.42578125" style="1" customWidth="1"/>
    <col min="3146" max="3146" width="4" style="1" customWidth="1"/>
    <col min="3147" max="3151" width="11.42578125" style="1"/>
    <col min="3152" max="3152" width="18" style="1" customWidth="1"/>
    <col min="3153" max="3155" width="11.42578125" style="1"/>
    <col min="3156" max="3156" width="26.5703125" style="1" customWidth="1"/>
    <col min="3157" max="3364" width="11.42578125" style="1"/>
    <col min="3365" max="3365" width="78.28515625" style="1" customWidth="1"/>
    <col min="3366" max="3366" width="4.28515625" style="1" customWidth="1"/>
    <col min="3367" max="3367" width="4.7109375" style="1" customWidth="1"/>
    <col min="3368" max="3368" width="4.85546875" style="1" customWidth="1"/>
    <col min="3369" max="3369" width="4.140625" style="1" customWidth="1"/>
    <col min="3370" max="3370" width="4.5703125" style="1" customWidth="1"/>
    <col min="3371" max="3371" width="3.5703125" style="1" customWidth="1"/>
    <col min="3372" max="3372" width="3.28515625" style="1" customWidth="1"/>
    <col min="3373" max="3373" width="3.7109375" style="1" customWidth="1"/>
    <col min="3374" max="3374" width="2.7109375" style="1" customWidth="1"/>
    <col min="3375" max="3375" width="3.7109375" style="1" customWidth="1"/>
    <col min="3376" max="3376" width="5.7109375" style="1" customWidth="1"/>
    <col min="3377" max="3377" width="13.42578125" style="1" customWidth="1"/>
    <col min="3378" max="3378" width="34.28515625" style="1" customWidth="1"/>
    <col min="3379" max="3379" width="26.5703125" style="1" customWidth="1"/>
    <col min="3380" max="3380" width="4.28515625" style="1" customWidth="1"/>
    <col min="3381" max="3382" width="3.7109375" style="1" customWidth="1"/>
    <col min="3383" max="3383" width="4.5703125" style="1" customWidth="1"/>
    <col min="3384" max="3384" width="29.85546875" style="1" customWidth="1"/>
    <col min="3385" max="3385" width="8.140625" style="1" customWidth="1"/>
    <col min="3386" max="3386" width="24.7109375" style="1" customWidth="1"/>
    <col min="3387" max="3387" width="16.28515625" style="1" customWidth="1"/>
    <col min="3388" max="3388" width="14.140625" style="1" customWidth="1"/>
    <col min="3389" max="3389" width="7.85546875" style="1" customWidth="1"/>
    <col min="3390" max="3390" width="11.42578125" style="1"/>
    <col min="3391" max="3391" width="4.5703125" style="1" customWidth="1"/>
    <col min="3392" max="3392" width="4" style="1" customWidth="1"/>
    <col min="3393" max="3393" width="3.85546875" style="1" customWidth="1"/>
    <col min="3394" max="3394" width="3.7109375" style="1" customWidth="1"/>
    <col min="3395" max="3395" width="4.42578125" style="1" customWidth="1"/>
    <col min="3396" max="3396" width="4.140625" style="1" customWidth="1"/>
    <col min="3397" max="3398" width="4.42578125" style="1" customWidth="1"/>
    <col min="3399" max="3399" width="4.5703125" style="1" customWidth="1"/>
    <col min="3400" max="3400" width="4.28515625" style="1" customWidth="1"/>
    <col min="3401" max="3401" width="4.42578125" style="1" customWidth="1"/>
    <col min="3402" max="3402" width="4" style="1" customWidth="1"/>
    <col min="3403" max="3407" width="11.42578125" style="1"/>
    <col min="3408" max="3408" width="18" style="1" customWidth="1"/>
    <col min="3409" max="3411" width="11.42578125" style="1"/>
    <col min="3412" max="3412" width="26.5703125" style="1" customWidth="1"/>
    <col min="3413" max="3620" width="11.42578125" style="1"/>
    <col min="3621" max="3621" width="78.28515625" style="1" customWidth="1"/>
    <col min="3622" max="3622" width="4.28515625" style="1" customWidth="1"/>
    <col min="3623" max="3623" width="4.7109375" style="1" customWidth="1"/>
    <col min="3624" max="3624" width="4.85546875" style="1" customWidth="1"/>
    <col min="3625" max="3625" width="4.140625" style="1" customWidth="1"/>
    <col min="3626" max="3626" width="4.5703125" style="1" customWidth="1"/>
    <col min="3627" max="3627" width="3.5703125" style="1" customWidth="1"/>
    <col min="3628" max="3628" width="3.28515625" style="1" customWidth="1"/>
    <col min="3629" max="3629" width="3.7109375" style="1" customWidth="1"/>
    <col min="3630" max="3630" width="2.7109375" style="1" customWidth="1"/>
    <col min="3631" max="3631" width="3.7109375" style="1" customWidth="1"/>
    <col min="3632" max="3632" width="5.7109375" style="1" customWidth="1"/>
    <col min="3633" max="3633" width="13.42578125" style="1" customWidth="1"/>
    <col min="3634" max="3634" width="34.28515625" style="1" customWidth="1"/>
    <col min="3635" max="3635" width="26.5703125" style="1" customWidth="1"/>
    <col min="3636" max="3636" width="4.28515625" style="1" customWidth="1"/>
    <col min="3637" max="3638" width="3.7109375" style="1" customWidth="1"/>
    <col min="3639" max="3639" width="4.5703125" style="1" customWidth="1"/>
    <col min="3640" max="3640" width="29.85546875" style="1" customWidth="1"/>
    <col min="3641" max="3641" width="8.140625" style="1" customWidth="1"/>
    <col min="3642" max="3642" width="24.7109375" style="1" customWidth="1"/>
    <col min="3643" max="3643" width="16.28515625" style="1" customWidth="1"/>
    <col min="3644" max="3644" width="14.140625" style="1" customWidth="1"/>
    <col min="3645" max="3645" width="7.85546875" style="1" customWidth="1"/>
    <col min="3646" max="3646" width="11.42578125" style="1"/>
    <col min="3647" max="3647" width="4.5703125" style="1" customWidth="1"/>
    <col min="3648" max="3648" width="4" style="1" customWidth="1"/>
    <col min="3649" max="3649" width="3.85546875" style="1" customWidth="1"/>
    <col min="3650" max="3650" width="3.7109375" style="1" customWidth="1"/>
    <col min="3651" max="3651" width="4.42578125" style="1" customWidth="1"/>
    <col min="3652" max="3652" width="4.140625" style="1" customWidth="1"/>
    <col min="3653" max="3654" width="4.42578125" style="1" customWidth="1"/>
    <col min="3655" max="3655" width="4.5703125" style="1" customWidth="1"/>
    <col min="3656" max="3656" width="4.28515625" style="1" customWidth="1"/>
    <col min="3657" max="3657" width="4.42578125" style="1" customWidth="1"/>
    <col min="3658" max="3658" width="4" style="1" customWidth="1"/>
    <col min="3659" max="3663" width="11.42578125" style="1"/>
    <col min="3664" max="3664" width="18" style="1" customWidth="1"/>
    <col min="3665" max="3667" width="11.42578125" style="1"/>
    <col min="3668" max="3668" width="26.5703125" style="1" customWidth="1"/>
    <col min="3669" max="3876" width="11.42578125" style="1"/>
    <col min="3877" max="3877" width="78.28515625" style="1" customWidth="1"/>
    <col min="3878" max="3878" width="4.28515625" style="1" customWidth="1"/>
    <col min="3879" max="3879" width="4.7109375" style="1" customWidth="1"/>
    <col min="3880" max="3880" width="4.85546875" style="1" customWidth="1"/>
    <col min="3881" max="3881" width="4.140625" style="1" customWidth="1"/>
    <col min="3882" max="3882" width="4.5703125" style="1" customWidth="1"/>
    <col min="3883" max="3883" width="3.5703125" style="1" customWidth="1"/>
    <col min="3884" max="3884" width="3.28515625" style="1" customWidth="1"/>
    <col min="3885" max="3885" width="3.7109375" style="1" customWidth="1"/>
    <col min="3886" max="3886" width="2.7109375" style="1" customWidth="1"/>
    <col min="3887" max="3887" width="3.7109375" style="1" customWidth="1"/>
    <col min="3888" max="3888" width="5.7109375" style="1" customWidth="1"/>
    <col min="3889" max="3889" width="13.42578125" style="1" customWidth="1"/>
    <col min="3890" max="3890" width="34.28515625" style="1" customWidth="1"/>
    <col min="3891" max="3891" width="26.5703125" style="1" customWidth="1"/>
    <col min="3892" max="3892" width="4.28515625" style="1" customWidth="1"/>
    <col min="3893" max="3894" width="3.7109375" style="1" customWidth="1"/>
    <col min="3895" max="3895" width="4.5703125" style="1" customWidth="1"/>
    <col min="3896" max="3896" width="29.85546875" style="1" customWidth="1"/>
    <col min="3897" max="3897" width="8.140625" style="1" customWidth="1"/>
    <col min="3898" max="3898" width="24.7109375" style="1" customWidth="1"/>
    <col min="3899" max="3899" width="16.28515625" style="1" customWidth="1"/>
    <col min="3900" max="3900" width="14.140625" style="1" customWidth="1"/>
    <col min="3901" max="3901" width="7.85546875" style="1" customWidth="1"/>
    <col min="3902" max="3902" width="11.42578125" style="1"/>
    <col min="3903" max="3903" width="4.5703125" style="1" customWidth="1"/>
    <col min="3904" max="3904" width="4" style="1" customWidth="1"/>
    <col min="3905" max="3905" width="3.85546875" style="1" customWidth="1"/>
    <col min="3906" max="3906" width="3.7109375" style="1" customWidth="1"/>
    <col min="3907" max="3907" width="4.42578125" style="1" customWidth="1"/>
    <col min="3908" max="3908" width="4.140625" style="1" customWidth="1"/>
    <col min="3909" max="3910" width="4.42578125" style="1" customWidth="1"/>
    <col min="3911" max="3911" width="4.5703125" style="1" customWidth="1"/>
    <col min="3912" max="3912" width="4.28515625" style="1" customWidth="1"/>
    <col min="3913" max="3913" width="4.42578125" style="1" customWidth="1"/>
    <col min="3914" max="3914" width="4" style="1" customWidth="1"/>
    <col min="3915" max="3919" width="11.42578125" style="1"/>
    <col min="3920" max="3920" width="18" style="1" customWidth="1"/>
    <col min="3921" max="3923" width="11.42578125" style="1"/>
    <col min="3924" max="3924" width="26.5703125" style="1" customWidth="1"/>
    <col min="3925" max="4132" width="11.42578125" style="1"/>
    <col min="4133" max="4133" width="78.28515625" style="1" customWidth="1"/>
    <col min="4134" max="4134" width="4.28515625" style="1" customWidth="1"/>
    <col min="4135" max="4135" width="4.7109375" style="1" customWidth="1"/>
    <col min="4136" max="4136" width="4.85546875" style="1" customWidth="1"/>
    <col min="4137" max="4137" width="4.140625" style="1" customWidth="1"/>
    <col min="4138" max="4138" width="4.5703125" style="1" customWidth="1"/>
    <col min="4139" max="4139" width="3.5703125" style="1" customWidth="1"/>
    <col min="4140" max="4140" width="3.28515625" style="1" customWidth="1"/>
    <col min="4141" max="4141" width="3.7109375" style="1" customWidth="1"/>
    <col min="4142" max="4142" width="2.7109375" style="1" customWidth="1"/>
    <col min="4143" max="4143" width="3.7109375" style="1" customWidth="1"/>
    <col min="4144" max="4144" width="5.7109375" style="1" customWidth="1"/>
    <col min="4145" max="4145" width="13.42578125" style="1" customWidth="1"/>
    <col min="4146" max="4146" width="34.28515625" style="1" customWidth="1"/>
    <col min="4147" max="4147" width="26.5703125" style="1" customWidth="1"/>
    <col min="4148" max="4148" width="4.28515625" style="1" customWidth="1"/>
    <col min="4149" max="4150" width="3.7109375" style="1" customWidth="1"/>
    <col min="4151" max="4151" width="4.5703125" style="1" customWidth="1"/>
    <col min="4152" max="4152" width="29.85546875" style="1" customWidth="1"/>
    <col min="4153" max="4153" width="8.140625" style="1" customWidth="1"/>
    <col min="4154" max="4154" width="24.7109375" style="1" customWidth="1"/>
    <col min="4155" max="4155" width="16.28515625" style="1" customWidth="1"/>
    <col min="4156" max="4156" width="14.140625" style="1" customWidth="1"/>
    <col min="4157" max="4157" width="7.85546875" style="1" customWidth="1"/>
    <col min="4158" max="4158" width="11.42578125" style="1"/>
    <col min="4159" max="4159" width="4.5703125" style="1" customWidth="1"/>
    <col min="4160" max="4160" width="4" style="1" customWidth="1"/>
    <col min="4161" max="4161" width="3.85546875" style="1" customWidth="1"/>
    <col min="4162" max="4162" width="3.7109375" style="1" customWidth="1"/>
    <col min="4163" max="4163" width="4.42578125" style="1" customWidth="1"/>
    <col min="4164" max="4164" width="4.140625" style="1" customWidth="1"/>
    <col min="4165" max="4166" width="4.42578125" style="1" customWidth="1"/>
    <col min="4167" max="4167" width="4.5703125" style="1" customWidth="1"/>
    <col min="4168" max="4168" width="4.28515625" style="1" customWidth="1"/>
    <col min="4169" max="4169" width="4.42578125" style="1" customWidth="1"/>
    <col min="4170" max="4170" width="4" style="1" customWidth="1"/>
    <col min="4171" max="4175" width="11.42578125" style="1"/>
    <col min="4176" max="4176" width="18" style="1" customWidth="1"/>
    <col min="4177" max="4179" width="11.42578125" style="1"/>
    <col min="4180" max="4180" width="26.5703125" style="1" customWidth="1"/>
    <col min="4181" max="4388" width="11.42578125" style="1"/>
    <col min="4389" max="4389" width="78.28515625" style="1" customWidth="1"/>
    <col min="4390" max="4390" width="4.28515625" style="1" customWidth="1"/>
    <col min="4391" max="4391" width="4.7109375" style="1" customWidth="1"/>
    <col min="4392" max="4392" width="4.85546875" style="1" customWidth="1"/>
    <col min="4393" max="4393" width="4.140625" style="1" customWidth="1"/>
    <col min="4394" max="4394" width="4.5703125" style="1" customWidth="1"/>
    <col min="4395" max="4395" width="3.5703125" style="1" customWidth="1"/>
    <col min="4396" max="4396" width="3.28515625" style="1" customWidth="1"/>
    <col min="4397" max="4397" width="3.7109375" style="1" customWidth="1"/>
    <col min="4398" max="4398" width="2.7109375" style="1" customWidth="1"/>
    <col min="4399" max="4399" width="3.7109375" style="1" customWidth="1"/>
    <col min="4400" max="4400" width="5.7109375" style="1" customWidth="1"/>
    <col min="4401" max="4401" width="13.42578125" style="1" customWidth="1"/>
    <col min="4402" max="4402" width="34.28515625" style="1" customWidth="1"/>
    <col min="4403" max="4403" width="26.5703125" style="1" customWidth="1"/>
    <col min="4404" max="4404" width="4.28515625" style="1" customWidth="1"/>
    <col min="4405" max="4406" width="3.7109375" style="1" customWidth="1"/>
    <col min="4407" max="4407" width="4.5703125" style="1" customWidth="1"/>
    <col min="4408" max="4408" width="29.85546875" style="1" customWidth="1"/>
    <col min="4409" max="4409" width="8.140625" style="1" customWidth="1"/>
    <col min="4410" max="4410" width="24.7109375" style="1" customWidth="1"/>
    <col min="4411" max="4411" width="16.28515625" style="1" customWidth="1"/>
    <col min="4412" max="4412" width="14.140625" style="1" customWidth="1"/>
    <col min="4413" max="4413" width="7.85546875" style="1" customWidth="1"/>
    <col min="4414" max="4414" width="11.42578125" style="1"/>
    <col min="4415" max="4415" width="4.5703125" style="1" customWidth="1"/>
    <col min="4416" max="4416" width="4" style="1" customWidth="1"/>
    <col min="4417" max="4417" width="3.85546875" style="1" customWidth="1"/>
    <col min="4418" max="4418" width="3.7109375" style="1" customWidth="1"/>
    <col min="4419" max="4419" width="4.42578125" style="1" customWidth="1"/>
    <col min="4420" max="4420" width="4.140625" style="1" customWidth="1"/>
    <col min="4421" max="4422" width="4.42578125" style="1" customWidth="1"/>
    <col min="4423" max="4423" width="4.5703125" style="1" customWidth="1"/>
    <col min="4424" max="4424" width="4.28515625" style="1" customWidth="1"/>
    <col min="4425" max="4425" width="4.42578125" style="1" customWidth="1"/>
    <col min="4426" max="4426" width="4" style="1" customWidth="1"/>
    <col min="4427" max="4431" width="11.42578125" style="1"/>
    <col min="4432" max="4432" width="18" style="1" customWidth="1"/>
    <col min="4433" max="4435" width="11.42578125" style="1"/>
    <col min="4436" max="4436" width="26.5703125" style="1" customWidth="1"/>
    <col min="4437" max="4644" width="11.42578125" style="1"/>
    <col min="4645" max="4645" width="78.28515625" style="1" customWidth="1"/>
    <col min="4646" max="4646" width="4.28515625" style="1" customWidth="1"/>
    <col min="4647" max="4647" width="4.7109375" style="1" customWidth="1"/>
    <col min="4648" max="4648" width="4.85546875" style="1" customWidth="1"/>
    <col min="4649" max="4649" width="4.140625" style="1" customWidth="1"/>
    <col min="4650" max="4650" width="4.5703125" style="1" customWidth="1"/>
    <col min="4651" max="4651" width="3.5703125" style="1" customWidth="1"/>
    <col min="4652" max="4652" width="3.28515625" style="1" customWidth="1"/>
    <col min="4653" max="4653" width="3.7109375" style="1" customWidth="1"/>
    <col min="4654" max="4654" width="2.7109375" style="1" customWidth="1"/>
    <col min="4655" max="4655" width="3.7109375" style="1" customWidth="1"/>
    <col min="4656" max="4656" width="5.7109375" style="1" customWidth="1"/>
    <col min="4657" max="4657" width="13.42578125" style="1" customWidth="1"/>
    <col min="4658" max="4658" width="34.28515625" style="1" customWidth="1"/>
    <col min="4659" max="4659" width="26.5703125" style="1" customWidth="1"/>
    <col min="4660" max="4660" width="4.28515625" style="1" customWidth="1"/>
    <col min="4661" max="4662" width="3.7109375" style="1" customWidth="1"/>
    <col min="4663" max="4663" width="4.5703125" style="1" customWidth="1"/>
    <col min="4664" max="4664" width="29.85546875" style="1" customWidth="1"/>
    <col min="4665" max="4665" width="8.140625" style="1" customWidth="1"/>
    <col min="4666" max="4666" width="24.7109375" style="1" customWidth="1"/>
    <col min="4667" max="4667" width="16.28515625" style="1" customWidth="1"/>
    <col min="4668" max="4668" width="14.140625" style="1" customWidth="1"/>
    <col min="4669" max="4669" width="7.85546875" style="1" customWidth="1"/>
    <col min="4670" max="4670" width="11.42578125" style="1"/>
    <col min="4671" max="4671" width="4.5703125" style="1" customWidth="1"/>
    <col min="4672" max="4672" width="4" style="1" customWidth="1"/>
    <col min="4673" max="4673" width="3.85546875" style="1" customWidth="1"/>
    <col min="4674" max="4674" width="3.7109375" style="1" customWidth="1"/>
    <col min="4675" max="4675" width="4.42578125" style="1" customWidth="1"/>
    <col min="4676" max="4676" width="4.140625" style="1" customWidth="1"/>
    <col min="4677" max="4678" width="4.42578125" style="1" customWidth="1"/>
    <col min="4679" max="4679" width="4.5703125" style="1" customWidth="1"/>
    <col min="4680" max="4680" width="4.28515625" style="1" customWidth="1"/>
    <col min="4681" max="4681" width="4.42578125" style="1" customWidth="1"/>
    <col min="4682" max="4682" width="4" style="1" customWidth="1"/>
    <col min="4683" max="4687" width="11.42578125" style="1"/>
    <col min="4688" max="4688" width="18" style="1" customWidth="1"/>
    <col min="4689" max="4691" width="11.42578125" style="1"/>
    <col min="4692" max="4692" width="26.5703125" style="1" customWidth="1"/>
    <col min="4693" max="4900" width="11.42578125" style="1"/>
    <col min="4901" max="4901" width="78.28515625" style="1" customWidth="1"/>
    <col min="4902" max="4902" width="4.28515625" style="1" customWidth="1"/>
    <col min="4903" max="4903" width="4.7109375" style="1" customWidth="1"/>
    <col min="4904" max="4904" width="4.85546875" style="1" customWidth="1"/>
    <col min="4905" max="4905" width="4.140625" style="1" customWidth="1"/>
    <col min="4906" max="4906" width="4.5703125" style="1" customWidth="1"/>
    <col min="4907" max="4907" width="3.5703125" style="1" customWidth="1"/>
    <col min="4908" max="4908" width="3.28515625" style="1" customWidth="1"/>
    <col min="4909" max="4909" width="3.7109375" style="1" customWidth="1"/>
    <col min="4910" max="4910" width="2.7109375" style="1" customWidth="1"/>
    <col min="4911" max="4911" width="3.7109375" style="1" customWidth="1"/>
    <col min="4912" max="4912" width="5.7109375" style="1" customWidth="1"/>
    <col min="4913" max="4913" width="13.42578125" style="1" customWidth="1"/>
    <col min="4914" max="4914" width="34.28515625" style="1" customWidth="1"/>
    <col min="4915" max="4915" width="26.5703125" style="1" customWidth="1"/>
    <col min="4916" max="4916" width="4.28515625" style="1" customWidth="1"/>
    <col min="4917" max="4918" width="3.7109375" style="1" customWidth="1"/>
    <col min="4919" max="4919" width="4.5703125" style="1" customWidth="1"/>
    <col min="4920" max="4920" width="29.85546875" style="1" customWidth="1"/>
    <col min="4921" max="4921" width="8.140625" style="1" customWidth="1"/>
    <col min="4922" max="4922" width="24.7109375" style="1" customWidth="1"/>
    <col min="4923" max="4923" width="16.28515625" style="1" customWidth="1"/>
    <col min="4924" max="4924" width="14.140625" style="1" customWidth="1"/>
    <col min="4925" max="4925" width="7.85546875" style="1" customWidth="1"/>
    <col min="4926" max="4926" width="11.42578125" style="1"/>
    <col min="4927" max="4927" width="4.5703125" style="1" customWidth="1"/>
    <col min="4928" max="4928" width="4" style="1" customWidth="1"/>
    <col min="4929" max="4929" width="3.85546875" style="1" customWidth="1"/>
    <col min="4930" max="4930" width="3.7109375" style="1" customWidth="1"/>
    <col min="4931" max="4931" width="4.42578125" style="1" customWidth="1"/>
    <col min="4932" max="4932" width="4.140625" style="1" customWidth="1"/>
    <col min="4933" max="4934" width="4.42578125" style="1" customWidth="1"/>
    <col min="4935" max="4935" width="4.5703125" style="1" customWidth="1"/>
    <col min="4936" max="4936" width="4.28515625" style="1" customWidth="1"/>
    <col min="4937" max="4937" width="4.42578125" style="1" customWidth="1"/>
    <col min="4938" max="4938" width="4" style="1" customWidth="1"/>
    <col min="4939" max="4943" width="11.42578125" style="1"/>
    <col min="4944" max="4944" width="18" style="1" customWidth="1"/>
    <col min="4945" max="4947" width="11.42578125" style="1"/>
    <col min="4948" max="4948" width="26.5703125" style="1" customWidth="1"/>
    <col min="4949" max="5156" width="11.42578125" style="1"/>
    <col min="5157" max="5157" width="78.28515625" style="1" customWidth="1"/>
    <col min="5158" max="5158" width="4.28515625" style="1" customWidth="1"/>
    <col min="5159" max="5159" width="4.7109375" style="1" customWidth="1"/>
    <col min="5160" max="5160" width="4.85546875" style="1" customWidth="1"/>
    <col min="5161" max="5161" width="4.140625" style="1" customWidth="1"/>
    <col min="5162" max="5162" width="4.5703125" style="1" customWidth="1"/>
    <col min="5163" max="5163" width="3.5703125" style="1" customWidth="1"/>
    <col min="5164" max="5164" width="3.28515625" style="1" customWidth="1"/>
    <col min="5165" max="5165" width="3.7109375" style="1" customWidth="1"/>
    <col min="5166" max="5166" width="2.7109375" style="1" customWidth="1"/>
    <col min="5167" max="5167" width="3.7109375" style="1" customWidth="1"/>
    <col min="5168" max="5168" width="5.7109375" style="1" customWidth="1"/>
    <col min="5169" max="5169" width="13.42578125" style="1" customWidth="1"/>
    <col min="5170" max="5170" width="34.28515625" style="1" customWidth="1"/>
    <col min="5171" max="5171" width="26.5703125" style="1" customWidth="1"/>
    <col min="5172" max="5172" width="4.28515625" style="1" customWidth="1"/>
    <col min="5173" max="5174" width="3.7109375" style="1" customWidth="1"/>
    <col min="5175" max="5175" width="4.5703125" style="1" customWidth="1"/>
    <col min="5176" max="5176" width="29.85546875" style="1" customWidth="1"/>
    <col min="5177" max="5177" width="8.140625" style="1" customWidth="1"/>
    <col min="5178" max="5178" width="24.7109375" style="1" customWidth="1"/>
    <col min="5179" max="5179" width="16.28515625" style="1" customWidth="1"/>
    <col min="5180" max="5180" width="14.140625" style="1" customWidth="1"/>
    <col min="5181" max="5181" width="7.85546875" style="1" customWidth="1"/>
    <col min="5182" max="5182" width="11.42578125" style="1"/>
    <col min="5183" max="5183" width="4.5703125" style="1" customWidth="1"/>
    <col min="5184" max="5184" width="4" style="1" customWidth="1"/>
    <col min="5185" max="5185" width="3.85546875" style="1" customWidth="1"/>
    <col min="5186" max="5186" width="3.7109375" style="1" customWidth="1"/>
    <col min="5187" max="5187" width="4.42578125" style="1" customWidth="1"/>
    <col min="5188" max="5188" width="4.140625" style="1" customWidth="1"/>
    <col min="5189" max="5190" width="4.42578125" style="1" customWidth="1"/>
    <col min="5191" max="5191" width="4.5703125" style="1" customWidth="1"/>
    <col min="5192" max="5192" width="4.28515625" style="1" customWidth="1"/>
    <col min="5193" max="5193" width="4.42578125" style="1" customWidth="1"/>
    <col min="5194" max="5194" width="4" style="1" customWidth="1"/>
    <col min="5195" max="5199" width="11.42578125" style="1"/>
    <col min="5200" max="5200" width="18" style="1" customWidth="1"/>
    <col min="5201" max="5203" width="11.42578125" style="1"/>
    <col min="5204" max="5204" width="26.5703125" style="1" customWidth="1"/>
    <col min="5205" max="5412" width="11.42578125" style="1"/>
    <col min="5413" max="5413" width="78.28515625" style="1" customWidth="1"/>
    <col min="5414" max="5414" width="4.28515625" style="1" customWidth="1"/>
    <col min="5415" max="5415" width="4.7109375" style="1" customWidth="1"/>
    <col min="5416" max="5416" width="4.85546875" style="1" customWidth="1"/>
    <col min="5417" max="5417" width="4.140625" style="1" customWidth="1"/>
    <col min="5418" max="5418" width="4.5703125" style="1" customWidth="1"/>
    <col min="5419" max="5419" width="3.5703125" style="1" customWidth="1"/>
    <col min="5420" max="5420" width="3.28515625" style="1" customWidth="1"/>
    <col min="5421" max="5421" width="3.7109375" style="1" customWidth="1"/>
    <col min="5422" max="5422" width="2.7109375" style="1" customWidth="1"/>
    <col min="5423" max="5423" width="3.7109375" style="1" customWidth="1"/>
    <col min="5424" max="5424" width="5.7109375" style="1" customWidth="1"/>
    <col min="5425" max="5425" width="13.42578125" style="1" customWidth="1"/>
    <col min="5426" max="5426" width="34.28515625" style="1" customWidth="1"/>
    <col min="5427" max="5427" width="26.5703125" style="1" customWidth="1"/>
    <col min="5428" max="5428" width="4.28515625" style="1" customWidth="1"/>
    <col min="5429" max="5430" width="3.7109375" style="1" customWidth="1"/>
    <col min="5431" max="5431" width="4.5703125" style="1" customWidth="1"/>
    <col min="5432" max="5432" width="29.85546875" style="1" customWidth="1"/>
    <col min="5433" max="5433" width="8.140625" style="1" customWidth="1"/>
    <col min="5434" max="5434" width="24.7109375" style="1" customWidth="1"/>
    <col min="5435" max="5435" width="16.28515625" style="1" customWidth="1"/>
    <col min="5436" max="5436" width="14.140625" style="1" customWidth="1"/>
    <col min="5437" max="5437" width="7.85546875" style="1" customWidth="1"/>
    <col min="5438" max="5438" width="11.42578125" style="1"/>
    <col min="5439" max="5439" width="4.5703125" style="1" customWidth="1"/>
    <col min="5440" max="5440" width="4" style="1" customWidth="1"/>
    <col min="5441" max="5441" width="3.85546875" style="1" customWidth="1"/>
    <col min="5442" max="5442" width="3.7109375" style="1" customWidth="1"/>
    <col min="5443" max="5443" width="4.42578125" style="1" customWidth="1"/>
    <col min="5444" max="5444" width="4.140625" style="1" customWidth="1"/>
    <col min="5445" max="5446" width="4.42578125" style="1" customWidth="1"/>
    <col min="5447" max="5447" width="4.5703125" style="1" customWidth="1"/>
    <col min="5448" max="5448" width="4.28515625" style="1" customWidth="1"/>
    <col min="5449" max="5449" width="4.42578125" style="1" customWidth="1"/>
    <col min="5450" max="5450" width="4" style="1" customWidth="1"/>
    <col min="5451" max="5455" width="11.42578125" style="1"/>
    <col min="5456" max="5456" width="18" style="1" customWidth="1"/>
    <col min="5457" max="5459" width="11.42578125" style="1"/>
    <col min="5460" max="5460" width="26.5703125" style="1" customWidth="1"/>
    <col min="5461" max="5668" width="11.42578125" style="1"/>
    <col min="5669" max="5669" width="78.28515625" style="1" customWidth="1"/>
    <col min="5670" max="5670" width="4.28515625" style="1" customWidth="1"/>
    <col min="5671" max="5671" width="4.7109375" style="1" customWidth="1"/>
    <col min="5672" max="5672" width="4.85546875" style="1" customWidth="1"/>
    <col min="5673" max="5673" width="4.140625" style="1" customWidth="1"/>
    <col min="5674" max="5674" width="4.5703125" style="1" customWidth="1"/>
    <col min="5675" max="5675" width="3.5703125" style="1" customWidth="1"/>
    <col min="5676" max="5676" width="3.28515625" style="1" customWidth="1"/>
    <col min="5677" max="5677" width="3.7109375" style="1" customWidth="1"/>
    <col min="5678" max="5678" width="2.7109375" style="1" customWidth="1"/>
    <col min="5679" max="5679" width="3.7109375" style="1" customWidth="1"/>
    <col min="5680" max="5680" width="5.7109375" style="1" customWidth="1"/>
    <col min="5681" max="5681" width="13.42578125" style="1" customWidth="1"/>
    <col min="5682" max="5682" width="34.28515625" style="1" customWidth="1"/>
    <col min="5683" max="5683" width="26.5703125" style="1" customWidth="1"/>
    <col min="5684" max="5684" width="4.28515625" style="1" customWidth="1"/>
    <col min="5685" max="5686" width="3.7109375" style="1" customWidth="1"/>
    <col min="5687" max="5687" width="4.5703125" style="1" customWidth="1"/>
    <col min="5688" max="5688" width="29.85546875" style="1" customWidth="1"/>
    <col min="5689" max="5689" width="8.140625" style="1" customWidth="1"/>
    <col min="5690" max="5690" width="24.7109375" style="1" customWidth="1"/>
    <col min="5691" max="5691" width="16.28515625" style="1" customWidth="1"/>
    <col min="5692" max="5692" width="14.140625" style="1" customWidth="1"/>
    <col min="5693" max="5693" width="7.85546875" style="1" customWidth="1"/>
    <col min="5694" max="5694" width="11.42578125" style="1"/>
    <col min="5695" max="5695" width="4.5703125" style="1" customWidth="1"/>
    <col min="5696" max="5696" width="4" style="1" customWidth="1"/>
    <col min="5697" max="5697" width="3.85546875" style="1" customWidth="1"/>
    <col min="5698" max="5698" width="3.7109375" style="1" customWidth="1"/>
    <col min="5699" max="5699" width="4.42578125" style="1" customWidth="1"/>
    <col min="5700" max="5700" width="4.140625" style="1" customWidth="1"/>
    <col min="5701" max="5702" width="4.42578125" style="1" customWidth="1"/>
    <col min="5703" max="5703" width="4.5703125" style="1" customWidth="1"/>
    <col min="5704" max="5704" width="4.28515625" style="1" customWidth="1"/>
    <col min="5705" max="5705" width="4.42578125" style="1" customWidth="1"/>
    <col min="5706" max="5706" width="4" style="1" customWidth="1"/>
    <col min="5707" max="5711" width="11.42578125" style="1"/>
    <col min="5712" max="5712" width="18" style="1" customWidth="1"/>
    <col min="5713" max="5715" width="11.42578125" style="1"/>
    <col min="5716" max="5716" width="26.5703125" style="1" customWidth="1"/>
    <col min="5717" max="5924" width="11.42578125" style="1"/>
    <col min="5925" max="5925" width="78.28515625" style="1" customWidth="1"/>
    <col min="5926" max="5926" width="4.28515625" style="1" customWidth="1"/>
    <col min="5927" max="5927" width="4.7109375" style="1" customWidth="1"/>
    <col min="5928" max="5928" width="4.85546875" style="1" customWidth="1"/>
    <col min="5929" max="5929" width="4.140625" style="1" customWidth="1"/>
    <col min="5930" max="5930" width="4.5703125" style="1" customWidth="1"/>
    <col min="5931" max="5931" width="3.5703125" style="1" customWidth="1"/>
    <col min="5932" max="5932" width="3.28515625" style="1" customWidth="1"/>
    <col min="5933" max="5933" width="3.7109375" style="1" customWidth="1"/>
    <col min="5934" max="5934" width="2.7109375" style="1" customWidth="1"/>
    <col min="5935" max="5935" width="3.7109375" style="1" customWidth="1"/>
    <col min="5936" max="5936" width="5.7109375" style="1" customWidth="1"/>
    <col min="5937" max="5937" width="13.42578125" style="1" customWidth="1"/>
    <col min="5938" max="5938" width="34.28515625" style="1" customWidth="1"/>
    <col min="5939" max="5939" width="26.5703125" style="1" customWidth="1"/>
    <col min="5940" max="5940" width="4.28515625" style="1" customWidth="1"/>
    <col min="5941" max="5942" width="3.7109375" style="1" customWidth="1"/>
    <col min="5943" max="5943" width="4.5703125" style="1" customWidth="1"/>
    <col min="5944" max="5944" width="29.85546875" style="1" customWidth="1"/>
    <col min="5945" max="5945" width="8.140625" style="1" customWidth="1"/>
    <col min="5946" max="5946" width="24.7109375" style="1" customWidth="1"/>
    <col min="5947" max="5947" width="16.28515625" style="1" customWidth="1"/>
    <col min="5948" max="5948" width="14.140625" style="1" customWidth="1"/>
    <col min="5949" max="5949" width="7.85546875" style="1" customWidth="1"/>
    <col min="5950" max="5950" width="11.42578125" style="1"/>
    <col min="5951" max="5951" width="4.5703125" style="1" customWidth="1"/>
    <col min="5952" max="5952" width="4" style="1" customWidth="1"/>
    <col min="5953" max="5953" width="3.85546875" style="1" customWidth="1"/>
    <col min="5954" max="5954" width="3.7109375" style="1" customWidth="1"/>
    <col min="5955" max="5955" width="4.42578125" style="1" customWidth="1"/>
    <col min="5956" max="5956" width="4.140625" style="1" customWidth="1"/>
    <col min="5957" max="5958" width="4.42578125" style="1" customWidth="1"/>
    <col min="5959" max="5959" width="4.5703125" style="1" customWidth="1"/>
    <col min="5960" max="5960" width="4.28515625" style="1" customWidth="1"/>
    <col min="5961" max="5961" width="4.42578125" style="1" customWidth="1"/>
    <col min="5962" max="5962" width="4" style="1" customWidth="1"/>
    <col min="5963" max="5967" width="11.42578125" style="1"/>
    <col min="5968" max="5968" width="18" style="1" customWidth="1"/>
    <col min="5969" max="5971" width="11.42578125" style="1"/>
    <col min="5972" max="5972" width="26.5703125" style="1" customWidth="1"/>
    <col min="5973" max="6180" width="11.42578125" style="1"/>
    <col min="6181" max="6181" width="78.28515625" style="1" customWidth="1"/>
    <col min="6182" max="6182" width="4.28515625" style="1" customWidth="1"/>
    <col min="6183" max="6183" width="4.7109375" style="1" customWidth="1"/>
    <col min="6184" max="6184" width="4.85546875" style="1" customWidth="1"/>
    <col min="6185" max="6185" width="4.140625" style="1" customWidth="1"/>
    <col min="6186" max="6186" width="4.5703125" style="1" customWidth="1"/>
    <col min="6187" max="6187" width="3.5703125" style="1" customWidth="1"/>
    <col min="6188" max="6188" width="3.28515625" style="1" customWidth="1"/>
    <col min="6189" max="6189" width="3.7109375" style="1" customWidth="1"/>
    <col min="6190" max="6190" width="2.7109375" style="1" customWidth="1"/>
    <col min="6191" max="6191" width="3.7109375" style="1" customWidth="1"/>
    <col min="6192" max="6192" width="5.7109375" style="1" customWidth="1"/>
    <col min="6193" max="6193" width="13.42578125" style="1" customWidth="1"/>
    <col min="6194" max="6194" width="34.28515625" style="1" customWidth="1"/>
    <col min="6195" max="6195" width="26.5703125" style="1" customWidth="1"/>
    <col min="6196" max="6196" width="4.28515625" style="1" customWidth="1"/>
    <col min="6197" max="6198" width="3.7109375" style="1" customWidth="1"/>
    <col min="6199" max="6199" width="4.5703125" style="1" customWidth="1"/>
    <col min="6200" max="6200" width="29.85546875" style="1" customWidth="1"/>
    <col min="6201" max="6201" width="8.140625" style="1" customWidth="1"/>
    <col min="6202" max="6202" width="24.7109375" style="1" customWidth="1"/>
    <col min="6203" max="6203" width="16.28515625" style="1" customWidth="1"/>
    <col min="6204" max="6204" width="14.140625" style="1" customWidth="1"/>
    <col min="6205" max="6205" width="7.85546875" style="1" customWidth="1"/>
    <col min="6206" max="6206" width="11.42578125" style="1"/>
    <col min="6207" max="6207" width="4.5703125" style="1" customWidth="1"/>
    <col min="6208" max="6208" width="4" style="1" customWidth="1"/>
    <col min="6209" max="6209" width="3.85546875" style="1" customWidth="1"/>
    <col min="6210" max="6210" width="3.7109375" style="1" customWidth="1"/>
    <col min="6211" max="6211" width="4.42578125" style="1" customWidth="1"/>
    <col min="6212" max="6212" width="4.140625" style="1" customWidth="1"/>
    <col min="6213" max="6214" width="4.42578125" style="1" customWidth="1"/>
    <col min="6215" max="6215" width="4.5703125" style="1" customWidth="1"/>
    <col min="6216" max="6216" width="4.28515625" style="1" customWidth="1"/>
    <col min="6217" max="6217" width="4.42578125" style="1" customWidth="1"/>
    <col min="6218" max="6218" width="4" style="1" customWidth="1"/>
    <col min="6219" max="6223" width="11.42578125" style="1"/>
    <col min="6224" max="6224" width="18" style="1" customWidth="1"/>
    <col min="6225" max="6227" width="11.42578125" style="1"/>
    <col min="6228" max="6228" width="26.5703125" style="1" customWidth="1"/>
    <col min="6229" max="6436" width="11.42578125" style="1"/>
    <col min="6437" max="6437" width="78.28515625" style="1" customWidth="1"/>
    <col min="6438" max="6438" width="4.28515625" style="1" customWidth="1"/>
    <col min="6439" max="6439" width="4.7109375" style="1" customWidth="1"/>
    <col min="6440" max="6440" width="4.85546875" style="1" customWidth="1"/>
    <col min="6441" max="6441" width="4.140625" style="1" customWidth="1"/>
    <col min="6442" max="6442" width="4.5703125" style="1" customWidth="1"/>
    <col min="6443" max="6443" width="3.5703125" style="1" customWidth="1"/>
    <col min="6444" max="6444" width="3.28515625" style="1" customWidth="1"/>
    <col min="6445" max="6445" width="3.7109375" style="1" customWidth="1"/>
    <col min="6446" max="6446" width="2.7109375" style="1" customWidth="1"/>
    <col min="6447" max="6447" width="3.7109375" style="1" customWidth="1"/>
    <col min="6448" max="6448" width="5.7109375" style="1" customWidth="1"/>
    <col min="6449" max="6449" width="13.42578125" style="1" customWidth="1"/>
    <col min="6450" max="6450" width="34.28515625" style="1" customWidth="1"/>
    <col min="6451" max="6451" width="26.5703125" style="1" customWidth="1"/>
    <col min="6452" max="6452" width="4.28515625" style="1" customWidth="1"/>
    <col min="6453" max="6454" width="3.7109375" style="1" customWidth="1"/>
    <col min="6455" max="6455" width="4.5703125" style="1" customWidth="1"/>
    <col min="6456" max="6456" width="29.85546875" style="1" customWidth="1"/>
    <col min="6457" max="6457" width="8.140625" style="1" customWidth="1"/>
    <col min="6458" max="6458" width="24.7109375" style="1" customWidth="1"/>
    <col min="6459" max="6459" width="16.28515625" style="1" customWidth="1"/>
    <col min="6460" max="6460" width="14.140625" style="1" customWidth="1"/>
    <col min="6461" max="6461" width="7.85546875" style="1" customWidth="1"/>
    <col min="6462" max="6462" width="11.42578125" style="1"/>
    <col min="6463" max="6463" width="4.5703125" style="1" customWidth="1"/>
    <col min="6464" max="6464" width="4" style="1" customWidth="1"/>
    <col min="6465" max="6465" width="3.85546875" style="1" customWidth="1"/>
    <col min="6466" max="6466" width="3.7109375" style="1" customWidth="1"/>
    <col min="6467" max="6467" width="4.42578125" style="1" customWidth="1"/>
    <col min="6468" max="6468" width="4.140625" style="1" customWidth="1"/>
    <col min="6469" max="6470" width="4.42578125" style="1" customWidth="1"/>
    <col min="6471" max="6471" width="4.5703125" style="1" customWidth="1"/>
    <col min="6472" max="6472" width="4.28515625" style="1" customWidth="1"/>
    <col min="6473" max="6473" width="4.42578125" style="1" customWidth="1"/>
    <col min="6474" max="6474" width="4" style="1" customWidth="1"/>
    <col min="6475" max="6479" width="11.42578125" style="1"/>
    <col min="6480" max="6480" width="18" style="1" customWidth="1"/>
    <col min="6481" max="6483" width="11.42578125" style="1"/>
    <col min="6484" max="6484" width="26.5703125" style="1" customWidth="1"/>
    <col min="6485" max="6692" width="11.42578125" style="1"/>
    <col min="6693" max="6693" width="78.28515625" style="1" customWidth="1"/>
    <col min="6694" max="6694" width="4.28515625" style="1" customWidth="1"/>
    <col min="6695" max="6695" width="4.7109375" style="1" customWidth="1"/>
    <col min="6696" max="6696" width="4.85546875" style="1" customWidth="1"/>
    <col min="6697" max="6697" width="4.140625" style="1" customWidth="1"/>
    <col min="6698" max="6698" width="4.5703125" style="1" customWidth="1"/>
    <col min="6699" max="6699" width="3.5703125" style="1" customWidth="1"/>
    <col min="6700" max="6700" width="3.28515625" style="1" customWidth="1"/>
    <col min="6701" max="6701" width="3.7109375" style="1" customWidth="1"/>
    <col min="6702" max="6702" width="2.7109375" style="1" customWidth="1"/>
    <col min="6703" max="6703" width="3.7109375" style="1" customWidth="1"/>
    <col min="6704" max="6704" width="5.7109375" style="1" customWidth="1"/>
    <col min="6705" max="6705" width="13.42578125" style="1" customWidth="1"/>
    <col min="6706" max="6706" width="34.28515625" style="1" customWidth="1"/>
    <col min="6707" max="6707" width="26.5703125" style="1" customWidth="1"/>
    <col min="6708" max="6708" width="4.28515625" style="1" customWidth="1"/>
    <col min="6709" max="6710" width="3.7109375" style="1" customWidth="1"/>
    <col min="6711" max="6711" width="4.5703125" style="1" customWidth="1"/>
    <col min="6712" max="6712" width="29.85546875" style="1" customWidth="1"/>
    <col min="6713" max="6713" width="8.140625" style="1" customWidth="1"/>
    <col min="6714" max="6714" width="24.7109375" style="1" customWidth="1"/>
    <col min="6715" max="6715" width="16.28515625" style="1" customWidth="1"/>
    <col min="6716" max="6716" width="14.140625" style="1" customWidth="1"/>
    <col min="6717" max="6717" width="7.85546875" style="1" customWidth="1"/>
    <col min="6718" max="6718" width="11.42578125" style="1"/>
    <col min="6719" max="6719" width="4.5703125" style="1" customWidth="1"/>
    <col min="6720" max="6720" width="4" style="1" customWidth="1"/>
    <col min="6721" max="6721" width="3.85546875" style="1" customWidth="1"/>
    <col min="6722" max="6722" width="3.7109375" style="1" customWidth="1"/>
    <col min="6723" max="6723" width="4.42578125" style="1" customWidth="1"/>
    <col min="6724" max="6724" width="4.140625" style="1" customWidth="1"/>
    <col min="6725" max="6726" width="4.42578125" style="1" customWidth="1"/>
    <col min="6727" max="6727" width="4.5703125" style="1" customWidth="1"/>
    <col min="6728" max="6728" width="4.28515625" style="1" customWidth="1"/>
    <col min="6729" max="6729" width="4.42578125" style="1" customWidth="1"/>
    <col min="6730" max="6730" width="4" style="1" customWidth="1"/>
    <col min="6731" max="6735" width="11.42578125" style="1"/>
    <col min="6736" max="6736" width="18" style="1" customWidth="1"/>
    <col min="6737" max="6739" width="11.42578125" style="1"/>
    <col min="6740" max="6740" width="26.5703125" style="1" customWidth="1"/>
    <col min="6741" max="6948" width="11.42578125" style="1"/>
    <col min="6949" max="6949" width="78.28515625" style="1" customWidth="1"/>
    <col min="6950" max="6950" width="4.28515625" style="1" customWidth="1"/>
    <col min="6951" max="6951" width="4.7109375" style="1" customWidth="1"/>
    <col min="6952" max="6952" width="4.85546875" style="1" customWidth="1"/>
    <col min="6953" max="6953" width="4.140625" style="1" customWidth="1"/>
    <col min="6954" max="6954" width="4.5703125" style="1" customWidth="1"/>
    <col min="6955" max="6955" width="3.5703125" style="1" customWidth="1"/>
    <col min="6956" max="6956" width="3.28515625" style="1" customWidth="1"/>
    <col min="6957" max="6957" width="3.7109375" style="1" customWidth="1"/>
    <col min="6958" max="6958" width="2.7109375" style="1" customWidth="1"/>
    <col min="6959" max="6959" width="3.7109375" style="1" customWidth="1"/>
    <col min="6960" max="6960" width="5.7109375" style="1" customWidth="1"/>
    <col min="6961" max="6961" width="13.42578125" style="1" customWidth="1"/>
    <col min="6962" max="6962" width="34.28515625" style="1" customWidth="1"/>
    <col min="6963" max="6963" width="26.5703125" style="1" customWidth="1"/>
    <col min="6964" max="6964" width="4.28515625" style="1" customWidth="1"/>
    <col min="6965" max="6966" width="3.7109375" style="1" customWidth="1"/>
    <col min="6967" max="6967" width="4.5703125" style="1" customWidth="1"/>
    <col min="6968" max="6968" width="29.85546875" style="1" customWidth="1"/>
    <col min="6969" max="6969" width="8.140625" style="1" customWidth="1"/>
    <col min="6970" max="6970" width="24.7109375" style="1" customWidth="1"/>
    <col min="6971" max="6971" width="16.28515625" style="1" customWidth="1"/>
    <col min="6972" max="6972" width="14.140625" style="1" customWidth="1"/>
    <col min="6973" max="6973" width="7.85546875" style="1" customWidth="1"/>
    <col min="6974" max="6974" width="11.42578125" style="1"/>
    <col min="6975" max="6975" width="4.5703125" style="1" customWidth="1"/>
    <col min="6976" max="6976" width="4" style="1" customWidth="1"/>
    <col min="6977" max="6977" width="3.85546875" style="1" customWidth="1"/>
    <col min="6978" max="6978" width="3.7109375" style="1" customWidth="1"/>
    <col min="6979" max="6979" width="4.42578125" style="1" customWidth="1"/>
    <col min="6980" max="6980" width="4.140625" style="1" customWidth="1"/>
    <col min="6981" max="6982" width="4.42578125" style="1" customWidth="1"/>
    <col min="6983" max="6983" width="4.5703125" style="1" customWidth="1"/>
    <col min="6984" max="6984" width="4.28515625" style="1" customWidth="1"/>
    <col min="6985" max="6985" width="4.42578125" style="1" customWidth="1"/>
    <col min="6986" max="6986" width="4" style="1" customWidth="1"/>
    <col min="6987" max="6991" width="11.42578125" style="1"/>
    <col min="6992" max="6992" width="18" style="1" customWidth="1"/>
    <col min="6993" max="6995" width="11.42578125" style="1"/>
    <col min="6996" max="6996" width="26.5703125" style="1" customWidth="1"/>
    <col min="6997" max="7204" width="11.42578125" style="1"/>
    <col min="7205" max="7205" width="78.28515625" style="1" customWidth="1"/>
    <col min="7206" max="7206" width="4.28515625" style="1" customWidth="1"/>
    <col min="7207" max="7207" width="4.7109375" style="1" customWidth="1"/>
    <col min="7208" max="7208" width="4.85546875" style="1" customWidth="1"/>
    <col min="7209" max="7209" width="4.140625" style="1" customWidth="1"/>
    <col min="7210" max="7210" width="4.5703125" style="1" customWidth="1"/>
    <col min="7211" max="7211" width="3.5703125" style="1" customWidth="1"/>
    <col min="7212" max="7212" width="3.28515625" style="1" customWidth="1"/>
    <col min="7213" max="7213" width="3.7109375" style="1" customWidth="1"/>
    <col min="7214" max="7214" width="2.7109375" style="1" customWidth="1"/>
    <col min="7215" max="7215" width="3.7109375" style="1" customWidth="1"/>
    <col min="7216" max="7216" width="5.7109375" style="1" customWidth="1"/>
    <col min="7217" max="7217" width="13.42578125" style="1" customWidth="1"/>
    <col min="7218" max="7218" width="34.28515625" style="1" customWidth="1"/>
    <col min="7219" max="7219" width="26.5703125" style="1" customWidth="1"/>
    <col min="7220" max="7220" width="4.28515625" style="1" customWidth="1"/>
    <col min="7221" max="7222" width="3.7109375" style="1" customWidth="1"/>
    <col min="7223" max="7223" width="4.5703125" style="1" customWidth="1"/>
    <col min="7224" max="7224" width="29.85546875" style="1" customWidth="1"/>
    <col min="7225" max="7225" width="8.140625" style="1" customWidth="1"/>
    <col min="7226" max="7226" width="24.7109375" style="1" customWidth="1"/>
    <col min="7227" max="7227" width="16.28515625" style="1" customWidth="1"/>
    <col min="7228" max="7228" width="14.140625" style="1" customWidth="1"/>
    <col min="7229" max="7229" width="7.85546875" style="1" customWidth="1"/>
    <col min="7230" max="7230" width="11.42578125" style="1"/>
    <col min="7231" max="7231" width="4.5703125" style="1" customWidth="1"/>
    <col min="7232" max="7232" width="4" style="1" customWidth="1"/>
    <col min="7233" max="7233" width="3.85546875" style="1" customWidth="1"/>
    <col min="7234" max="7234" width="3.7109375" style="1" customWidth="1"/>
    <col min="7235" max="7235" width="4.42578125" style="1" customWidth="1"/>
    <col min="7236" max="7236" width="4.140625" style="1" customWidth="1"/>
    <col min="7237" max="7238" width="4.42578125" style="1" customWidth="1"/>
    <col min="7239" max="7239" width="4.5703125" style="1" customWidth="1"/>
    <col min="7240" max="7240" width="4.28515625" style="1" customWidth="1"/>
    <col min="7241" max="7241" width="4.42578125" style="1" customWidth="1"/>
    <col min="7242" max="7242" width="4" style="1" customWidth="1"/>
    <col min="7243" max="7247" width="11.42578125" style="1"/>
    <col min="7248" max="7248" width="18" style="1" customWidth="1"/>
    <col min="7249" max="7251" width="11.42578125" style="1"/>
    <col min="7252" max="7252" width="26.5703125" style="1" customWidth="1"/>
    <col min="7253" max="7460" width="11.42578125" style="1"/>
    <col min="7461" max="7461" width="78.28515625" style="1" customWidth="1"/>
    <col min="7462" max="7462" width="4.28515625" style="1" customWidth="1"/>
    <col min="7463" max="7463" width="4.7109375" style="1" customWidth="1"/>
    <col min="7464" max="7464" width="4.85546875" style="1" customWidth="1"/>
    <col min="7465" max="7465" width="4.140625" style="1" customWidth="1"/>
    <col min="7466" max="7466" width="4.5703125" style="1" customWidth="1"/>
    <col min="7467" max="7467" width="3.5703125" style="1" customWidth="1"/>
    <col min="7468" max="7468" width="3.28515625" style="1" customWidth="1"/>
    <col min="7469" max="7469" width="3.7109375" style="1" customWidth="1"/>
    <col min="7470" max="7470" width="2.7109375" style="1" customWidth="1"/>
    <col min="7471" max="7471" width="3.7109375" style="1" customWidth="1"/>
    <col min="7472" max="7472" width="5.7109375" style="1" customWidth="1"/>
    <col min="7473" max="7473" width="13.42578125" style="1" customWidth="1"/>
    <col min="7474" max="7474" width="34.28515625" style="1" customWidth="1"/>
    <col min="7475" max="7475" width="26.5703125" style="1" customWidth="1"/>
    <col min="7476" max="7476" width="4.28515625" style="1" customWidth="1"/>
    <col min="7477" max="7478" width="3.7109375" style="1" customWidth="1"/>
    <col min="7479" max="7479" width="4.5703125" style="1" customWidth="1"/>
    <col min="7480" max="7480" width="29.85546875" style="1" customWidth="1"/>
    <col min="7481" max="7481" width="8.140625" style="1" customWidth="1"/>
    <col min="7482" max="7482" width="24.7109375" style="1" customWidth="1"/>
    <col min="7483" max="7483" width="16.28515625" style="1" customWidth="1"/>
    <col min="7484" max="7484" width="14.140625" style="1" customWidth="1"/>
    <col min="7485" max="7485" width="7.85546875" style="1" customWidth="1"/>
    <col min="7486" max="7486" width="11.42578125" style="1"/>
    <col min="7487" max="7487" width="4.5703125" style="1" customWidth="1"/>
    <col min="7488" max="7488" width="4" style="1" customWidth="1"/>
    <col min="7489" max="7489" width="3.85546875" style="1" customWidth="1"/>
    <col min="7490" max="7490" width="3.7109375" style="1" customWidth="1"/>
    <col min="7491" max="7491" width="4.42578125" style="1" customWidth="1"/>
    <col min="7492" max="7492" width="4.140625" style="1" customWidth="1"/>
    <col min="7493" max="7494" width="4.42578125" style="1" customWidth="1"/>
    <col min="7495" max="7495" width="4.5703125" style="1" customWidth="1"/>
    <col min="7496" max="7496" width="4.28515625" style="1" customWidth="1"/>
    <col min="7497" max="7497" width="4.42578125" style="1" customWidth="1"/>
    <col min="7498" max="7498" width="4" style="1" customWidth="1"/>
    <col min="7499" max="7503" width="11.42578125" style="1"/>
    <col min="7504" max="7504" width="18" style="1" customWidth="1"/>
    <col min="7505" max="7507" width="11.42578125" style="1"/>
    <col min="7508" max="7508" width="26.5703125" style="1" customWidth="1"/>
    <col min="7509" max="7716" width="11.42578125" style="1"/>
    <col min="7717" max="7717" width="78.28515625" style="1" customWidth="1"/>
    <col min="7718" max="7718" width="4.28515625" style="1" customWidth="1"/>
    <col min="7719" max="7719" width="4.7109375" style="1" customWidth="1"/>
    <col min="7720" max="7720" width="4.85546875" style="1" customWidth="1"/>
    <col min="7721" max="7721" width="4.140625" style="1" customWidth="1"/>
    <col min="7722" max="7722" width="4.5703125" style="1" customWidth="1"/>
    <col min="7723" max="7723" width="3.5703125" style="1" customWidth="1"/>
    <col min="7724" max="7724" width="3.28515625" style="1" customWidth="1"/>
    <col min="7725" max="7725" width="3.7109375" style="1" customWidth="1"/>
    <col min="7726" max="7726" width="2.7109375" style="1" customWidth="1"/>
    <col min="7727" max="7727" width="3.7109375" style="1" customWidth="1"/>
    <col min="7728" max="7728" width="5.7109375" style="1" customWidth="1"/>
    <col min="7729" max="7729" width="13.42578125" style="1" customWidth="1"/>
    <col min="7730" max="7730" width="34.28515625" style="1" customWidth="1"/>
    <col min="7731" max="7731" width="26.5703125" style="1" customWidth="1"/>
    <col min="7732" max="7732" width="4.28515625" style="1" customWidth="1"/>
    <col min="7733" max="7734" width="3.7109375" style="1" customWidth="1"/>
    <col min="7735" max="7735" width="4.5703125" style="1" customWidth="1"/>
    <col min="7736" max="7736" width="29.85546875" style="1" customWidth="1"/>
    <col min="7737" max="7737" width="8.140625" style="1" customWidth="1"/>
    <col min="7738" max="7738" width="24.7109375" style="1" customWidth="1"/>
    <col min="7739" max="7739" width="16.28515625" style="1" customWidth="1"/>
    <col min="7740" max="7740" width="14.140625" style="1" customWidth="1"/>
    <col min="7741" max="7741" width="7.85546875" style="1" customWidth="1"/>
    <col min="7742" max="7742" width="11.42578125" style="1"/>
    <col min="7743" max="7743" width="4.5703125" style="1" customWidth="1"/>
    <col min="7744" max="7744" width="4" style="1" customWidth="1"/>
    <col min="7745" max="7745" width="3.85546875" style="1" customWidth="1"/>
    <col min="7746" max="7746" width="3.7109375" style="1" customWidth="1"/>
    <col min="7747" max="7747" width="4.42578125" style="1" customWidth="1"/>
    <col min="7748" max="7748" width="4.140625" style="1" customWidth="1"/>
    <col min="7749" max="7750" width="4.42578125" style="1" customWidth="1"/>
    <col min="7751" max="7751" width="4.5703125" style="1" customWidth="1"/>
    <col min="7752" max="7752" width="4.28515625" style="1" customWidth="1"/>
    <col min="7753" max="7753" width="4.42578125" style="1" customWidth="1"/>
    <col min="7754" max="7754" width="4" style="1" customWidth="1"/>
    <col min="7755" max="7759" width="11.42578125" style="1"/>
    <col min="7760" max="7760" width="18" style="1" customWidth="1"/>
    <col min="7761" max="7763" width="11.42578125" style="1"/>
    <col min="7764" max="7764" width="26.5703125" style="1" customWidth="1"/>
    <col min="7765" max="7972" width="11.42578125" style="1"/>
    <col min="7973" max="7973" width="78.28515625" style="1" customWidth="1"/>
    <col min="7974" max="7974" width="4.28515625" style="1" customWidth="1"/>
    <col min="7975" max="7975" width="4.7109375" style="1" customWidth="1"/>
    <col min="7976" max="7976" width="4.85546875" style="1" customWidth="1"/>
    <col min="7977" max="7977" width="4.140625" style="1" customWidth="1"/>
    <col min="7978" max="7978" width="4.5703125" style="1" customWidth="1"/>
    <col min="7979" max="7979" width="3.5703125" style="1" customWidth="1"/>
    <col min="7980" max="7980" width="3.28515625" style="1" customWidth="1"/>
    <col min="7981" max="7981" width="3.7109375" style="1" customWidth="1"/>
    <col min="7982" max="7982" width="2.7109375" style="1" customWidth="1"/>
    <col min="7983" max="7983" width="3.7109375" style="1" customWidth="1"/>
    <col min="7984" max="7984" width="5.7109375" style="1" customWidth="1"/>
    <col min="7985" max="7985" width="13.42578125" style="1" customWidth="1"/>
    <col min="7986" max="7986" width="34.28515625" style="1" customWidth="1"/>
    <col min="7987" max="7987" width="26.5703125" style="1" customWidth="1"/>
    <col min="7988" max="7988" width="4.28515625" style="1" customWidth="1"/>
    <col min="7989" max="7990" width="3.7109375" style="1" customWidth="1"/>
    <col min="7991" max="7991" width="4.5703125" style="1" customWidth="1"/>
    <col min="7992" max="7992" width="29.85546875" style="1" customWidth="1"/>
    <col min="7993" max="7993" width="8.140625" style="1" customWidth="1"/>
    <col min="7994" max="7994" width="24.7109375" style="1" customWidth="1"/>
    <col min="7995" max="7995" width="16.28515625" style="1" customWidth="1"/>
    <col min="7996" max="7996" width="14.140625" style="1" customWidth="1"/>
    <col min="7997" max="7997" width="7.85546875" style="1" customWidth="1"/>
    <col min="7998" max="7998" width="11.42578125" style="1"/>
    <col min="7999" max="7999" width="4.5703125" style="1" customWidth="1"/>
    <col min="8000" max="8000" width="4" style="1" customWidth="1"/>
    <col min="8001" max="8001" width="3.85546875" style="1" customWidth="1"/>
    <col min="8002" max="8002" width="3.7109375" style="1" customWidth="1"/>
    <col min="8003" max="8003" width="4.42578125" style="1" customWidth="1"/>
    <col min="8004" max="8004" width="4.140625" style="1" customWidth="1"/>
    <col min="8005" max="8006" width="4.42578125" style="1" customWidth="1"/>
    <col min="8007" max="8007" width="4.5703125" style="1" customWidth="1"/>
    <col min="8008" max="8008" width="4.28515625" style="1" customWidth="1"/>
    <col min="8009" max="8009" width="4.42578125" style="1" customWidth="1"/>
    <col min="8010" max="8010" width="4" style="1" customWidth="1"/>
    <col min="8011" max="8015" width="11.42578125" style="1"/>
    <col min="8016" max="8016" width="18" style="1" customWidth="1"/>
    <col min="8017" max="8019" width="11.42578125" style="1"/>
    <col min="8020" max="8020" width="26.5703125" style="1" customWidth="1"/>
    <col min="8021" max="8228" width="11.42578125" style="1"/>
    <col min="8229" max="8229" width="78.28515625" style="1" customWidth="1"/>
    <col min="8230" max="8230" width="4.28515625" style="1" customWidth="1"/>
    <col min="8231" max="8231" width="4.7109375" style="1" customWidth="1"/>
    <col min="8232" max="8232" width="4.85546875" style="1" customWidth="1"/>
    <col min="8233" max="8233" width="4.140625" style="1" customWidth="1"/>
    <col min="8234" max="8234" width="4.5703125" style="1" customWidth="1"/>
    <col min="8235" max="8235" width="3.5703125" style="1" customWidth="1"/>
    <col min="8236" max="8236" width="3.28515625" style="1" customWidth="1"/>
    <col min="8237" max="8237" width="3.7109375" style="1" customWidth="1"/>
    <col min="8238" max="8238" width="2.7109375" style="1" customWidth="1"/>
    <col min="8239" max="8239" width="3.7109375" style="1" customWidth="1"/>
    <col min="8240" max="8240" width="5.7109375" style="1" customWidth="1"/>
    <col min="8241" max="8241" width="13.42578125" style="1" customWidth="1"/>
    <col min="8242" max="8242" width="34.28515625" style="1" customWidth="1"/>
    <col min="8243" max="8243" width="26.5703125" style="1" customWidth="1"/>
    <col min="8244" max="8244" width="4.28515625" style="1" customWidth="1"/>
    <col min="8245" max="8246" width="3.7109375" style="1" customWidth="1"/>
    <col min="8247" max="8247" width="4.5703125" style="1" customWidth="1"/>
    <col min="8248" max="8248" width="29.85546875" style="1" customWidth="1"/>
    <col min="8249" max="8249" width="8.140625" style="1" customWidth="1"/>
    <col min="8250" max="8250" width="24.7109375" style="1" customWidth="1"/>
    <col min="8251" max="8251" width="16.28515625" style="1" customWidth="1"/>
    <col min="8252" max="8252" width="14.140625" style="1" customWidth="1"/>
    <col min="8253" max="8253" width="7.85546875" style="1" customWidth="1"/>
    <col min="8254" max="8254" width="11.42578125" style="1"/>
    <col min="8255" max="8255" width="4.5703125" style="1" customWidth="1"/>
    <col min="8256" max="8256" width="4" style="1" customWidth="1"/>
    <col min="8257" max="8257" width="3.85546875" style="1" customWidth="1"/>
    <col min="8258" max="8258" width="3.7109375" style="1" customWidth="1"/>
    <col min="8259" max="8259" width="4.42578125" style="1" customWidth="1"/>
    <col min="8260" max="8260" width="4.140625" style="1" customWidth="1"/>
    <col min="8261" max="8262" width="4.42578125" style="1" customWidth="1"/>
    <col min="8263" max="8263" width="4.5703125" style="1" customWidth="1"/>
    <col min="8264" max="8264" width="4.28515625" style="1" customWidth="1"/>
    <col min="8265" max="8265" width="4.42578125" style="1" customWidth="1"/>
    <col min="8266" max="8266" width="4" style="1" customWidth="1"/>
    <col min="8267" max="8271" width="11.42578125" style="1"/>
    <col min="8272" max="8272" width="18" style="1" customWidth="1"/>
    <col min="8273" max="8275" width="11.42578125" style="1"/>
    <col min="8276" max="8276" width="26.5703125" style="1" customWidth="1"/>
    <col min="8277" max="8484" width="11.42578125" style="1"/>
    <col min="8485" max="8485" width="78.28515625" style="1" customWidth="1"/>
    <col min="8486" max="8486" width="4.28515625" style="1" customWidth="1"/>
    <col min="8487" max="8487" width="4.7109375" style="1" customWidth="1"/>
    <col min="8488" max="8488" width="4.85546875" style="1" customWidth="1"/>
    <col min="8489" max="8489" width="4.140625" style="1" customWidth="1"/>
    <col min="8490" max="8490" width="4.5703125" style="1" customWidth="1"/>
    <col min="8491" max="8491" width="3.5703125" style="1" customWidth="1"/>
    <col min="8492" max="8492" width="3.28515625" style="1" customWidth="1"/>
    <col min="8493" max="8493" width="3.7109375" style="1" customWidth="1"/>
    <col min="8494" max="8494" width="2.7109375" style="1" customWidth="1"/>
    <col min="8495" max="8495" width="3.7109375" style="1" customWidth="1"/>
    <col min="8496" max="8496" width="5.7109375" style="1" customWidth="1"/>
    <col min="8497" max="8497" width="13.42578125" style="1" customWidth="1"/>
    <col min="8498" max="8498" width="34.28515625" style="1" customWidth="1"/>
    <col min="8499" max="8499" width="26.5703125" style="1" customWidth="1"/>
    <col min="8500" max="8500" width="4.28515625" style="1" customWidth="1"/>
    <col min="8501" max="8502" width="3.7109375" style="1" customWidth="1"/>
    <col min="8503" max="8503" width="4.5703125" style="1" customWidth="1"/>
    <col min="8504" max="8504" width="29.85546875" style="1" customWidth="1"/>
    <col min="8505" max="8505" width="8.140625" style="1" customWidth="1"/>
    <col min="8506" max="8506" width="24.7109375" style="1" customWidth="1"/>
    <col min="8507" max="8507" width="16.28515625" style="1" customWidth="1"/>
    <col min="8508" max="8508" width="14.140625" style="1" customWidth="1"/>
    <col min="8509" max="8509" width="7.85546875" style="1" customWidth="1"/>
    <col min="8510" max="8510" width="11.42578125" style="1"/>
    <col min="8511" max="8511" width="4.5703125" style="1" customWidth="1"/>
    <col min="8512" max="8512" width="4" style="1" customWidth="1"/>
    <col min="8513" max="8513" width="3.85546875" style="1" customWidth="1"/>
    <col min="8514" max="8514" width="3.7109375" style="1" customWidth="1"/>
    <col min="8515" max="8515" width="4.42578125" style="1" customWidth="1"/>
    <col min="8516" max="8516" width="4.140625" style="1" customWidth="1"/>
    <col min="8517" max="8518" width="4.42578125" style="1" customWidth="1"/>
    <col min="8519" max="8519" width="4.5703125" style="1" customWidth="1"/>
    <col min="8520" max="8520" width="4.28515625" style="1" customWidth="1"/>
    <col min="8521" max="8521" width="4.42578125" style="1" customWidth="1"/>
    <col min="8522" max="8522" width="4" style="1" customWidth="1"/>
    <col min="8523" max="8527" width="11.42578125" style="1"/>
    <col min="8528" max="8528" width="18" style="1" customWidth="1"/>
    <col min="8529" max="8531" width="11.42578125" style="1"/>
    <col min="8532" max="8532" width="26.5703125" style="1" customWidth="1"/>
    <col min="8533" max="8740" width="11.42578125" style="1"/>
    <col min="8741" max="8741" width="78.28515625" style="1" customWidth="1"/>
    <col min="8742" max="8742" width="4.28515625" style="1" customWidth="1"/>
    <col min="8743" max="8743" width="4.7109375" style="1" customWidth="1"/>
    <col min="8744" max="8744" width="4.85546875" style="1" customWidth="1"/>
    <col min="8745" max="8745" width="4.140625" style="1" customWidth="1"/>
    <col min="8746" max="8746" width="4.5703125" style="1" customWidth="1"/>
    <col min="8747" max="8747" width="3.5703125" style="1" customWidth="1"/>
    <col min="8748" max="8748" width="3.28515625" style="1" customWidth="1"/>
    <col min="8749" max="8749" width="3.7109375" style="1" customWidth="1"/>
    <col min="8750" max="8750" width="2.7109375" style="1" customWidth="1"/>
    <col min="8751" max="8751" width="3.7109375" style="1" customWidth="1"/>
    <col min="8752" max="8752" width="5.7109375" style="1" customWidth="1"/>
    <col min="8753" max="8753" width="13.42578125" style="1" customWidth="1"/>
    <col min="8754" max="8754" width="34.28515625" style="1" customWidth="1"/>
    <col min="8755" max="8755" width="26.5703125" style="1" customWidth="1"/>
    <col min="8756" max="8756" width="4.28515625" style="1" customWidth="1"/>
    <col min="8757" max="8758" width="3.7109375" style="1" customWidth="1"/>
    <col min="8759" max="8759" width="4.5703125" style="1" customWidth="1"/>
    <col min="8760" max="8760" width="29.85546875" style="1" customWidth="1"/>
    <col min="8761" max="8761" width="8.140625" style="1" customWidth="1"/>
    <col min="8762" max="8762" width="24.7109375" style="1" customWidth="1"/>
    <col min="8763" max="8763" width="16.28515625" style="1" customWidth="1"/>
    <col min="8764" max="8764" width="14.140625" style="1" customWidth="1"/>
    <col min="8765" max="8765" width="7.85546875" style="1" customWidth="1"/>
    <col min="8766" max="8766" width="11.42578125" style="1"/>
    <col min="8767" max="8767" width="4.5703125" style="1" customWidth="1"/>
    <col min="8768" max="8768" width="4" style="1" customWidth="1"/>
    <col min="8769" max="8769" width="3.85546875" style="1" customWidth="1"/>
    <col min="8770" max="8770" width="3.7109375" style="1" customWidth="1"/>
    <col min="8771" max="8771" width="4.42578125" style="1" customWidth="1"/>
    <col min="8772" max="8772" width="4.140625" style="1" customWidth="1"/>
    <col min="8773" max="8774" width="4.42578125" style="1" customWidth="1"/>
    <col min="8775" max="8775" width="4.5703125" style="1" customWidth="1"/>
    <col min="8776" max="8776" width="4.28515625" style="1" customWidth="1"/>
    <col min="8777" max="8777" width="4.42578125" style="1" customWidth="1"/>
    <col min="8778" max="8778" width="4" style="1" customWidth="1"/>
    <col min="8779" max="8783" width="11.42578125" style="1"/>
    <col min="8784" max="8784" width="18" style="1" customWidth="1"/>
    <col min="8785" max="8787" width="11.42578125" style="1"/>
    <col min="8788" max="8788" width="26.5703125" style="1" customWidth="1"/>
    <col min="8789" max="8996" width="11.42578125" style="1"/>
    <col min="8997" max="8997" width="78.28515625" style="1" customWidth="1"/>
    <col min="8998" max="8998" width="4.28515625" style="1" customWidth="1"/>
    <col min="8999" max="8999" width="4.7109375" style="1" customWidth="1"/>
    <col min="9000" max="9000" width="4.85546875" style="1" customWidth="1"/>
    <col min="9001" max="9001" width="4.140625" style="1" customWidth="1"/>
    <col min="9002" max="9002" width="4.5703125" style="1" customWidth="1"/>
    <col min="9003" max="9003" width="3.5703125" style="1" customWidth="1"/>
    <col min="9004" max="9004" width="3.28515625" style="1" customWidth="1"/>
    <col min="9005" max="9005" width="3.7109375" style="1" customWidth="1"/>
    <col min="9006" max="9006" width="2.7109375" style="1" customWidth="1"/>
    <col min="9007" max="9007" width="3.7109375" style="1" customWidth="1"/>
    <col min="9008" max="9008" width="5.7109375" style="1" customWidth="1"/>
    <col min="9009" max="9009" width="13.42578125" style="1" customWidth="1"/>
    <col min="9010" max="9010" width="34.28515625" style="1" customWidth="1"/>
    <col min="9011" max="9011" width="26.5703125" style="1" customWidth="1"/>
    <col min="9012" max="9012" width="4.28515625" style="1" customWidth="1"/>
    <col min="9013" max="9014" width="3.7109375" style="1" customWidth="1"/>
    <col min="9015" max="9015" width="4.5703125" style="1" customWidth="1"/>
    <col min="9016" max="9016" width="29.85546875" style="1" customWidth="1"/>
    <col min="9017" max="9017" width="8.140625" style="1" customWidth="1"/>
    <col min="9018" max="9018" width="24.7109375" style="1" customWidth="1"/>
    <col min="9019" max="9019" width="16.28515625" style="1" customWidth="1"/>
    <col min="9020" max="9020" width="14.140625" style="1" customWidth="1"/>
    <col min="9021" max="9021" width="7.85546875" style="1" customWidth="1"/>
    <col min="9022" max="9022" width="11.42578125" style="1"/>
    <col min="9023" max="9023" width="4.5703125" style="1" customWidth="1"/>
    <col min="9024" max="9024" width="4" style="1" customWidth="1"/>
    <col min="9025" max="9025" width="3.85546875" style="1" customWidth="1"/>
    <col min="9026" max="9026" width="3.7109375" style="1" customWidth="1"/>
    <col min="9027" max="9027" width="4.42578125" style="1" customWidth="1"/>
    <col min="9028" max="9028" width="4.140625" style="1" customWidth="1"/>
    <col min="9029" max="9030" width="4.42578125" style="1" customWidth="1"/>
    <col min="9031" max="9031" width="4.5703125" style="1" customWidth="1"/>
    <col min="9032" max="9032" width="4.28515625" style="1" customWidth="1"/>
    <col min="9033" max="9033" width="4.42578125" style="1" customWidth="1"/>
    <col min="9034" max="9034" width="4" style="1" customWidth="1"/>
    <col min="9035" max="9039" width="11.42578125" style="1"/>
    <col min="9040" max="9040" width="18" style="1" customWidth="1"/>
    <col min="9041" max="9043" width="11.42578125" style="1"/>
    <col min="9044" max="9044" width="26.5703125" style="1" customWidth="1"/>
    <col min="9045" max="9252" width="11.42578125" style="1"/>
    <col min="9253" max="9253" width="78.28515625" style="1" customWidth="1"/>
    <col min="9254" max="9254" width="4.28515625" style="1" customWidth="1"/>
    <col min="9255" max="9255" width="4.7109375" style="1" customWidth="1"/>
    <col min="9256" max="9256" width="4.85546875" style="1" customWidth="1"/>
    <col min="9257" max="9257" width="4.140625" style="1" customWidth="1"/>
    <col min="9258" max="9258" width="4.5703125" style="1" customWidth="1"/>
    <col min="9259" max="9259" width="3.5703125" style="1" customWidth="1"/>
    <col min="9260" max="9260" width="3.28515625" style="1" customWidth="1"/>
    <col min="9261" max="9261" width="3.7109375" style="1" customWidth="1"/>
    <col min="9262" max="9262" width="2.7109375" style="1" customWidth="1"/>
    <col min="9263" max="9263" width="3.7109375" style="1" customWidth="1"/>
    <col min="9264" max="9264" width="5.7109375" style="1" customWidth="1"/>
    <col min="9265" max="9265" width="13.42578125" style="1" customWidth="1"/>
    <col min="9266" max="9266" width="34.28515625" style="1" customWidth="1"/>
    <col min="9267" max="9267" width="26.5703125" style="1" customWidth="1"/>
    <col min="9268" max="9268" width="4.28515625" style="1" customWidth="1"/>
    <col min="9269" max="9270" width="3.7109375" style="1" customWidth="1"/>
    <col min="9271" max="9271" width="4.5703125" style="1" customWidth="1"/>
    <col min="9272" max="9272" width="29.85546875" style="1" customWidth="1"/>
    <col min="9273" max="9273" width="8.140625" style="1" customWidth="1"/>
    <col min="9274" max="9274" width="24.7109375" style="1" customWidth="1"/>
    <col min="9275" max="9275" width="16.28515625" style="1" customWidth="1"/>
    <col min="9276" max="9276" width="14.140625" style="1" customWidth="1"/>
    <col min="9277" max="9277" width="7.85546875" style="1" customWidth="1"/>
    <col min="9278" max="9278" width="11.42578125" style="1"/>
    <col min="9279" max="9279" width="4.5703125" style="1" customWidth="1"/>
    <col min="9280" max="9280" width="4" style="1" customWidth="1"/>
    <col min="9281" max="9281" width="3.85546875" style="1" customWidth="1"/>
    <col min="9282" max="9282" width="3.7109375" style="1" customWidth="1"/>
    <col min="9283" max="9283" width="4.42578125" style="1" customWidth="1"/>
    <col min="9284" max="9284" width="4.140625" style="1" customWidth="1"/>
    <col min="9285" max="9286" width="4.42578125" style="1" customWidth="1"/>
    <col min="9287" max="9287" width="4.5703125" style="1" customWidth="1"/>
    <col min="9288" max="9288" width="4.28515625" style="1" customWidth="1"/>
    <col min="9289" max="9289" width="4.42578125" style="1" customWidth="1"/>
    <col min="9290" max="9290" width="4" style="1" customWidth="1"/>
    <col min="9291" max="9295" width="11.42578125" style="1"/>
    <col min="9296" max="9296" width="18" style="1" customWidth="1"/>
    <col min="9297" max="9299" width="11.42578125" style="1"/>
    <col min="9300" max="9300" width="26.5703125" style="1" customWidth="1"/>
    <col min="9301" max="9508" width="11.42578125" style="1"/>
    <col min="9509" max="9509" width="78.28515625" style="1" customWidth="1"/>
    <col min="9510" max="9510" width="4.28515625" style="1" customWidth="1"/>
    <col min="9511" max="9511" width="4.7109375" style="1" customWidth="1"/>
    <col min="9512" max="9512" width="4.85546875" style="1" customWidth="1"/>
    <col min="9513" max="9513" width="4.140625" style="1" customWidth="1"/>
    <col min="9514" max="9514" width="4.5703125" style="1" customWidth="1"/>
    <col min="9515" max="9515" width="3.5703125" style="1" customWidth="1"/>
    <col min="9516" max="9516" width="3.28515625" style="1" customWidth="1"/>
    <col min="9517" max="9517" width="3.7109375" style="1" customWidth="1"/>
    <col min="9518" max="9518" width="2.7109375" style="1" customWidth="1"/>
    <col min="9519" max="9519" width="3.7109375" style="1" customWidth="1"/>
    <col min="9520" max="9520" width="5.7109375" style="1" customWidth="1"/>
    <col min="9521" max="9521" width="13.42578125" style="1" customWidth="1"/>
    <col min="9522" max="9522" width="34.28515625" style="1" customWidth="1"/>
    <col min="9523" max="9523" width="26.5703125" style="1" customWidth="1"/>
    <col min="9524" max="9524" width="4.28515625" style="1" customWidth="1"/>
    <col min="9525" max="9526" width="3.7109375" style="1" customWidth="1"/>
    <col min="9527" max="9527" width="4.5703125" style="1" customWidth="1"/>
    <col min="9528" max="9528" width="29.85546875" style="1" customWidth="1"/>
    <col min="9529" max="9529" width="8.140625" style="1" customWidth="1"/>
    <col min="9530" max="9530" width="24.7109375" style="1" customWidth="1"/>
    <col min="9531" max="9531" width="16.28515625" style="1" customWidth="1"/>
    <col min="9532" max="9532" width="14.140625" style="1" customWidth="1"/>
    <col min="9533" max="9533" width="7.85546875" style="1" customWidth="1"/>
    <col min="9534" max="9534" width="11.42578125" style="1"/>
    <col min="9535" max="9535" width="4.5703125" style="1" customWidth="1"/>
    <col min="9536" max="9536" width="4" style="1" customWidth="1"/>
    <col min="9537" max="9537" width="3.85546875" style="1" customWidth="1"/>
    <col min="9538" max="9538" width="3.7109375" style="1" customWidth="1"/>
    <col min="9539" max="9539" width="4.42578125" style="1" customWidth="1"/>
    <col min="9540" max="9540" width="4.140625" style="1" customWidth="1"/>
    <col min="9541" max="9542" width="4.42578125" style="1" customWidth="1"/>
    <col min="9543" max="9543" width="4.5703125" style="1" customWidth="1"/>
    <col min="9544" max="9544" width="4.28515625" style="1" customWidth="1"/>
    <col min="9545" max="9545" width="4.42578125" style="1" customWidth="1"/>
    <col min="9546" max="9546" width="4" style="1" customWidth="1"/>
    <col min="9547" max="9551" width="11.42578125" style="1"/>
    <col min="9552" max="9552" width="18" style="1" customWidth="1"/>
    <col min="9553" max="9555" width="11.42578125" style="1"/>
    <col min="9556" max="9556" width="26.5703125" style="1" customWidth="1"/>
    <col min="9557" max="9764" width="11.42578125" style="1"/>
    <col min="9765" max="9765" width="78.28515625" style="1" customWidth="1"/>
    <col min="9766" max="9766" width="4.28515625" style="1" customWidth="1"/>
    <col min="9767" max="9767" width="4.7109375" style="1" customWidth="1"/>
    <col min="9768" max="9768" width="4.85546875" style="1" customWidth="1"/>
    <col min="9769" max="9769" width="4.140625" style="1" customWidth="1"/>
    <col min="9770" max="9770" width="4.5703125" style="1" customWidth="1"/>
    <col min="9771" max="9771" width="3.5703125" style="1" customWidth="1"/>
    <col min="9772" max="9772" width="3.28515625" style="1" customWidth="1"/>
    <col min="9773" max="9773" width="3.7109375" style="1" customWidth="1"/>
    <col min="9774" max="9774" width="2.7109375" style="1" customWidth="1"/>
    <col min="9775" max="9775" width="3.7109375" style="1" customWidth="1"/>
    <col min="9776" max="9776" width="5.7109375" style="1" customWidth="1"/>
    <col min="9777" max="9777" width="13.42578125" style="1" customWidth="1"/>
    <col min="9778" max="9778" width="34.28515625" style="1" customWidth="1"/>
    <col min="9779" max="9779" width="26.5703125" style="1" customWidth="1"/>
    <col min="9780" max="9780" width="4.28515625" style="1" customWidth="1"/>
    <col min="9781" max="9782" width="3.7109375" style="1" customWidth="1"/>
    <col min="9783" max="9783" width="4.5703125" style="1" customWidth="1"/>
    <col min="9784" max="9784" width="29.85546875" style="1" customWidth="1"/>
    <col min="9785" max="9785" width="8.140625" style="1" customWidth="1"/>
    <col min="9786" max="9786" width="24.7109375" style="1" customWidth="1"/>
    <col min="9787" max="9787" width="16.28515625" style="1" customWidth="1"/>
    <col min="9788" max="9788" width="14.140625" style="1" customWidth="1"/>
    <col min="9789" max="9789" width="7.85546875" style="1" customWidth="1"/>
    <col min="9790" max="9790" width="11.42578125" style="1"/>
    <col min="9791" max="9791" width="4.5703125" style="1" customWidth="1"/>
    <col min="9792" max="9792" width="4" style="1" customWidth="1"/>
    <col min="9793" max="9793" width="3.85546875" style="1" customWidth="1"/>
    <col min="9794" max="9794" width="3.7109375" style="1" customWidth="1"/>
    <col min="9795" max="9795" width="4.42578125" style="1" customWidth="1"/>
    <col min="9796" max="9796" width="4.140625" style="1" customWidth="1"/>
    <col min="9797" max="9798" width="4.42578125" style="1" customWidth="1"/>
    <col min="9799" max="9799" width="4.5703125" style="1" customWidth="1"/>
    <col min="9800" max="9800" width="4.28515625" style="1" customWidth="1"/>
    <col min="9801" max="9801" width="4.42578125" style="1" customWidth="1"/>
    <col min="9802" max="9802" width="4" style="1" customWidth="1"/>
    <col min="9803" max="9807" width="11.42578125" style="1"/>
    <col min="9808" max="9808" width="18" style="1" customWidth="1"/>
    <col min="9809" max="9811" width="11.42578125" style="1"/>
    <col min="9812" max="9812" width="26.5703125" style="1" customWidth="1"/>
    <col min="9813" max="10020" width="11.42578125" style="1"/>
    <col min="10021" max="10021" width="78.28515625" style="1" customWidth="1"/>
    <col min="10022" max="10022" width="4.28515625" style="1" customWidth="1"/>
    <col min="10023" max="10023" width="4.7109375" style="1" customWidth="1"/>
    <col min="10024" max="10024" width="4.85546875" style="1" customWidth="1"/>
    <col min="10025" max="10025" width="4.140625" style="1" customWidth="1"/>
    <col min="10026" max="10026" width="4.5703125" style="1" customWidth="1"/>
    <col min="10027" max="10027" width="3.5703125" style="1" customWidth="1"/>
    <col min="10028" max="10028" width="3.28515625" style="1" customWidth="1"/>
    <col min="10029" max="10029" width="3.7109375" style="1" customWidth="1"/>
    <col min="10030" max="10030" width="2.7109375" style="1" customWidth="1"/>
    <col min="10031" max="10031" width="3.7109375" style="1" customWidth="1"/>
    <col min="10032" max="10032" width="5.7109375" style="1" customWidth="1"/>
    <col min="10033" max="10033" width="13.42578125" style="1" customWidth="1"/>
    <col min="10034" max="10034" width="34.28515625" style="1" customWidth="1"/>
    <col min="10035" max="10035" width="26.5703125" style="1" customWidth="1"/>
    <col min="10036" max="10036" width="4.28515625" style="1" customWidth="1"/>
    <col min="10037" max="10038" width="3.7109375" style="1" customWidth="1"/>
    <col min="10039" max="10039" width="4.5703125" style="1" customWidth="1"/>
    <col min="10040" max="10040" width="29.85546875" style="1" customWidth="1"/>
    <col min="10041" max="10041" width="8.140625" style="1" customWidth="1"/>
    <col min="10042" max="10042" width="24.7109375" style="1" customWidth="1"/>
    <col min="10043" max="10043" width="16.28515625" style="1" customWidth="1"/>
    <col min="10044" max="10044" width="14.140625" style="1" customWidth="1"/>
    <col min="10045" max="10045" width="7.85546875" style="1" customWidth="1"/>
    <col min="10046" max="10046" width="11.42578125" style="1"/>
    <col min="10047" max="10047" width="4.5703125" style="1" customWidth="1"/>
    <col min="10048" max="10048" width="4" style="1" customWidth="1"/>
    <col min="10049" max="10049" width="3.85546875" style="1" customWidth="1"/>
    <col min="10050" max="10050" width="3.7109375" style="1" customWidth="1"/>
    <col min="10051" max="10051" width="4.42578125" style="1" customWidth="1"/>
    <col min="10052" max="10052" width="4.140625" style="1" customWidth="1"/>
    <col min="10053" max="10054" width="4.42578125" style="1" customWidth="1"/>
    <col min="10055" max="10055" width="4.5703125" style="1" customWidth="1"/>
    <col min="10056" max="10056" width="4.28515625" style="1" customWidth="1"/>
    <col min="10057" max="10057" width="4.42578125" style="1" customWidth="1"/>
    <col min="10058" max="10058" width="4" style="1" customWidth="1"/>
    <col min="10059" max="10063" width="11.42578125" style="1"/>
    <col min="10064" max="10064" width="18" style="1" customWidth="1"/>
    <col min="10065" max="10067" width="11.42578125" style="1"/>
    <col min="10068" max="10068" width="26.5703125" style="1" customWidth="1"/>
    <col min="10069" max="10276" width="11.42578125" style="1"/>
    <col min="10277" max="10277" width="78.28515625" style="1" customWidth="1"/>
    <col min="10278" max="10278" width="4.28515625" style="1" customWidth="1"/>
    <col min="10279" max="10279" width="4.7109375" style="1" customWidth="1"/>
    <col min="10280" max="10280" width="4.85546875" style="1" customWidth="1"/>
    <col min="10281" max="10281" width="4.140625" style="1" customWidth="1"/>
    <col min="10282" max="10282" width="4.5703125" style="1" customWidth="1"/>
    <col min="10283" max="10283" width="3.5703125" style="1" customWidth="1"/>
    <col min="10284" max="10284" width="3.28515625" style="1" customWidth="1"/>
    <col min="10285" max="10285" width="3.7109375" style="1" customWidth="1"/>
    <col min="10286" max="10286" width="2.7109375" style="1" customWidth="1"/>
    <col min="10287" max="10287" width="3.7109375" style="1" customWidth="1"/>
    <col min="10288" max="10288" width="5.7109375" style="1" customWidth="1"/>
    <col min="10289" max="10289" width="13.42578125" style="1" customWidth="1"/>
    <col min="10290" max="10290" width="34.28515625" style="1" customWidth="1"/>
    <col min="10291" max="10291" width="26.5703125" style="1" customWidth="1"/>
    <col min="10292" max="10292" width="4.28515625" style="1" customWidth="1"/>
    <col min="10293" max="10294" width="3.7109375" style="1" customWidth="1"/>
    <col min="10295" max="10295" width="4.5703125" style="1" customWidth="1"/>
    <col min="10296" max="10296" width="29.85546875" style="1" customWidth="1"/>
    <col min="10297" max="10297" width="8.140625" style="1" customWidth="1"/>
    <col min="10298" max="10298" width="24.7109375" style="1" customWidth="1"/>
    <col min="10299" max="10299" width="16.28515625" style="1" customWidth="1"/>
    <col min="10300" max="10300" width="14.140625" style="1" customWidth="1"/>
    <col min="10301" max="10301" width="7.85546875" style="1" customWidth="1"/>
    <col min="10302" max="10302" width="11.42578125" style="1"/>
    <col min="10303" max="10303" width="4.5703125" style="1" customWidth="1"/>
    <col min="10304" max="10304" width="4" style="1" customWidth="1"/>
    <col min="10305" max="10305" width="3.85546875" style="1" customWidth="1"/>
    <col min="10306" max="10306" width="3.7109375" style="1" customWidth="1"/>
    <col min="10307" max="10307" width="4.42578125" style="1" customWidth="1"/>
    <col min="10308" max="10308" width="4.140625" style="1" customWidth="1"/>
    <col min="10309" max="10310" width="4.42578125" style="1" customWidth="1"/>
    <col min="10311" max="10311" width="4.5703125" style="1" customWidth="1"/>
    <col min="10312" max="10312" width="4.28515625" style="1" customWidth="1"/>
    <col min="10313" max="10313" width="4.42578125" style="1" customWidth="1"/>
    <col min="10314" max="10314" width="4" style="1" customWidth="1"/>
    <col min="10315" max="10319" width="11.42578125" style="1"/>
    <col min="10320" max="10320" width="18" style="1" customWidth="1"/>
    <col min="10321" max="10323" width="11.42578125" style="1"/>
    <col min="10324" max="10324" width="26.5703125" style="1" customWidth="1"/>
    <col min="10325" max="10532" width="11.42578125" style="1"/>
    <col min="10533" max="10533" width="78.28515625" style="1" customWidth="1"/>
    <col min="10534" max="10534" width="4.28515625" style="1" customWidth="1"/>
    <col min="10535" max="10535" width="4.7109375" style="1" customWidth="1"/>
    <col min="10536" max="10536" width="4.85546875" style="1" customWidth="1"/>
    <col min="10537" max="10537" width="4.140625" style="1" customWidth="1"/>
    <col min="10538" max="10538" width="4.5703125" style="1" customWidth="1"/>
    <col min="10539" max="10539" width="3.5703125" style="1" customWidth="1"/>
    <col min="10540" max="10540" width="3.28515625" style="1" customWidth="1"/>
    <col min="10541" max="10541" width="3.7109375" style="1" customWidth="1"/>
    <col min="10542" max="10542" width="2.7109375" style="1" customWidth="1"/>
    <col min="10543" max="10543" width="3.7109375" style="1" customWidth="1"/>
    <col min="10544" max="10544" width="5.7109375" style="1" customWidth="1"/>
    <col min="10545" max="10545" width="13.42578125" style="1" customWidth="1"/>
    <col min="10546" max="10546" width="34.28515625" style="1" customWidth="1"/>
    <col min="10547" max="10547" width="26.5703125" style="1" customWidth="1"/>
    <col min="10548" max="10548" width="4.28515625" style="1" customWidth="1"/>
    <col min="10549" max="10550" width="3.7109375" style="1" customWidth="1"/>
    <col min="10551" max="10551" width="4.5703125" style="1" customWidth="1"/>
    <col min="10552" max="10552" width="29.85546875" style="1" customWidth="1"/>
    <col min="10553" max="10553" width="8.140625" style="1" customWidth="1"/>
    <col min="10554" max="10554" width="24.7109375" style="1" customWidth="1"/>
    <col min="10555" max="10555" width="16.28515625" style="1" customWidth="1"/>
    <col min="10556" max="10556" width="14.140625" style="1" customWidth="1"/>
    <col min="10557" max="10557" width="7.85546875" style="1" customWidth="1"/>
    <col min="10558" max="10558" width="11.42578125" style="1"/>
    <col min="10559" max="10559" width="4.5703125" style="1" customWidth="1"/>
    <col min="10560" max="10560" width="4" style="1" customWidth="1"/>
    <col min="10561" max="10561" width="3.85546875" style="1" customWidth="1"/>
    <col min="10562" max="10562" width="3.7109375" style="1" customWidth="1"/>
    <col min="10563" max="10563" width="4.42578125" style="1" customWidth="1"/>
    <col min="10564" max="10564" width="4.140625" style="1" customWidth="1"/>
    <col min="10565" max="10566" width="4.42578125" style="1" customWidth="1"/>
    <col min="10567" max="10567" width="4.5703125" style="1" customWidth="1"/>
    <col min="10568" max="10568" width="4.28515625" style="1" customWidth="1"/>
    <col min="10569" max="10569" width="4.42578125" style="1" customWidth="1"/>
    <col min="10570" max="10570" width="4" style="1" customWidth="1"/>
    <col min="10571" max="10575" width="11.42578125" style="1"/>
    <col min="10576" max="10576" width="18" style="1" customWidth="1"/>
    <col min="10577" max="10579" width="11.42578125" style="1"/>
    <col min="10580" max="10580" width="26.5703125" style="1" customWidth="1"/>
    <col min="10581" max="10788" width="11.42578125" style="1"/>
    <col min="10789" max="10789" width="78.28515625" style="1" customWidth="1"/>
    <col min="10790" max="10790" width="4.28515625" style="1" customWidth="1"/>
    <col min="10791" max="10791" width="4.7109375" style="1" customWidth="1"/>
    <col min="10792" max="10792" width="4.85546875" style="1" customWidth="1"/>
    <col min="10793" max="10793" width="4.140625" style="1" customWidth="1"/>
    <col min="10794" max="10794" width="4.5703125" style="1" customWidth="1"/>
    <col min="10795" max="10795" width="3.5703125" style="1" customWidth="1"/>
    <col min="10796" max="10796" width="3.28515625" style="1" customWidth="1"/>
    <col min="10797" max="10797" width="3.7109375" style="1" customWidth="1"/>
    <col min="10798" max="10798" width="2.7109375" style="1" customWidth="1"/>
    <col min="10799" max="10799" width="3.7109375" style="1" customWidth="1"/>
    <col min="10800" max="10800" width="5.7109375" style="1" customWidth="1"/>
    <col min="10801" max="10801" width="13.42578125" style="1" customWidth="1"/>
    <col min="10802" max="10802" width="34.28515625" style="1" customWidth="1"/>
    <col min="10803" max="10803" width="26.5703125" style="1" customWidth="1"/>
    <col min="10804" max="10804" width="4.28515625" style="1" customWidth="1"/>
    <col min="10805" max="10806" width="3.7109375" style="1" customWidth="1"/>
    <col min="10807" max="10807" width="4.5703125" style="1" customWidth="1"/>
    <col min="10808" max="10808" width="29.85546875" style="1" customWidth="1"/>
    <col min="10809" max="10809" width="8.140625" style="1" customWidth="1"/>
    <col min="10810" max="10810" width="24.7109375" style="1" customWidth="1"/>
    <col min="10811" max="10811" width="16.28515625" style="1" customWidth="1"/>
    <col min="10812" max="10812" width="14.140625" style="1" customWidth="1"/>
    <col min="10813" max="10813" width="7.85546875" style="1" customWidth="1"/>
    <col min="10814" max="10814" width="11.42578125" style="1"/>
    <col min="10815" max="10815" width="4.5703125" style="1" customWidth="1"/>
    <col min="10816" max="10816" width="4" style="1" customWidth="1"/>
    <col min="10817" max="10817" width="3.85546875" style="1" customWidth="1"/>
    <col min="10818" max="10818" width="3.7109375" style="1" customWidth="1"/>
    <col min="10819" max="10819" width="4.42578125" style="1" customWidth="1"/>
    <col min="10820" max="10820" width="4.140625" style="1" customWidth="1"/>
    <col min="10821" max="10822" width="4.42578125" style="1" customWidth="1"/>
    <col min="10823" max="10823" width="4.5703125" style="1" customWidth="1"/>
    <col min="10824" max="10824" width="4.28515625" style="1" customWidth="1"/>
    <col min="10825" max="10825" width="4.42578125" style="1" customWidth="1"/>
    <col min="10826" max="10826" width="4" style="1" customWidth="1"/>
    <col min="10827" max="10831" width="11.42578125" style="1"/>
    <col min="10832" max="10832" width="18" style="1" customWidth="1"/>
    <col min="10833" max="10835" width="11.42578125" style="1"/>
    <col min="10836" max="10836" width="26.5703125" style="1" customWidth="1"/>
    <col min="10837" max="11044" width="11.42578125" style="1"/>
    <col min="11045" max="11045" width="78.28515625" style="1" customWidth="1"/>
    <col min="11046" max="11046" width="4.28515625" style="1" customWidth="1"/>
    <col min="11047" max="11047" width="4.7109375" style="1" customWidth="1"/>
    <col min="11048" max="11048" width="4.85546875" style="1" customWidth="1"/>
    <col min="11049" max="11049" width="4.140625" style="1" customWidth="1"/>
    <col min="11050" max="11050" width="4.5703125" style="1" customWidth="1"/>
    <col min="11051" max="11051" width="3.5703125" style="1" customWidth="1"/>
    <col min="11052" max="11052" width="3.28515625" style="1" customWidth="1"/>
    <col min="11053" max="11053" width="3.7109375" style="1" customWidth="1"/>
    <col min="11054" max="11054" width="2.7109375" style="1" customWidth="1"/>
    <col min="11055" max="11055" width="3.7109375" style="1" customWidth="1"/>
    <col min="11056" max="11056" width="5.7109375" style="1" customWidth="1"/>
    <col min="11057" max="11057" width="13.42578125" style="1" customWidth="1"/>
    <col min="11058" max="11058" width="34.28515625" style="1" customWidth="1"/>
    <col min="11059" max="11059" width="26.5703125" style="1" customWidth="1"/>
    <col min="11060" max="11060" width="4.28515625" style="1" customWidth="1"/>
    <col min="11061" max="11062" width="3.7109375" style="1" customWidth="1"/>
    <col min="11063" max="11063" width="4.5703125" style="1" customWidth="1"/>
    <col min="11064" max="11064" width="29.85546875" style="1" customWidth="1"/>
    <col min="11065" max="11065" width="8.140625" style="1" customWidth="1"/>
    <col min="11066" max="11066" width="24.7109375" style="1" customWidth="1"/>
    <col min="11067" max="11067" width="16.28515625" style="1" customWidth="1"/>
    <col min="11068" max="11068" width="14.140625" style="1" customWidth="1"/>
    <col min="11069" max="11069" width="7.85546875" style="1" customWidth="1"/>
    <col min="11070" max="11070" width="11.42578125" style="1"/>
    <col min="11071" max="11071" width="4.5703125" style="1" customWidth="1"/>
    <col min="11072" max="11072" width="4" style="1" customWidth="1"/>
    <col min="11073" max="11073" width="3.85546875" style="1" customWidth="1"/>
    <col min="11074" max="11074" width="3.7109375" style="1" customWidth="1"/>
    <col min="11075" max="11075" width="4.42578125" style="1" customWidth="1"/>
    <col min="11076" max="11076" width="4.140625" style="1" customWidth="1"/>
    <col min="11077" max="11078" width="4.42578125" style="1" customWidth="1"/>
    <col min="11079" max="11079" width="4.5703125" style="1" customWidth="1"/>
    <col min="11080" max="11080" width="4.28515625" style="1" customWidth="1"/>
    <col min="11081" max="11081" width="4.42578125" style="1" customWidth="1"/>
    <col min="11082" max="11082" width="4" style="1" customWidth="1"/>
    <col min="11083" max="11087" width="11.42578125" style="1"/>
    <col min="11088" max="11088" width="18" style="1" customWidth="1"/>
    <col min="11089" max="11091" width="11.42578125" style="1"/>
    <col min="11092" max="11092" width="26.5703125" style="1" customWidth="1"/>
    <col min="11093" max="11300" width="11.42578125" style="1"/>
    <col min="11301" max="11301" width="78.28515625" style="1" customWidth="1"/>
    <col min="11302" max="11302" width="4.28515625" style="1" customWidth="1"/>
    <col min="11303" max="11303" width="4.7109375" style="1" customWidth="1"/>
    <col min="11304" max="11304" width="4.85546875" style="1" customWidth="1"/>
    <col min="11305" max="11305" width="4.140625" style="1" customWidth="1"/>
    <col min="11306" max="11306" width="4.5703125" style="1" customWidth="1"/>
    <col min="11307" max="11307" width="3.5703125" style="1" customWidth="1"/>
    <col min="11308" max="11308" width="3.28515625" style="1" customWidth="1"/>
    <col min="11309" max="11309" width="3.7109375" style="1" customWidth="1"/>
    <col min="11310" max="11310" width="2.7109375" style="1" customWidth="1"/>
    <col min="11311" max="11311" width="3.7109375" style="1" customWidth="1"/>
    <col min="11312" max="11312" width="5.7109375" style="1" customWidth="1"/>
    <col min="11313" max="11313" width="13.42578125" style="1" customWidth="1"/>
    <col min="11314" max="11314" width="34.28515625" style="1" customWidth="1"/>
    <col min="11315" max="11315" width="26.5703125" style="1" customWidth="1"/>
    <col min="11316" max="11316" width="4.28515625" style="1" customWidth="1"/>
    <col min="11317" max="11318" width="3.7109375" style="1" customWidth="1"/>
    <col min="11319" max="11319" width="4.5703125" style="1" customWidth="1"/>
    <col min="11320" max="11320" width="29.85546875" style="1" customWidth="1"/>
    <col min="11321" max="11321" width="8.140625" style="1" customWidth="1"/>
    <col min="11322" max="11322" width="24.7109375" style="1" customWidth="1"/>
    <col min="11323" max="11323" width="16.28515625" style="1" customWidth="1"/>
    <col min="11324" max="11324" width="14.140625" style="1" customWidth="1"/>
    <col min="11325" max="11325" width="7.85546875" style="1" customWidth="1"/>
    <col min="11326" max="11326" width="11.42578125" style="1"/>
    <col min="11327" max="11327" width="4.5703125" style="1" customWidth="1"/>
    <col min="11328" max="11328" width="4" style="1" customWidth="1"/>
    <col min="11329" max="11329" width="3.85546875" style="1" customWidth="1"/>
    <col min="11330" max="11330" width="3.7109375" style="1" customWidth="1"/>
    <col min="11331" max="11331" width="4.42578125" style="1" customWidth="1"/>
    <col min="11332" max="11332" width="4.140625" style="1" customWidth="1"/>
    <col min="11333" max="11334" width="4.42578125" style="1" customWidth="1"/>
    <col min="11335" max="11335" width="4.5703125" style="1" customWidth="1"/>
    <col min="11336" max="11336" width="4.28515625" style="1" customWidth="1"/>
    <col min="11337" max="11337" width="4.42578125" style="1" customWidth="1"/>
    <col min="11338" max="11338" width="4" style="1" customWidth="1"/>
    <col min="11339" max="11343" width="11.42578125" style="1"/>
    <col min="11344" max="11344" width="18" style="1" customWidth="1"/>
    <col min="11345" max="11347" width="11.42578125" style="1"/>
    <col min="11348" max="11348" width="26.5703125" style="1" customWidth="1"/>
    <col min="11349" max="11556" width="11.42578125" style="1"/>
    <col min="11557" max="11557" width="78.28515625" style="1" customWidth="1"/>
    <col min="11558" max="11558" width="4.28515625" style="1" customWidth="1"/>
    <col min="11559" max="11559" width="4.7109375" style="1" customWidth="1"/>
    <col min="11560" max="11560" width="4.85546875" style="1" customWidth="1"/>
    <col min="11561" max="11561" width="4.140625" style="1" customWidth="1"/>
    <col min="11562" max="11562" width="4.5703125" style="1" customWidth="1"/>
    <col min="11563" max="11563" width="3.5703125" style="1" customWidth="1"/>
    <col min="11564" max="11564" width="3.28515625" style="1" customWidth="1"/>
    <col min="11565" max="11565" width="3.7109375" style="1" customWidth="1"/>
    <col min="11566" max="11566" width="2.7109375" style="1" customWidth="1"/>
    <col min="11567" max="11567" width="3.7109375" style="1" customWidth="1"/>
    <col min="11568" max="11568" width="5.7109375" style="1" customWidth="1"/>
    <col min="11569" max="11569" width="13.42578125" style="1" customWidth="1"/>
    <col min="11570" max="11570" width="34.28515625" style="1" customWidth="1"/>
    <col min="11571" max="11571" width="26.5703125" style="1" customWidth="1"/>
    <col min="11572" max="11572" width="4.28515625" style="1" customWidth="1"/>
    <col min="11573" max="11574" width="3.7109375" style="1" customWidth="1"/>
    <col min="11575" max="11575" width="4.5703125" style="1" customWidth="1"/>
    <col min="11576" max="11576" width="29.85546875" style="1" customWidth="1"/>
    <col min="11577" max="11577" width="8.140625" style="1" customWidth="1"/>
    <col min="11578" max="11578" width="24.7109375" style="1" customWidth="1"/>
    <col min="11579" max="11579" width="16.28515625" style="1" customWidth="1"/>
    <col min="11580" max="11580" width="14.140625" style="1" customWidth="1"/>
    <col min="11581" max="11581" width="7.85546875" style="1" customWidth="1"/>
    <col min="11582" max="11582" width="11.42578125" style="1"/>
    <col min="11583" max="11583" width="4.5703125" style="1" customWidth="1"/>
    <col min="11584" max="11584" width="4" style="1" customWidth="1"/>
    <col min="11585" max="11585" width="3.85546875" style="1" customWidth="1"/>
    <col min="11586" max="11586" width="3.7109375" style="1" customWidth="1"/>
    <col min="11587" max="11587" width="4.42578125" style="1" customWidth="1"/>
    <col min="11588" max="11588" width="4.140625" style="1" customWidth="1"/>
    <col min="11589" max="11590" width="4.42578125" style="1" customWidth="1"/>
    <col min="11591" max="11591" width="4.5703125" style="1" customWidth="1"/>
    <col min="11592" max="11592" width="4.28515625" style="1" customWidth="1"/>
    <col min="11593" max="11593" width="4.42578125" style="1" customWidth="1"/>
    <col min="11594" max="11594" width="4" style="1" customWidth="1"/>
    <col min="11595" max="11599" width="11.42578125" style="1"/>
    <col min="11600" max="11600" width="18" style="1" customWidth="1"/>
    <col min="11601" max="11603" width="11.42578125" style="1"/>
    <col min="11604" max="11604" width="26.5703125" style="1" customWidth="1"/>
    <col min="11605" max="11812" width="11.42578125" style="1"/>
    <col min="11813" max="11813" width="78.28515625" style="1" customWidth="1"/>
    <col min="11814" max="11814" width="4.28515625" style="1" customWidth="1"/>
    <col min="11815" max="11815" width="4.7109375" style="1" customWidth="1"/>
    <col min="11816" max="11816" width="4.85546875" style="1" customWidth="1"/>
    <col min="11817" max="11817" width="4.140625" style="1" customWidth="1"/>
    <col min="11818" max="11818" width="4.5703125" style="1" customWidth="1"/>
    <col min="11819" max="11819" width="3.5703125" style="1" customWidth="1"/>
    <col min="11820" max="11820" width="3.28515625" style="1" customWidth="1"/>
    <col min="11821" max="11821" width="3.7109375" style="1" customWidth="1"/>
    <col min="11822" max="11822" width="2.7109375" style="1" customWidth="1"/>
    <col min="11823" max="11823" width="3.7109375" style="1" customWidth="1"/>
    <col min="11824" max="11824" width="5.7109375" style="1" customWidth="1"/>
    <col min="11825" max="11825" width="13.42578125" style="1" customWidth="1"/>
    <col min="11826" max="11826" width="34.28515625" style="1" customWidth="1"/>
    <col min="11827" max="11827" width="26.5703125" style="1" customWidth="1"/>
    <col min="11828" max="11828" width="4.28515625" style="1" customWidth="1"/>
    <col min="11829" max="11830" width="3.7109375" style="1" customWidth="1"/>
    <col min="11831" max="11831" width="4.5703125" style="1" customWidth="1"/>
    <col min="11832" max="11832" width="29.85546875" style="1" customWidth="1"/>
    <col min="11833" max="11833" width="8.140625" style="1" customWidth="1"/>
    <col min="11834" max="11834" width="24.7109375" style="1" customWidth="1"/>
    <col min="11835" max="11835" width="16.28515625" style="1" customWidth="1"/>
    <col min="11836" max="11836" width="14.140625" style="1" customWidth="1"/>
    <col min="11837" max="11837" width="7.85546875" style="1" customWidth="1"/>
    <col min="11838" max="11838" width="11.42578125" style="1"/>
    <col min="11839" max="11839" width="4.5703125" style="1" customWidth="1"/>
    <col min="11840" max="11840" width="4" style="1" customWidth="1"/>
    <col min="11841" max="11841" width="3.85546875" style="1" customWidth="1"/>
    <col min="11842" max="11842" width="3.7109375" style="1" customWidth="1"/>
    <col min="11843" max="11843" width="4.42578125" style="1" customWidth="1"/>
    <col min="11844" max="11844" width="4.140625" style="1" customWidth="1"/>
    <col min="11845" max="11846" width="4.42578125" style="1" customWidth="1"/>
    <col min="11847" max="11847" width="4.5703125" style="1" customWidth="1"/>
    <col min="11848" max="11848" width="4.28515625" style="1" customWidth="1"/>
    <col min="11849" max="11849" width="4.42578125" style="1" customWidth="1"/>
    <col min="11850" max="11850" width="4" style="1" customWidth="1"/>
    <col min="11851" max="11855" width="11.42578125" style="1"/>
    <col min="11856" max="11856" width="18" style="1" customWidth="1"/>
    <col min="11857" max="11859" width="11.42578125" style="1"/>
    <col min="11860" max="11860" width="26.5703125" style="1" customWidth="1"/>
    <col min="11861" max="12068" width="11.42578125" style="1"/>
    <col min="12069" max="12069" width="78.28515625" style="1" customWidth="1"/>
    <col min="12070" max="12070" width="4.28515625" style="1" customWidth="1"/>
    <col min="12071" max="12071" width="4.7109375" style="1" customWidth="1"/>
    <col min="12072" max="12072" width="4.85546875" style="1" customWidth="1"/>
    <col min="12073" max="12073" width="4.140625" style="1" customWidth="1"/>
    <col min="12074" max="12074" width="4.5703125" style="1" customWidth="1"/>
    <col min="12075" max="12075" width="3.5703125" style="1" customWidth="1"/>
    <col min="12076" max="12076" width="3.28515625" style="1" customWidth="1"/>
    <col min="12077" max="12077" width="3.7109375" style="1" customWidth="1"/>
    <col min="12078" max="12078" width="2.7109375" style="1" customWidth="1"/>
    <col min="12079" max="12079" width="3.7109375" style="1" customWidth="1"/>
    <col min="12080" max="12080" width="5.7109375" style="1" customWidth="1"/>
    <col min="12081" max="12081" width="13.42578125" style="1" customWidth="1"/>
    <col min="12082" max="12082" width="34.28515625" style="1" customWidth="1"/>
    <col min="12083" max="12083" width="26.5703125" style="1" customWidth="1"/>
    <col min="12084" max="12084" width="4.28515625" style="1" customWidth="1"/>
    <col min="12085" max="12086" width="3.7109375" style="1" customWidth="1"/>
    <col min="12087" max="12087" width="4.5703125" style="1" customWidth="1"/>
    <col min="12088" max="12088" width="29.85546875" style="1" customWidth="1"/>
    <col min="12089" max="12089" width="8.140625" style="1" customWidth="1"/>
    <col min="12090" max="12090" width="24.7109375" style="1" customWidth="1"/>
    <col min="12091" max="12091" width="16.28515625" style="1" customWidth="1"/>
    <col min="12092" max="12092" width="14.140625" style="1" customWidth="1"/>
    <col min="12093" max="12093" width="7.85546875" style="1" customWidth="1"/>
    <col min="12094" max="12094" width="11.42578125" style="1"/>
    <col min="12095" max="12095" width="4.5703125" style="1" customWidth="1"/>
    <col min="12096" max="12096" width="4" style="1" customWidth="1"/>
    <col min="12097" max="12097" width="3.85546875" style="1" customWidth="1"/>
    <col min="12098" max="12098" width="3.7109375" style="1" customWidth="1"/>
    <col min="12099" max="12099" width="4.42578125" style="1" customWidth="1"/>
    <col min="12100" max="12100" width="4.140625" style="1" customWidth="1"/>
    <col min="12101" max="12102" width="4.42578125" style="1" customWidth="1"/>
    <col min="12103" max="12103" width="4.5703125" style="1" customWidth="1"/>
    <col min="12104" max="12104" width="4.28515625" style="1" customWidth="1"/>
    <col min="12105" max="12105" width="4.42578125" style="1" customWidth="1"/>
    <col min="12106" max="12106" width="4" style="1" customWidth="1"/>
    <col min="12107" max="12111" width="11.42578125" style="1"/>
    <col min="12112" max="12112" width="18" style="1" customWidth="1"/>
    <col min="12113" max="12115" width="11.42578125" style="1"/>
    <col min="12116" max="12116" width="26.5703125" style="1" customWidth="1"/>
    <col min="12117" max="12324" width="11.42578125" style="1"/>
    <col min="12325" max="12325" width="78.28515625" style="1" customWidth="1"/>
    <col min="12326" max="12326" width="4.28515625" style="1" customWidth="1"/>
    <col min="12327" max="12327" width="4.7109375" style="1" customWidth="1"/>
    <col min="12328" max="12328" width="4.85546875" style="1" customWidth="1"/>
    <col min="12329" max="12329" width="4.140625" style="1" customWidth="1"/>
    <col min="12330" max="12330" width="4.5703125" style="1" customWidth="1"/>
    <col min="12331" max="12331" width="3.5703125" style="1" customWidth="1"/>
    <col min="12332" max="12332" width="3.28515625" style="1" customWidth="1"/>
    <col min="12333" max="12333" width="3.7109375" style="1" customWidth="1"/>
    <col min="12334" max="12334" width="2.7109375" style="1" customWidth="1"/>
    <col min="12335" max="12335" width="3.7109375" style="1" customWidth="1"/>
    <col min="12336" max="12336" width="5.7109375" style="1" customWidth="1"/>
    <col min="12337" max="12337" width="13.42578125" style="1" customWidth="1"/>
    <col min="12338" max="12338" width="34.28515625" style="1" customWidth="1"/>
    <col min="12339" max="12339" width="26.5703125" style="1" customWidth="1"/>
    <col min="12340" max="12340" width="4.28515625" style="1" customWidth="1"/>
    <col min="12341" max="12342" width="3.7109375" style="1" customWidth="1"/>
    <col min="12343" max="12343" width="4.5703125" style="1" customWidth="1"/>
    <col min="12344" max="12344" width="29.85546875" style="1" customWidth="1"/>
    <col min="12345" max="12345" width="8.140625" style="1" customWidth="1"/>
    <col min="12346" max="12346" width="24.7109375" style="1" customWidth="1"/>
    <col min="12347" max="12347" width="16.28515625" style="1" customWidth="1"/>
    <col min="12348" max="12348" width="14.140625" style="1" customWidth="1"/>
    <col min="12349" max="12349" width="7.85546875" style="1" customWidth="1"/>
    <col min="12350" max="12350" width="11.42578125" style="1"/>
    <col min="12351" max="12351" width="4.5703125" style="1" customWidth="1"/>
    <col min="12352" max="12352" width="4" style="1" customWidth="1"/>
    <col min="12353" max="12353" width="3.85546875" style="1" customWidth="1"/>
    <col min="12354" max="12354" width="3.7109375" style="1" customWidth="1"/>
    <col min="12355" max="12355" width="4.42578125" style="1" customWidth="1"/>
    <col min="12356" max="12356" width="4.140625" style="1" customWidth="1"/>
    <col min="12357" max="12358" width="4.42578125" style="1" customWidth="1"/>
    <col min="12359" max="12359" width="4.5703125" style="1" customWidth="1"/>
    <col min="12360" max="12360" width="4.28515625" style="1" customWidth="1"/>
    <col min="12361" max="12361" width="4.42578125" style="1" customWidth="1"/>
    <col min="12362" max="12362" width="4" style="1" customWidth="1"/>
    <col min="12363" max="12367" width="11.42578125" style="1"/>
    <col min="12368" max="12368" width="18" style="1" customWidth="1"/>
    <col min="12369" max="12371" width="11.42578125" style="1"/>
    <col min="12372" max="12372" width="26.5703125" style="1" customWidth="1"/>
    <col min="12373" max="12580" width="11.42578125" style="1"/>
    <col min="12581" max="12581" width="78.28515625" style="1" customWidth="1"/>
    <col min="12582" max="12582" width="4.28515625" style="1" customWidth="1"/>
    <col min="12583" max="12583" width="4.7109375" style="1" customWidth="1"/>
    <col min="12584" max="12584" width="4.85546875" style="1" customWidth="1"/>
    <col min="12585" max="12585" width="4.140625" style="1" customWidth="1"/>
    <col min="12586" max="12586" width="4.5703125" style="1" customWidth="1"/>
    <col min="12587" max="12587" width="3.5703125" style="1" customWidth="1"/>
    <col min="12588" max="12588" width="3.28515625" style="1" customWidth="1"/>
    <col min="12589" max="12589" width="3.7109375" style="1" customWidth="1"/>
    <col min="12590" max="12590" width="2.7109375" style="1" customWidth="1"/>
    <col min="12591" max="12591" width="3.7109375" style="1" customWidth="1"/>
    <col min="12592" max="12592" width="5.7109375" style="1" customWidth="1"/>
    <col min="12593" max="12593" width="13.42578125" style="1" customWidth="1"/>
    <col min="12594" max="12594" width="34.28515625" style="1" customWidth="1"/>
    <col min="12595" max="12595" width="26.5703125" style="1" customWidth="1"/>
    <col min="12596" max="12596" width="4.28515625" style="1" customWidth="1"/>
    <col min="12597" max="12598" width="3.7109375" style="1" customWidth="1"/>
    <col min="12599" max="12599" width="4.5703125" style="1" customWidth="1"/>
    <col min="12600" max="12600" width="29.85546875" style="1" customWidth="1"/>
    <col min="12601" max="12601" width="8.140625" style="1" customWidth="1"/>
    <col min="12602" max="12602" width="24.7109375" style="1" customWidth="1"/>
    <col min="12603" max="12603" width="16.28515625" style="1" customWidth="1"/>
    <col min="12604" max="12604" width="14.140625" style="1" customWidth="1"/>
    <col min="12605" max="12605" width="7.85546875" style="1" customWidth="1"/>
    <col min="12606" max="12606" width="11.42578125" style="1"/>
    <col min="12607" max="12607" width="4.5703125" style="1" customWidth="1"/>
    <col min="12608" max="12608" width="4" style="1" customWidth="1"/>
    <col min="12609" max="12609" width="3.85546875" style="1" customWidth="1"/>
    <col min="12610" max="12610" width="3.7109375" style="1" customWidth="1"/>
    <col min="12611" max="12611" width="4.42578125" style="1" customWidth="1"/>
    <col min="12612" max="12612" width="4.140625" style="1" customWidth="1"/>
    <col min="12613" max="12614" width="4.42578125" style="1" customWidth="1"/>
    <col min="12615" max="12615" width="4.5703125" style="1" customWidth="1"/>
    <col min="12616" max="12616" width="4.28515625" style="1" customWidth="1"/>
    <col min="12617" max="12617" width="4.42578125" style="1" customWidth="1"/>
    <col min="12618" max="12618" width="4" style="1" customWidth="1"/>
    <col min="12619" max="12623" width="11.42578125" style="1"/>
    <col min="12624" max="12624" width="18" style="1" customWidth="1"/>
    <col min="12625" max="12627" width="11.42578125" style="1"/>
    <col min="12628" max="12628" width="26.5703125" style="1" customWidth="1"/>
    <col min="12629" max="12836" width="11.42578125" style="1"/>
    <col min="12837" max="12837" width="78.28515625" style="1" customWidth="1"/>
    <col min="12838" max="12838" width="4.28515625" style="1" customWidth="1"/>
    <col min="12839" max="12839" width="4.7109375" style="1" customWidth="1"/>
    <col min="12840" max="12840" width="4.85546875" style="1" customWidth="1"/>
    <col min="12841" max="12841" width="4.140625" style="1" customWidth="1"/>
    <col min="12842" max="12842" width="4.5703125" style="1" customWidth="1"/>
    <col min="12843" max="12843" width="3.5703125" style="1" customWidth="1"/>
    <col min="12844" max="12844" width="3.28515625" style="1" customWidth="1"/>
    <col min="12845" max="12845" width="3.7109375" style="1" customWidth="1"/>
    <col min="12846" max="12846" width="2.7109375" style="1" customWidth="1"/>
    <col min="12847" max="12847" width="3.7109375" style="1" customWidth="1"/>
    <col min="12848" max="12848" width="5.7109375" style="1" customWidth="1"/>
    <col min="12849" max="12849" width="13.42578125" style="1" customWidth="1"/>
    <col min="12850" max="12850" width="34.28515625" style="1" customWidth="1"/>
    <col min="12851" max="12851" width="26.5703125" style="1" customWidth="1"/>
    <col min="12852" max="12852" width="4.28515625" style="1" customWidth="1"/>
    <col min="12853" max="12854" width="3.7109375" style="1" customWidth="1"/>
    <col min="12855" max="12855" width="4.5703125" style="1" customWidth="1"/>
    <col min="12856" max="12856" width="29.85546875" style="1" customWidth="1"/>
    <col min="12857" max="12857" width="8.140625" style="1" customWidth="1"/>
    <col min="12858" max="12858" width="24.7109375" style="1" customWidth="1"/>
    <col min="12859" max="12859" width="16.28515625" style="1" customWidth="1"/>
    <col min="12860" max="12860" width="14.140625" style="1" customWidth="1"/>
    <col min="12861" max="12861" width="7.85546875" style="1" customWidth="1"/>
    <col min="12862" max="12862" width="11.42578125" style="1"/>
    <col min="12863" max="12863" width="4.5703125" style="1" customWidth="1"/>
    <col min="12864" max="12864" width="4" style="1" customWidth="1"/>
    <col min="12865" max="12865" width="3.85546875" style="1" customWidth="1"/>
    <col min="12866" max="12866" width="3.7109375" style="1" customWidth="1"/>
    <col min="12867" max="12867" width="4.42578125" style="1" customWidth="1"/>
    <col min="12868" max="12868" width="4.140625" style="1" customWidth="1"/>
    <col min="12869" max="12870" width="4.42578125" style="1" customWidth="1"/>
    <col min="12871" max="12871" width="4.5703125" style="1" customWidth="1"/>
    <col min="12872" max="12872" width="4.28515625" style="1" customWidth="1"/>
    <col min="12873" max="12873" width="4.42578125" style="1" customWidth="1"/>
    <col min="12874" max="12874" width="4" style="1" customWidth="1"/>
    <col min="12875" max="12879" width="11.42578125" style="1"/>
    <col min="12880" max="12880" width="18" style="1" customWidth="1"/>
    <col min="12881" max="12883" width="11.42578125" style="1"/>
    <col min="12884" max="12884" width="26.5703125" style="1" customWidth="1"/>
    <col min="12885" max="13092" width="11.42578125" style="1"/>
    <col min="13093" max="13093" width="78.28515625" style="1" customWidth="1"/>
    <col min="13094" max="13094" width="4.28515625" style="1" customWidth="1"/>
    <col min="13095" max="13095" width="4.7109375" style="1" customWidth="1"/>
    <col min="13096" max="13096" width="4.85546875" style="1" customWidth="1"/>
    <col min="13097" max="13097" width="4.140625" style="1" customWidth="1"/>
    <col min="13098" max="13098" width="4.5703125" style="1" customWidth="1"/>
    <col min="13099" max="13099" width="3.5703125" style="1" customWidth="1"/>
    <col min="13100" max="13100" width="3.28515625" style="1" customWidth="1"/>
    <col min="13101" max="13101" width="3.7109375" style="1" customWidth="1"/>
    <col min="13102" max="13102" width="2.7109375" style="1" customWidth="1"/>
    <col min="13103" max="13103" width="3.7109375" style="1" customWidth="1"/>
    <col min="13104" max="13104" width="5.7109375" style="1" customWidth="1"/>
    <col min="13105" max="13105" width="13.42578125" style="1" customWidth="1"/>
    <col min="13106" max="13106" width="34.28515625" style="1" customWidth="1"/>
    <col min="13107" max="13107" width="26.5703125" style="1" customWidth="1"/>
    <col min="13108" max="13108" width="4.28515625" style="1" customWidth="1"/>
    <col min="13109" max="13110" width="3.7109375" style="1" customWidth="1"/>
    <col min="13111" max="13111" width="4.5703125" style="1" customWidth="1"/>
    <col min="13112" max="13112" width="29.85546875" style="1" customWidth="1"/>
    <col min="13113" max="13113" width="8.140625" style="1" customWidth="1"/>
    <col min="13114" max="13114" width="24.7109375" style="1" customWidth="1"/>
    <col min="13115" max="13115" width="16.28515625" style="1" customWidth="1"/>
    <col min="13116" max="13116" width="14.140625" style="1" customWidth="1"/>
    <col min="13117" max="13117" width="7.85546875" style="1" customWidth="1"/>
    <col min="13118" max="13118" width="11.42578125" style="1"/>
    <col min="13119" max="13119" width="4.5703125" style="1" customWidth="1"/>
    <col min="13120" max="13120" width="4" style="1" customWidth="1"/>
    <col min="13121" max="13121" width="3.85546875" style="1" customWidth="1"/>
    <col min="13122" max="13122" width="3.7109375" style="1" customWidth="1"/>
    <col min="13123" max="13123" width="4.42578125" style="1" customWidth="1"/>
    <col min="13124" max="13124" width="4.140625" style="1" customWidth="1"/>
    <col min="13125" max="13126" width="4.42578125" style="1" customWidth="1"/>
    <col min="13127" max="13127" width="4.5703125" style="1" customWidth="1"/>
    <col min="13128" max="13128" width="4.28515625" style="1" customWidth="1"/>
    <col min="13129" max="13129" width="4.42578125" style="1" customWidth="1"/>
    <col min="13130" max="13130" width="4" style="1" customWidth="1"/>
    <col min="13131" max="13135" width="11.42578125" style="1"/>
    <col min="13136" max="13136" width="18" style="1" customWidth="1"/>
    <col min="13137" max="13139" width="11.42578125" style="1"/>
    <col min="13140" max="13140" width="26.5703125" style="1" customWidth="1"/>
    <col min="13141" max="13348" width="11.42578125" style="1"/>
    <col min="13349" max="13349" width="78.28515625" style="1" customWidth="1"/>
    <col min="13350" max="13350" width="4.28515625" style="1" customWidth="1"/>
    <col min="13351" max="13351" width="4.7109375" style="1" customWidth="1"/>
    <col min="13352" max="13352" width="4.85546875" style="1" customWidth="1"/>
    <col min="13353" max="13353" width="4.140625" style="1" customWidth="1"/>
    <col min="13354" max="13354" width="4.5703125" style="1" customWidth="1"/>
    <col min="13355" max="13355" width="3.5703125" style="1" customWidth="1"/>
    <col min="13356" max="13356" width="3.28515625" style="1" customWidth="1"/>
    <col min="13357" max="13357" width="3.7109375" style="1" customWidth="1"/>
    <col min="13358" max="13358" width="2.7109375" style="1" customWidth="1"/>
    <col min="13359" max="13359" width="3.7109375" style="1" customWidth="1"/>
    <col min="13360" max="13360" width="5.7109375" style="1" customWidth="1"/>
    <col min="13361" max="13361" width="13.42578125" style="1" customWidth="1"/>
    <col min="13362" max="13362" width="34.28515625" style="1" customWidth="1"/>
    <col min="13363" max="13363" width="26.5703125" style="1" customWidth="1"/>
    <col min="13364" max="13364" width="4.28515625" style="1" customWidth="1"/>
    <col min="13365" max="13366" width="3.7109375" style="1" customWidth="1"/>
    <col min="13367" max="13367" width="4.5703125" style="1" customWidth="1"/>
    <col min="13368" max="13368" width="29.85546875" style="1" customWidth="1"/>
    <col min="13369" max="13369" width="8.140625" style="1" customWidth="1"/>
    <col min="13370" max="13370" width="24.7109375" style="1" customWidth="1"/>
    <col min="13371" max="13371" width="16.28515625" style="1" customWidth="1"/>
    <col min="13372" max="13372" width="14.140625" style="1" customWidth="1"/>
    <col min="13373" max="13373" width="7.85546875" style="1" customWidth="1"/>
    <col min="13374" max="13374" width="11.42578125" style="1"/>
    <col min="13375" max="13375" width="4.5703125" style="1" customWidth="1"/>
    <col min="13376" max="13376" width="4" style="1" customWidth="1"/>
    <col min="13377" max="13377" width="3.85546875" style="1" customWidth="1"/>
    <col min="13378" max="13378" width="3.7109375" style="1" customWidth="1"/>
    <col min="13379" max="13379" width="4.42578125" style="1" customWidth="1"/>
    <col min="13380" max="13380" width="4.140625" style="1" customWidth="1"/>
    <col min="13381" max="13382" width="4.42578125" style="1" customWidth="1"/>
    <col min="13383" max="13383" width="4.5703125" style="1" customWidth="1"/>
    <col min="13384" max="13384" width="4.28515625" style="1" customWidth="1"/>
    <col min="13385" max="13385" width="4.42578125" style="1" customWidth="1"/>
    <col min="13386" max="13386" width="4" style="1" customWidth="1"/>
    <col min="13387" max="13391" width="11.42578125" style="1"/>
    <col min="13392" max="13392" width="18" style="1" customWidth="1"/>
    <col min="13393" max="13395" width="11.42578125" style="1"/>
    <col min="13396" max="13396" width="26.5703125" style="1" customWidth="1"/>
    <col min="13397" max="13604" width="11.42578125" style="1"/>
    <col min="13605" max="13605" width="78.28515625" style="1" customWidth="1"/>
    <col min="13606" max="13606" width="4.28515625" style="1" customWidth="1"/>
    <col min="13607" max="13607" width="4.7109375" style="1" customWidth="1"/>
    <col min="13608" max="13608" width="4.85546875" style="1" customWidth="1"/>
    <col min="13609" max="13609" width="4.140625" style="1" customWidth="1"/>
    <col min="13610" max="13610" width="4.5703125" style="1" customWidth="1"/>
    <col min="13611" max="13611" width="3.5703125" style="1" customWidth="1"/>
    <col min="13612" max="13612" width="3.28515625" style="1" customWidth="1"/>
    <col min="13613" max="13613" width="3.7109375" style="1" customWidth="1"/>
    <col min="13614" max="13614" width="2.7109375" style="1" customWidth="1"/>
    <col min="13615" max="13615" width="3.7109375" style="1" customWidth="1"/>
    <col min="13616" max="13616" width="5.7109375" style="1" customWidth="1"/>
    <col min="13617" max="13617" width="13.42578125" style="1" customWidth="1"/>
    <col min="13618" max="13618" width="34.28515625" style="1" customWidth="1"/>
    <col min="13619" max="13619" width="26.5703125" style="1" customWidth="1"/>
    <col min="13620" max="13620" width="4.28515625" style="1" customWidth="1"/>
    <col min="13621" max="13622" width="3.7109375" style="1" customWidth="1"/>
    <col min="13623" max="13623" width="4.5703125" style="1" customWidth="1"/>
    <col min="13624" max="13624" width="29.85546875" style="1" customWidth="1"/>
    <col min="13625" max="13625" width="8.140625" style="1" customWidth="1"/>
    <col min="13626" max="13626" width="24.7109375" style="1" customWidth="1"/>
    <col min="13627" max="13627" width="16.28515625" style="1" customWidth="1"/>
    <col min="13628" max="13628" width="14.140625" style="1" customWidth="1"/>
    <col min="13629" max="13629" width="7.85546875" style="1" customWidth="1"/>
    <col min="13630" max="13630" width="11.42578125" style="1"/>
    <col min="13631" max="13631" width="4.5703125" style="1" customWidth="1"/>
    <col min="13632" max="13632" width="4" style="1" customWidth="1"/>
    <col min="13633" max="13633" width="3.85546875" style="1" customWidth="1"/>
    <col min="13634" max="13634" width="3.7109375" style="1" customWidth="1"/>
    <col min="13635" max="13635" width="4.42578125" style="1" customWidth="1"/>
    <col min="13636" max="13636" width="4.140625" style="1" customWidth="1"/>
    <col min="13637" max="13638" width="4.42578125" style="1" customWidth="1"/>
    <col min="13639" max="13639" width="4.5703125" style="1" customWidth="1"/>
    <col min="13640" max="13640" width="4.28515625" style="1" customWidth="1"/>
    <col min="13641" max="13641" width="4.42578125" style="1" customWidth="1"/>
    <col min="13642" max="13642" width="4" style="1" customWidth="1"/>
    <col min="13643" max="13647" width="11.42578125" style="1"/>
    <col min="13648" max="13648" width="18" style="1" customWidth="1"/>
    <col min="13649" max="13651" width="11.42578125" style="1"/>
    <col min="13652" max="13652" width="26.5703125" style="1" customWidth="1"/>
    <col min="13653" max="13860" width="11.42578125" style="1"/>
    <col min="13861" max="13861" width="78.28515625" style="1" customWidth="1"/>
    <col min="13862" max="13862" width="4.28515625" style="1" customWidth="1"/>
    <col min="13863" max="13863" width="4.7109375" style="1" customWidth="1"/>
    <col min="13864" max="13864" width="4.85546875" style="1" customWidth="1"/>
    <col min="13865" max="13865" width="4.140625" style="1" customWidth="1"/>
    <col min="13866" max="13866" width="4.5703125" style="1" customWidth="1"/>
    <col min="13867" max="13867" width="3.5703125" style="1" customWidth="1"/>
    <col min="13868" max="13868" width="3.28515625" style="1" customWidth="1"/>
    <col min="13869" max="13869" width="3.7109375" style="1" customWidth="1"/>
    <col min="13870" max="13870" width="2.7109375" style="1" customWidth="1"/>
    <col min="13871" max="13871" width="3.7109375" style="1" customWidth="1"/>
    <col min="13872" max="13872" width="5.7109375" style="1" customWidth="1"/>
    <col min="13873" max="13873" width="13.42578125" style="1" customWidth="1"/>
    <col min="13874" max="13874" width="34.28515625" style="1" customWidth="1"/>
    <col min="13875" max="13875" width="26.5703125" style="1" customWidth="1"/>
    <col min="13876" max="13876" width="4.28515625" style="1" customWidth="1"/>
    <col min="13877" max="13878" width="3.7109375" style="1" customWidth="1"/>
    <col min="13879" max="13879" width="4.5703125" style="1" customWidth="1"/>
    <col min="13880" max="13880" width="29.85546875" style="1" customWidth="1"/>
    <col min="13881" max="13881" width="8.140625" style="1" customWidth="1"/>
    <col min="13882" max="13882" width="24.7109375" style="1" customWidth="1"/>
    <col min="13883" max="13883" width="16.28515625" style="1" customWidth="1"/>
    <col min="13884" max="13884" width="14.140625" style="1" customWidth="1"/>
    <col min="13885" max="13885" width="7.85546875" style="1" customWidth="1"/>
    <col min="13886" max="13886" width="11.42578125" style="1"/>
    <col min="13887" max="13887" width="4.5703125" style="1" customWidth="1"/>
    <col min="13888" max="13888" width="4" style="1" customWidth="1"/>
    <col min="13889" max="13889" width="3.85546875" style="1" customWidth="1"/>
    <col min="13890" max="13890" width="3.7109375" style="1" customWidth="1"/>
    <col min="13891" max="13891" width="4.42578125" style="1" customWidth="1"/>
    <col min="13892" max="13892" width="4.140625" style="1" customWidth="1"/>
    <col min="13893" max="13894" width="4.42578125" style="1" customWidth="1"/>
    <col min="13895" max="13895" width="4.5703125" style="1" customWidth="1"/>
    <col min="13896" max="13896" width="4.28515625" style="1" customWidth="1"/>
    <col min="13897" max="13897" width="4.42578125" style="1" customWidth="1"/>
    <col min="13898" max="13898" width="4" style="1" customWidth="1"/>
    <col min="13899" max="13903" width="11.42578125" style="1"/>
    <col min="13904" max="13904" width="18" style="1" customWidth="1"/>
    <col min="13905" max="13907" width="11.42578125" style="1"/>
    <col min="13908" max="13908" width="26.5703125" style="1" customWidth="1"/>
    <col min="13909" max="14116" width="11.42578125" style="1"/>
    <col min="14117" max="14117" width="78.28515625" style="1" customWidth="1"/>
    <col min="14118" max="14118" width="4.28515625" style="1" customWidth="1"/>
    <col min="14119" max="14119" width="4.7109375" style="1" customWidth="1"/>
    <col min="14120" max="14120" width="4.85546875" style="1" customWidth="1"/>
    <col min="14121" max="14121" width="4.140625" style="1" customWidth="1"/>
    <col min="14122" max="14122" width="4.5703125" style="1" customWidth="1"/>
    <col min="14123" max="14123" width="3.5703125" style="1" customWidth="1"/>
    <col min="14124" max="14124" width="3.28515625" style="1" customWidth="1"/>
    <col min="14125" max="14125" width="3.7109375" style="1" customWidth="1"/>
    <col min="14126" max="14126" width="2.7109375" style="1" customWidth="1"/>
    <col min="14127" max="14127" width="3.7109375" style="1" customWidth="1"/>
    <col min="14128" max="14128" width="5.7109375" style="1" customWidth="1"/>
    <col min="14129" max="14129" width="13.42578125" style="1" customWidth="1"/>
    <col min="14130" max="14130" width="34.28515625" style="1" customWidth="1"/>
    <col min="14131" max="14131" width="26.5703125" style="1" customWidth="1"/>
    <col min="14132" max="14132" width="4.28515625" style="1" customWidth="1"/>
    <col min="14133" max="14134" width="3.7109375" style="1" customWidth="1"/>
    <col min="14135" max="14135" width="4.5703125" style="1" customWidth="1"/>
    <col min="14136" max="14136" width="29.85546875" style="1" customWidth="1"/>
    <col min="14137" max="14137" width="8.140625" style="1" customWidth="1"/>
    <col min="14138" max="14138" width="24.7109375" style="1" customWidth="1"/>
    <col min="14139" max="14139" width="16.28515625" style="1" customWidth="1"/>
    <col min="14140" max="14140" width="14.140625" style="1" customWidth="1"/>
    <col min="14141" max="14141" width="7.85546875" style="1" customWidth="1"/>
    <col min="14142" max="14142" width="11.42578125" style="1"/>
    <col min="14143" max="14143" width="4.5703125" style="1" customWidth="1"/>
    <col min="14144" max="14144" width="4" style="1" customWidth="1"/>
    <col min="14145" max="14145" width="3.85546875" style="1" customWidth="1"/>
    <col min="14146" max="14146" width="3.7109375" style="1" customWidth="1"/>
    <col min="14147" max="14147" width="4.42578125" style="1" customWidth="1"/>
    <col min="14148" max="14148" width="4.140625" style="1" customWidth="1"/>
    <col min="14149" max="14150" width="4.42578125" style="1" customWidth="1"/>
    <col min="14151" max="14151" width="4.5703125" style="1" customWidth="1"/>
    <col min="14152" max="14152" width="4.28515625" style="1" customWidth="1"/>
    <col min="14153" max="14153" width="4.42578125" style="1" customWidth="1"/>
    <col min="14154" max="14154" width="4" style="1" customWidth="1"/>
    <col min="14155" max="14159" width="11.42578125" style="1"/>
    <col min="14160" max="14160" width="18" style="1" customWidth="1"/>
    <col min="14161" max="14163" width="11.42578125" style="1"/>
    <col min="14164" max="14164" width="26.5703125" style="1" customWidth="1"/>
    <col min="14165" max="14372" width="11.42578125" style="1"/>
    <col min="14373" max="14373" width="78.28515625" style="1" customWidth="1"/>
    <col min="14374" max="14374" width="4.28515625" style="1" customWidth="1"/>
    <col min="14375" max="14375" width="4.7109375" style="1" customWidth="1"/>
    <col min="14376" max="14376" width="4.85546875" style="1" customWidth="1"/>
    <col min="14377" max="14377" width="4.140625" style="1" customWidth="1"/>
    <col min="14378" max="14378" width="4.5703125" style="1" customWidth="1"/>
    <col min="14379" max="14379" width="3.5703125" style="1" customWidth="1"/>
    <col min="14380" max="14380" width="3.28515625" style="1" customWidth="1"/>
    <col min="14381" max="14381" width="3.7109375" style="1" customWidth="1"/>
    <col min="14382" max="14382" width="2.7109375" style="1" customWidth="1"/>
    <col min="14383" max="14383" width="3.7109375" style="1" customWidth="1"/>
    <col min="14384" max="14384" width="5.7109375" style="1" customWidth="1"/>
    <col min="14385" max="14385" width="13.42578125" style="1" customWidth="1"/>
    <col min="14386" max="14386" width="34.28515625" style="1" customWidth="1"/>
    <col min="14387" max="14387" width="26.5703125" style="1" customWidth="1"/>
    <col min="14388" max="14388" width="4.28515625" style="1" customWidth="1"/>
    <col min="14389" max="14390" width="3.7109375" style="1" customWidth="1"/>
    <col min="14391" max="14391" width="4.5703125" style="1" customWidth="1"/>
    <col min="14392" max="14392" width="29.85546875" style="1" customWidth="1"/>
    <col min="14393" max="14393" width="8.140625" style="1" customWidth="1"/>
    <col min="14394" max="14394" width="24.7109375" style="1" customWidth="1"/>
    <col min="14395" max="14395" width="16.28515625" style="1" customWidth="1"/>
    <col min="14396" max="14396" width="14.140625" style="1" customWidth="1"/>
    <col min="14397" max="14397" width="7.85546875" style="1" customWidth="1"/>
    <col min="14398" max="14398" width="11.42578125" style="1"/>
    <col min="14399" max="14399" width="4.5703125" style="1" customWidth="1"/>
    <col min="14400" max="14400" width="4" style="1" customWidth="1"/>
    <col min="14401" max="14401" width="3.85546875" style="1" customWidth="1"/>
    <col min="14402" max="14402" width="3.7109375" style="1" customWidth="1"/>
    <col min="14403" max="14403" width="4.42578125" style="1" customWidth="1"/>
    <col min="14404" max="14404" width="4.140625" style="1" customWidth="1"/>
    <col min="14405" max="14406" width="4.42578125" style="1" customWidth="1"/>
    <col min="14407" max="14407" width="4.5703125" style="1" customWidth="1"/>
    <col min="14408" max="14408" width="4.28515625" style="1" customWidth="1"/>
    <col min="14409" max="14409" width="4.42578125" style="1" customWidth="1"/>
    <col min="14410" max="14410" width="4" style="1" customWidth="1"/>
    <col min="14411" max="14415" width="11.42578125" style="1"/>
    <col min="14416" max="14416" width="18" style="1" customWidth="1"/>
    <col min="14417" max="14419" width="11.42578125" style="1"/>
    <col min="14420" max="14420" width="26.5703125" style="1" customWidth="1"/>
    <col min="14421" max="14628" width="11.42578125" style="1"/>
    <col min="14629" max="14629" width="78.28515625" style="1" customWidth="1"/>
    <col min="14630" max="14630" width="4.28515625" style="1" customWidth="1"/>
    <col min="14631" max="14631" width="4.7109375" style="1" customWidth="1"/>
    <col min="14632" max="14632" width="4.85546875" style="1" customWidth="1"/>
    <col min="14633" max="14633" width="4.140625" style="1" customWidth="1"/>
    <col min="14634" max="14634" width="4.5703125" style="1" customWidth="1"/>
    <col min="14635" max="14635" width="3.5703125" style="1" customWidth="1"/>
    <col min="14636" max="14636" width="3.28515625" style="1" customWidth="1"/>
    <col min="14637" max="14637" width="3.7109375" style="1" customWidth="1"/>
    <col min="14638" max="14638" width="2.7109375" style="1" customWidth="1"/>
    <col min="14639" max="14639" width="3.7109375" style="1" customWidth="1"/>
    <col min="14640" max="14640" width="5.7109375" style="1" customWidth="1"/>
    <col min="14641" max="14641" width="13.42578125" style="1" customWidth="1"/>
    <col min="14642" max="14642" width="34.28515625" style="1" customWidth="1"/>
    <col min="14643" max="14643" width="26.5703125" style="1" customWidth="1"/>
    <col min="14644" max="14644" width="4.28515625" style="1" customWidth="1"/>
    <col min="14645" max="14646" width="3.7109375" style="1" customWidth="1"/>
    <col min="14647" max="14647" width="4.5703125" style="1" customWidth="1"/>
    <col min="14648" max="14648" width="29.85546875" style="1" customWidth="1"/>
    <col min="14649" max="14649" width="8.140625" style="1" customWidth="1"/>
    <col min="14650" max="14650" width="24.7109375" style="1" customWidth="1"/>
    <col min="14651" max="14651" width="16.28515625" style="1" customWidth="1"/>
    <col min="14652" max="14652" width="14.140625" style="1" customWidth="1"/>
    <col min="14653" max="14653" width="7.85546875" style="1" customWidth="1"/>
    <col min="14654" max="14654" width="11.42578125" style="1"/>
    <col min="14655" max="14655" width="4.5703125" style="1" customWidth="1"/>
    <col min="14656" max="14656" width="4" style="1" customWidth="1"/>
    <col min="14657" max="14657" width="3.85546875" style="1" customWidth="1"/>
    <col min="14658" max="14658" width="3.7109375" style="1" customWidth="1"/>
    <col min="14659" max="14659" width="4.42578125" style="1" customWidth="1"/>
    <col min="14660" max="14660" width="4.140625" style="1" customWidth="1"/>
    <col min="14661" max="14662" width="4.42578125" style="1" customWidth="1"/>
    <col min="14663" max="14663" width="4.5703125" style="1" customWidth="1"/>
    <col min="14664" max="14664" width="4.28515625" style="1" customWidth="1"/>
    <col min="14665" max="14665" width="4.42578125" style="1" customWidth="1"/>
    <col min="14666" max="14666" width="4" style="1" customWidth="1"/>
    <col min="14667" max="14671" width="11.42578125" style="1"/>
    <col min="14672" max="14672" width="18" style="1" customWidth="1"/>
    <col min="14673" max="14675" width="11.42578125" style="1"/>
    <col min="14676" max="14676" width="26.5703125" style="1" customWidth="1"/>
    <col min="14677" max="14884" width="11.42578125" style="1"/>
    <col min="14885" max="14885" width="78.28515625" style="1" customWidth="1"/>
    <col min="14886" max="14886" width="4.28515625" style="1" customWidth="1"/>
    <col min="14887" max="14887" width="4.7109375" style="1" customWidth="1"/>
    <col min="14888" max="14888" width="4.85546875" style="1" customWidth="1"/>
    <col min="14889" max="14889" width="4.140625" style="1" customWidth="1"/>
    <col min="14890" max="14890" width="4.5703125" style="1" customWidth="1"/>
    <col min="14891" max="14891" width="3.5703125" style="1" customWidth="1"/>
    <col min="14892" max="14892" width="3.28515625" style="1" customWidth="1"/>
    <col min="14893" max="14893" width="3.7109375" style="1" customWidth="1"/>
    <col min="14894" max="14894" width="2.7109375" style="1" customWidth="1"/>
    <col min="14895" max="14895" width="3.7109375" style="1" customWidth="1"/>
    <col min="14896" max="14896" width="5.7109375" style="1" customWidth="1"/>
    <col min="14897" max="14897" width="13.42578125" style="1" customWidth="1"/>
    <col min="14898" max="14898" width="34.28515625" style="1" customWidth="1"/>
    <col min="14899" max="14899" width="26.5703125" style="1" customWidth="1"/>
    <col min="14900" max="14900" width="4.28515625" style="1" customWidth="1"/>
    <col min="14901" max="14902" width="3.7109375" style="1" customWidth="1"/>
    <col min="14903" max="14903" width="4.5703125" style="1" customWidth="1"/>
    <col min="14904" max="14904" width="29.85546875" style="1" customWidth="1"/>
    <col min="14905" max="14905" width="8.140625" style="1" customWidth="1"/>
    <col min="14906" max="14906" width="24.7109375" style="1" customWidth="1"/>
    <col min="14907" max="14907" width="16.28515625" style="1" customWidth="1"/>
    <col min="14908" max="14908" width="14.140625" style="1" customWidth="1"/>
    <col min="14909" max="14909" width="7.85546875" style="1" customWidth="1"/>
    <col min="14910" max="14910" width="11.42578125" style="1"/>
    <col min="14911" max="14911" width="4.5703125" style="1" customWidth="1"/>
    <col min="14912" max="14912" width="4" style="1" customWidth="1"/>
    <col min="14913" max="14913" width="3.85546875" style="1" customWidth="1"/>
    <col min="14914" max="14914" width="3.7109375" style="1" customWidth="1"/>
    <col min="14915" max="14915" width="4.42578125" style="1" customWidth="1"/>
    <col min="14916" max="14916" width="4.140625" style="1" customWidth="1"/>
    <col min="14917" max="14918" width="4.42578125" style="1" customWidth="1"/>
    <col min="14919" max="14919" width="4.5703125" style="1" customWidth="1"/>
    <col min="14920" max="14920" width="4.28515625" style="1" customWidth="1"/>
    <col min="14921" max="14921" width="4.42578125" style="1" customWidth="1"/>
    <col min="14922" max="14922" width="4" style="1" customWidth="1"/>
    <col min="14923" max="14927" width="11.42578125" style="1"/>
    <col min="14928" max="14928" width="18" style="1" customWidth="1"/>
    <col min="14929" max="14931" width="11.42578125" style="1"/>
    <col min="14932" max="14932" width="26.5703125" style="1" customWidth="1"/>
    <col min="14933" max="15140" width="11.42578125" style="1"/>
    <col min="15141" max="15141" width="78.28515625" style="1" customWidth="1"/>
    <col min="15142" max="15142" width="4.28515625" style="1" customWidth="1"/>
    <col min="15143" max="15143" width="4.7109375" style="1" customWidth="1"/>
    <col min="15144" max="15144" width="4.85546875" style="1" customWidth="1"/>
    <col min="15145" max="15145" width="4.140625" style="1" customWidth="1"/>
    <col min="15146" max="15146" width="4.5703125" style="1" customWidth="1"/>
    <col min="15147" max="15147" width="3.5703125" style="1" customWidth="1"/>
    <col min="15148" max="15148" width="3.28515625" style="1" customWidth="1"/>
    <col min="15149" max="15149" width="3.7109375" style="1" customWidth="1"/>
    <col min="15150" max="15150" width="2.7109375" style="1" customWidth="1"/>
    <col min="15151" max="15151" width="3.7109375" style="1" customWidth="1"/>
    <col min="15152" max="15152" width="5.7109375" style="1" customWidth="1"/>
    <col min="15153" max="15153" width="13.42578125" style="1" customWidth="1"/>
    <col min="15154" max="15154" width="34.28515625" style="1" customWidth="1"/>
    <col min="15155" max="15155" width="26.5703125" style="1" customWidth="1"/>
    <col min="15156" max="15156" width="4.28515625" style="1" customWidth="1"/>
    <col min="15157" max="15158" width="3.7109375" style="1" customWidth="1"/>
    <col min="15159" max="15159" width="4.5703125" style="1" customWidth="1"/>
    <col min="15160" max="15160" width="29.85546875" style="1" customWidth="1"/>
    <col min="15161" max="15161" width="8.140625" style="1" customWidth="1"/>
    <col min="15162" max="15162" width="24.7109375" style="1" customWidth="1"/>
    <col min="15163" max="15163" width="16.28515625" style="1" customWidth="1"/>
    <col min="15164" max="15164" width="14.140625" style="1" customWidth="1"/>
    <col min="15165" max="15165" width="7.85546875" style="1" customWidth="1"/>
    <col min="15166" max="15166" width="11.42578125" style="1"/>
    <col min="15167" max="15167" width="4.5703125" style="1" customWidth="1"/>
    <col min="15168" max="15168" width="4" style="1" customWidth="1"/>
    <col min="15169" max="15169" width="3.85546875" style="1" customWidth="1"/>
    <col min="15170" max="15170" width="3.7109375" style="1" customWidth="1"/>
    <col min="15171" max="15171" width="4.42578125" style="1" customWidth="1"/>
    <col min="15172" max="15172" width="4.140625" style="1" customWidth="1"/>
    <col min="15173" max="15174" width="4.42578125" style="1" customWidth="1"/>
    <col min="15175" max="15175" width="4.5703125" style="1" customWidth="1"/>
    <col min="15176" max="15176" width="4.28515625" style="1" customWidth="1"/>
    <col min="15177" max="15177" width="4.42578125" style="1" customWidth="1"/>
    <col min="15178" max="15178" width="4" style="1" customWidth="1"/>
    <col min="15179" max="15183" width="11.42578125" style="1"/>
    <col min="15184" max="15184" width="18" style="1" customWidth="1"/>
    <col min="15185" max="15187" width="11.42578125" style="1"/>
    <col min="15188" max="15188" width="26.5703125" style="1" customWidth="1"/>
    <col min="15189" max="15396" width="11.42578125" style="1"/>
    <col min="15397" max="15397" width="78.28515625" style="1" customWidth="1"/>
    <col min="15398" max="15398" width="4.28515625" style="1" customWidth="1"/>
    <col min="15399" max="15399" width="4.7109375" style="1" customWidth="1"/>
    <col min="15400" max="15400" width="4.85546875" style="1" customWidth="1"/>
    <col min="15401" max="15401" width="4.140625" style="1" customWidth="1"/>
    <col min="15402" max="15402" width="4.5703125" style="1" customWidth="1"/>
    <col min="15403" max="15403" width="3.5703125" style="1" customWidth="1"/>
    <col min="15404" max="15404" width="3.28515625" style="1" customWidth="1"/>
    <col min="15405" max="15405" width="3.7109375" style="1" customWidth="1"/>
    <col min="15406" max="15406" width="2.7109375" style="1" customWidth="1"/>
    <col min="15407" max="15407" width="3.7109375" style="1" customWidth="1"/>
    <col min="15408" max="15408" width="5.7109375" style="1" customWidth="1"/>
    <col min="15409" max="15409" width="13.42578125" style="1" customWidth="1"/>
    <col min="15410" max="15410" width="34.28515625" style="1" customWidth="1"/>
    <col min="15411" max="15411" width="26.5703125" style="1" customWidth="1"/>
    <col min="15412" max="15412" width="4.28515625" style="1" customWidth="1"/>
    <col min="15413" max="15414" width="3.7109375" style="1" customWidth="1"/>
    <col min="15415" max="15415" width="4.5703125" style="1" customWidth="1"/>
    <col min="15416" max="15416" width="29.85546875" style="1" customWidth="1"/>
    <col min="15417" max="15417" width="8.140625" style="1" customWidth="1"/>
    <col min="15418" max="15418" width="24.7109375" style="1" customWidth="1"/>
    <col min="15419" max="15419" width="16.28515625" style="1" customWidth="1"/>
    <col min="15420" max="15420" width="14.140625" style="1" customWidth="1"/>
    <col min="15421" max="15421" width="7.85546875" style="1" customWidth="1"/>
    <col min="15422" max="15422" width="11.42578125" style="1"/>
    <col min="15423" max="15423" width="4.5703125" style="1" customWidth="1"/>
    <col min="15424" max="15424" width="4" style="1" customWidth="1"/>
    <col min="15425" max="15425" width="3.85546875" style="1" customWidth="1"/>
    <col min="15426" max="15426" width="3.7109375" style="1" customWidth="1"/>
    <col min="15427" max="15427" width="4.42578125" style="1" customWidth="1"/>
    <col min="15428" max="15428" width="4.140625" style="1" customWidth="1"/>
    <col min="15429" max="15430" width="4.42578125" style="1" customWidth="1"/>
    <col min="15431" max="15431" width="4.5703125" style="1" customWidth="1"/>
    <col min="15432" max="15432" width="4.28515625" style="1" customWidth="1"/>
    <col min="15433" max="15433" width="4.42578125" style="1" customWidth="1"/>
    <col min="15434" max="15434" width="4" style="1" customWidth="1"/>
    <col min="15435" max="15439" width="11.42578125" style="1"/>
    <col min="15440" max="15440" width="18" style="1" customWidth="1"/>
    <col min="15441" max="15443" width="11.42578125" style="1"/>
    <col min="15444" max="15444" width="26.5703125" style="1" customWidth="1"/>
    <col min="15445" max="15652" width="11.42578125" style="1"/>
    <col min="15653" max="15653" width="78.28515625" style="1" customWidth="1"/>
    <col min="15654" max="15654" width="4.28515625" style="1" customWidth="1"/>
    <col min="15655" max="15655" width="4.7109375" style="1" customWidth="1"/>
    <col min="15656" max="15656" width="4.85546875" style="1" customWidth="1"/>
    <col min="15657" max="15657" width="4.140625" style="1" customWidth="1"/>
    <col min="15658" max="15658" width="4.5703125" style="1" customWidth="1"/>
    <col min="15659" max="15659" width="3.5703125" style="1" customWidth="1"/>
    <col min="15660" max="15660" width="3.28515625" style="1" customWidth="1"/>
    <col min="15661" max="15661" width="3.7109375" style="1" customWidth="1"/>
    <col min="15662" max="15662" width="2.7109375" style="1" customWidth="1"/>
    <col min="15663" max="15663" width="3.7109375" style="1" customWidth="1"/>
    <col min="15664" max="15664" width="5.7109375" style="1" customWidth="1"/>
    <col min="15665" max="15665" width="13.42578125" style="1" customWidth="1"/>
    <col min="15666" max="15666" width="34.28515625" style="1" customWidth="1"/>
    <col min="15667" max="15667" width="26.5703125" style="1" customWidth="1"/>
    <col min="15668" max="15668" width="4.28515625" style="1" customWidth="1"/>
    <col min="15669" max="15670" width="3.7109375" style="1" customWidth="1"/>
    <col min="15671" max="15671" width="4.5703125" style="1" customWidth="1"/>
    <col min="15672" max="15672" width="29.85546875" style="1" customWidth="1"/>
    <col min="15673" max="15673" width="8.140625" style="1" customWidth="1"/>
    <col min="15674" max="15674" width="24.7109375" style="1" customWidth="1"/>
    <col min="15675" max="15675" width="16.28515625" style="1" customWidth="1"/>
    <col min="15676" max="15676" width="14.140625" style="1" customWidth="1"/>
    <col min="15677" max="15677" width="7.85546875" style="1" customWidth="1"/>
    <col min="15678" max="15678" width="11.42578125" style="1"/>
    <col min="15679" max="15679" width="4.5703125" style="1" customWidth="1"/>
    <col min="15680" max="15680" width="4" style="1" customWidth="1"/>
    <col min="15681" max="15681" width="3.85546875" style="1" customWidth="1"/>
    <col min="15682" max="15682" width="3.7109375" style="1" customWidth="1"/>
    <col min="15683" max="15683" width="4.42578125" style="1" customWidth="1"/>
    <col min="15684" max="15684" width="4.140625" style="1" customWidth="1"/>
    <col min="15685" max="15686" width="4.42578125" style="1" customWidth="1"/>
    <col min="15687" max="15687" width="4.5703125" style="1" customWidth="1"/>
    <col min="15688" max="15688" width="4.28515625" style="1" customWidth="1"/>
    <col min="15689" max="15689" width="4.42578125" style="1" customWidth="1"/>
    <col min="15690" max="15690" width="4" style="1" customWidth="1"/>
    <col min="15691" max="15695" width="11.42578125" style="1"/>
    <col min="15696" max="15696" width="18" style="1" customWidth="1"/>
    <col min="15697" max="15699" width="11.42578125" style="1"/>
    <col min="15700" max="15700" width="26.5703125" style="1" customWidth="1"/>
    <col min="15701" max="15908" width="11.42578125" style="1"/>
    <col min="15909" max="15909" width="78.28515625" style="1" customWidth="1"/>
    <col min="15910" max="15910" width="4.28515625" style="1" customWidth="1"/>
    <col min="15911" max="15911" width="4.7109375" style="1" customWidth="1"/>
    <col min="15912" max="15912" width="4.85546875" style="1" customWidth="1"/>
    <col min="15913" max="15913" width="4.140625" style="1" customWidth="1"/>
    <col min="15914" max="15914" width="4.5703125" style="1" customWidth="1"/>
    <col min="15915" max="15915" width="3.5703125" style="1" customWidth="1"/>
    <col min="15916" max="15916" width="3.28515625" style="1" customWidth="1"/>
    <col min="15917" max="15917" width="3.7109375" style="1" customWidth="1"/>
    <col min="15918" max="15918" width="2.7109375" style="1" customWidth="1"/>
    <col min="15919" max="15919" width="3.7109375" style="1" customWidth="1"/>
    <col min="15920" max="15920" width="5.7109375" style="1" customWidth="1"/>
    <col min="15921" max="15921" width="13.42578125" style="1" customWidth="1"/>
    <col min="15922" max="15922" width="34.28515625" style="1" customWidth="1"/>
    <col min="15923" max="15923" width="26.5703125" style="1" customWidth="1"/>
    <col min="15924" max="15924" width="4.28515625" style="1" customWidth="1"/>
    <col min="15925" max="15926" width="3.7109375" style="1" customWidth="1"/>
    <col min="15927" max="15927" width="4.5703125" style="1" customWidth="1"/>
    <col min="15928" max="15928" width="29.85546875" style="1" customWidth="1"/>
    <col min="15929" max="15929" width="8.140625" style="1" customWidth="1"/>
    <col min="15930" max="15930" width="24.7109375" style="1" customWidth="1"/>
    <col min="15931" max="15931" width="16.28515625" style="1" customWidth="1"/>
    <col min="15932" max="15932" width="14.140625" style="1" customWidth="1"/>
    <col min="15933" max="15933" width="7.85546875" style="1" customWidth="1"/>
    <col min="15934" max="15934" width="11.42578125" style="1"/>
    <col min="15935" max="15935" width="4.5703125" style="1" customWidth="1"/>
    <col min="15936" max="15936" width="4" style="1" customWidth="1"/>
    <col min="15937" max="15937" width="3.85546875" style="1" customWidth="1"/>
    <col min="15938" max="15938" width="3.7109375" style="1" customWidth="1"/>
    <col min="15939" max="15939" width="4.42578125" style="1" customWidth="1"/>
    <col min="15940" max="15940" width="4.140625" style="1" customWidth="1"/>
    <col min="15941" max="15942" width="4.42578125" style="1" customWidth="1"/>
    <col min="15943" max="15943" width="4.5703125" style="1" customWidth="1"/>
    <col min="15944" max="15944" width="4.28515625" style="1" customWidth="1"/>
    <col min="15945" max="15945" width="4.42578125" style="1" customWidth="1"/>
    <col min="15946" max="15946" width="4" style="1" customWidth="1"/>
    <col min="15947" max="15951" width="11.42578125" style="1"/>
    <col min="15952" max="15952" width="18" style="1" customWidth="1"/>
    <col min="15953" max="15955" width="11.42578125" style="1"/>
    <col min="15956" max="15956" width="26.5703125" style="1" customWidth="1"/>
    <col min="15957" max="16164" width="11.42578125" style="1"/>
    <col min="16165" max="16165" width="78.28515625" style="1" customWidth="1"/>
    <col min="16166" max="16166" width="4.28515625" style="1" customWidth="1"/>
    <col min="16167" max="16167" width="4.7109375" style="1" customWidth="1"/>
    <col min="16168" max="16168" width="4.85546875" style="1" customWidth="1"/>
    <col min="16169" max="16169" width="4.140625" style="1" customWidth="1"/>
    <col min="16170" max="16170" width="4.5703125" style="1" customWidth="1"/>
    <col min="16171" max="16171" width="3.5703125" style="1" customWidth="1"/>
    <col min="16172" max="16172" width="3.28515625" style="1" customWidth="1"/>
    <col min="16173" max="16173" width="3.7109375" style="1" customWidth="1"/>
    <col min="16174" max="16174" width="2.7109375" style="1" customWidth="1"/>
    <col min="16175" max="16175" width="3.7109375" style="1" customWidth="1"/>
    <col min="16176" max="16176" width="5.7109375" style="1" customWidth="1"/>
    <col min="16177" max="16177" width="13.42578125" style="1" customWidth="1"/>
    <col min="16178" max="16178" width="34.28515625" style="1" customWidth="1"/>
    <col min="16179" max="16179" width="26.5703125" style="1" customWidth="1"/>
    <col min="16180" max="16180" width="4.28515625" style="1" customWidth="1"/>
    <col min="16181" max="16182" width="3.7109375" style="1" customWidth="1"/>
    <col min="16183" max="16183" width="4.5703125" style="1" customWidth="1"/>
    <col min="16184" max="16184" width="29.85546875" style="1" customWidth="1"/>
    <col min="16185" max="16185" width="8.140625" style="1" customWidth="1"/>
    <col min="16186" max="16186" width="24.7109375" style="1" customWidth="1"/>
    <col min="16187" max="16187" width="16.28515625" style="1" customWidth="1"/>
    <col min="16188" max="16188" width="14.140625" style="1" customWidth="1"/>
    <col min="16189" max="16189" width="7.85546875" style="1" customWidth="1"/>
    <col min="16190" max="16190" width="11.42578125" style="1"/>
    <col min="16191" max="16191" width="4.5703125" style="1" customWidth="1"/>
    <col min="16192" max="16192" width="4" style="1" customWidth="1"/>
    <col min="16193" max="16193" width="3.85546875" style="1" customWidth="1"/>
    <col min="16194" max="16194" width="3.7109375" style="1" customWidth="1"/>
    <col min="16195" max="16195" width="4.42578125" style="1" customWidth="1"/>
    <col min="16196" max="16196" width="4.140625" style="1" customWidth="1"/>
    <col min="16197" max="16198" width="4.42578125" style="1" customWidth="1"/>
    <col min="16199" max="16199" width="4.5703125" style="1" customWidth="1"/>
    <col min="16200" max="16200" width="4.28515625" style="1" customWidth="1"/>
    <col min="16201" max="16201" width="4.42578125" style="1" customWidth="1"/>
    <col min="16202" max="16202" width="4" style="1" customWidth="1"/>
    <col min="16203" max="16207" width="11.42578125" style="1"/>
    <col min="16208" max="16208" width="18" style="1" customWidth="1"/>
    <col min="16209" max="16211" width="11.42578125" style="1"/>
    <col min="16212" max="16212" width="26.5703125" style="1" customWidth="1"/>
    <col min="16213" max="16384" width="11.42578125" style="1"/>
  </cols>
  <sheetData>
    <row r="1" spans="1:88" ht="15.75" customHeight="1" x14ac:dyDescent="0.15">
      <c r="A1" s="1765"/>
      <c r="B1" s="1766"/>
      <c r="C1" s="1766"/>
      <c r="D1" s="1766"/>
      <c r="E1" s="1766"/>
      <c r="F1" s="1766"/>
      <c r="G1" s="1766"/>
      <c r="H1" s="1766"/>
      <c r="I1" s="1766"/>
      <c r="J1" s="1766"/>
      <c r="K1" s="1766"/>
      <c r="L1" s="1766"/>
      <c r="M1" s="1766"/>
      <c r="N1" s="1766"/>
      <c r="O1" s="1767"/>
      <c r="BW1" s="469"/>
    </row>
    <row r="2" spans="1:88" ht="12.75" customHeight="1" x14ac:dyDescent="0.15">
      <c r="A2" s="1768"/>
      <c r="B2" s="1769"/>
      <c r="C2" s="1769"/>
      <c r="D2" s="1769"/>
      <c r="E2" s="1769"/>
      <c r="F2" s="1769"/>
      <c r="G2" s="1769"/>
      <c r="H2" s="1769"/>
      <c r="I2" s="1769"/>
      <c r="J2" s="1769"/>
      <c r="K2" s="1769"/>
      <c r="L2" s="1769"/>
      <c r="M2" s="1769"/>
      <c r="N2" s="1769"/>
      <c r="O2" s="1770"/>
      <c r="BW2" s="470"/>
    </row>
    <row r="3" spans="1:88" ht="15.75" customHeight="1" x14ac:dyDescent="0.15">
      <c r="A3" s="1349"/>
      <c r="B3" s="1771" t="s">
        <v>14</v>
      </c>
      <c r="C3" s="1771"/>
      <c r="D3" s="1771"/>
      <c r="E3" s="1771"/>
      <c r="F3" s="1771"/>
      <c r="G3" s="1771"/>
      <c r="H3" s="1771"/>
      <c r="I3" s="1771"/>
      <c r="J3" s="1771"/>
      <c r="K3" s="1771"/>
      <c r="L3" s="1771"/>
      <c r="M3" s="1771"/>
      <c r="N3" s="1771"/>
      <c r="O3" s="1709" t="s">
        <v>1283</v>
      </c>
      <c r="P3" s="1710"/>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row>
    <row r="4" spans="1:88" ht="10.5" customHeight="1" x14ac:dyDescent="0.15">
      <c r="A4" s="1350"/>
      <c r="B4" s="1462" t="s">
        <v>15</v>
      </c>
      <c r="C4" s="1462"/>
      <c r="D4" s="1462"/>
      <c r="E4" s="1462"/>
      <c r="F4" s="1462"/>
      <c r="G4" s="1462"/>
      <c r="H4" s="1462"/>
      <c r="I4" s="1462"/>
      <c r="J4" s="1462"/>
      <c r="K4" s="1462"/>
      <c r="L4" s="1462"/>
      <c r="M4" s="1462"/>
      <c r="N4" s="1462"/>
      <c r="O4" s="10"/>
      <c r="P4" s="64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row>
    <row r="5" spans="1:88" ht="19.5" customHeight="1" x14ac:dyDescent="0.15">
      <c r="A5" s="1350"/>
      <c r="B5" s="1462"/>
      <c r="C5" s="1462"/>
      <c r="D5" s="1462"/>
      <c r="E5" s="1462"/>
      <c r="F5" s="1462"/>
      <c r="G5" s="1462"/>
      <c r="H5" s="1462"/>
      <c r="I5" s="1462"/>
      <c r="J5" s="1462"/>
      <c r="K5" s="1462"/>
      <c r="L5" s="1462"/>
      <c r="M5" s="1462"/>
      <c r="N5" s="1462"/>
      <c r="O5" s="1773" t="s">
        <v>116</v>
      </c>
      <c r="P5" s="1774"/>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row>
    <row r="6" spans="1:88" ht="17.25" customHeight="1" x14ac:dyDescent="0.15">
      <c r="A6" s="1351"/>
      <c r="B6" s="1772" t="s">
        <v>1282</v>
      </c>
      <c r="C6" s="1772"/>
      <c r="D6" s="1772"/>
      <c r="E6" s="1772"/>
      <c r="F6" s="1772"/>
      <c r="G6" s="1772"/>
      <c r="H6" s="1772"/>
      <c r="I6" s="1772"/>
      <c r="J6" s="1772"/>
      <c r="K6" s="1772"/>
      <c r="L6" s="1772"/>
      <c r="M6" s="1772"/>
      <c r="N6" s="1772"/>
      <c r="O6" s="1775" t="s">
        <v>1281</v>
      </c>
      <c r="P6" s="1776"/>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row>
    <row r="8" spans="1:88" ht="12.75" x14ac:dyDescent="0.2">
      <c r="A8" s="471" t="s">
        <v>174</v>
      </c>
      <c r="B8" s="55"/>
      <c r="C8" s="55"/>
      <c r="D8" s="55"/>
      <c r="E8" s="55"/>
      <c r="F8" s="55"/>
      <c r="G8" s="55"/>
      <c r="H8" s="55"/>
      <c r="I8" s="55"/>
      <c r="J8" s="55"/>
      <c r="K8" s="55"/>
      <c r="L8" s="55"/>
      <c r="M8" s="55"/>
      <c r="N8" s="471" t="s">
        <v>267</v>
      </c>
      <c r="O8" s="55"/>
      <c r="P8" s="56"/>
      <c r="Q8" s="56"/>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row>
    <row r="9" spans="1:88" s="26" customFormat="1" ht="12.75" x14ac:dyDescent="0.2">
      <c r="A9" s="55"/>
      <c r="B9" s="55"/>
      <c r="C9" s="55"/>
      <c r="D9" s="55"/>
      <c r="E9" s="55"/>
      <c r="F9" s="55"/>
      <c r="G9" s="55"/>
      <c r="H9" s="55"/>
      <c r="I9" s="55"/>
      <c r="J9" s="55"/>
      <c r="K9" s="55"/>
      <c r="L9" s="55"/>
      <c r="M9" s="55"/>
      <c r="N9" s="55"/>
      <c r="O9" s="55"/>
      <c r="P9" s="56"/>
      <c r="Q9" s="56"/>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row>
    <row r="10" spans="1:88" s="26" customFormat="1" ht="15.75" customHeight="1" x14ac:dyDescent="0.2">
      <c r="A10" s="906" t="s">
        <v>287</v>
      </c>
      <c r="B10" s="885"/>
      <c r="C10" s="885"/>
      <c r="D10" s="885"/>
      <c r="E10" s="885"/>
      <c r="F10" s="885"/>
      <c r="G10" s="885"/>
      <c r="H10" s="885"/>
      <c r="I10" s="885"/>
      <c r="J10" s="885"/>
      <c r="K10" s="885"/>
      <c r="L10" s="885"/>
      <c r="M10" s="885"/>
      <c r="N10" s="885"/>
      <c r="O10" s="885"/>
      <c r="P10" s="881"/>
      <c r="Q10" s="881"/>
      <c r="R10" s="885"/>
      <c r="S10" s="885"/>
      <c r="T10" s="885"/>
      <c r="U10" s="885"/>
      <c r="V10" s="885"/>
      <c r="W10" s="885"/>
      <c r="X10" s="885"/>
      <c r="Y10" s="885"/>
      <c r="Z10" s="885"/>
      <c r="AA10" s="885"/>
      <c r="AB10" s="885"/>
      <c r="AC10" s="885"/>
      <c r="AD10" s="885"/>
      <c r="AE10" s="885"/>
      <c r="AF10" s="885"/>
      <c r="AG10" s="885"/>
      <c r="AH10" s="885"/>
      <c r="AI10" s="885"/>
      <c r="AJ10" s="885"/>
      <c r="AK10" s="885"/>
      <c r="AL10" s="885"/>
      <c r="AM10" s="885"/>
      <c r="AN10" s="885"/>
      <c r="AO10" s="885"/>
      <c r="AP10" s="885"/>
      <c r="AQ10" s="885"/>
      <c r="AR10" s="885"/>
      <c r="AS10" s="885"/>
      <c r="AT10" s="885"/>
      <c r="AU10" s="885"/>
      <c r="AV10" s="885"/>
      <c r="AW10" s="885"/>
      <c r="AX10" s="885"/>
      <c r="AY10" s="885"/>
      <c r="AZ10" s="885"/>
      <c r="BA10" s="885"/>
      <c r="BB10" s="885"/>
      <c r="BC10" s="885"/>
      <c r="BD10" s="885"/>
      <c r="BE10" s="885"/>
      <c r="BF10" s="885"/>
      <c r="BG10" s="885"/>
      <c r="BH10" s="885"/>
      <c r="BI10" s="885"/>
      <c r="BJ10" s="885"/>
      <c r="BK10" s="885"/>
      <c r="BL10" s="885"/>
      <c r="BM10" s="885"/>
      <c r="BN10" s="885"/>
      <c r="BO10" s="885"/>
      <c r="BP10" s="885"/>
      <c r="BQ10" s="885"/>
      <c r="BR10" s="885"/>
      <c r="BS10" s="885"/>
      <c r="BT10" s="885"/>
      <c r="BU10" s="885"/>
      <c r="BV10" s="885"/>
      <c r="BW10" s="885"/>
      <c r="BX10" s="885"/>
      <c r="BY10" s="880"/>
      <c r="BZ10" s="880"/>
      <c r="CA10" s="880"/>
      <c r="CB10" s="880"/>
      <c r="CC10" s="880"/>
      <c r="CD10" s="880"/>
      <c r="CE10" s="880"/>
      <c r="CF10" s="880"/>
      <c r="CG10" s="880"/>
      <c r="CH10" s="880"/>
    </row>
    <row r="11" spans="1:88" s="26" customFormat="1" ht="15.75" customHeight="1" x14ac:dyDescent="0.2">
      <c r="A11" s="1777" t="s">
        <v>288</v>
      </c>
      <c r="B11" s="1777"/>
      <c r="C11" s="1777"/>
      <c r="D11" s="1777"/>
      <c r="E11" s="1777"/>
      <c r="F11" s="1777"/>
      <c r="G11" s="1777"/>
      <c r="H11" s="1777"/>
      <c r="I11" s="1777"/>
      <c r="J11" s="1777"/>
      <c r="K11" s="1777"/>
      <c r="L11" s="1777"/>
      <c r="M11" s="1777"/>
      <c r="N11" s="1777"/>
      <c r="O11" s="1777"/>
      <c r="P11" s="1777"/>
      <c r="Q11" s="1777"/>
      <c r="R11" s="1777"/>
      <c r="S11" s="1777"/>
      <c r="T11" s="885"/>
      <c r="U11" s="885"/>
      <c r="V11" s="885"/>
      <c r="W11" s="885"/>
      <c r="X11" s="885"/>
      <c r="Y11" s="885"/>
      <c r="Z11" s="885"/>
      <c r="AA11" s="885"/>
      <c r="AB11" s="885"/>
      <c r="AC11" s="885"/>
      <c r="AD11" s="885"/>
      <c r="AE11" s="885"/>
      <c r="AF11" s="885"/>
      <c r="AG11" s="885"/>
      <c r="AH11" s="885"/>
      <c r="AI11" s="885"/>
      <c r="AJ11" s="885"/>
      <c r="AK11" s="885"/>
      <c r="AL11" s="885"/>
      <c r="AM11" s="885"/>
      <c r="AN11" s="885"/>
      <c r="AO11" s="885"/>
      <c r="AP11" s="885"/>
      <c r="AQ11" s="885"/>
      <c r="AR11" s="885"/>
      <c r="AS11" s="885"/>
      <c r="AT11" s="885"/>
      <c r="AU11" s="885"/>
      <c r="AV11" s="885"/>
      <c r="AW11" s="885"/>
      <c r="AX11" s="885"/>
      <c r="AY11" s="885"/>
      <c r="AZ11" s="885"/>
      <c r="BA11" s="885"/>
      <c r="BB11" s="885"/>
      <c r="BC11" s="885"/>
      <c r="BD11" s="885"/>
      <c r="BE11" s="885"/>
      <c r="BF11" s="885"/>
      <c r="BG11" s="885"/>
      <c r="BH11" s="885"/>
      <c r="BI11" s="885"/>
      <c r="BJ11" s="885"/>
      <c r="BK11" s="885"/>
      <c r="BL11" s="885"/>
      <c r="BM11" s="885"/>
      <c r="BN11" s="885"/>
      <c r="BO11" s="885"/>
      <c r="BP11" s="885"/>
      <c r="BQ11" s="885"/>
      <c r="BR11" s="885"/>
      <c r="BS11" s="885"/>
      <c r="BT11" s="885"/>
      <c r="BU11" s="885"/>
      <c r="BV11" s="885"/>
      <c r="BW11" s="885"/>
      <c r="BX11" s="885"/>
      <c r="BY11" s="880"/>
      <c r="BZ11" s="880"/>
      <c r="CA11" s="880"/>
      <c r="CB11" s="880"/>
      <c r="CC11" s="880"/>
      <c r="CD11" s="880"/>
      <c r="CE11" s="880"/>
      <c r="CF11" s="880"/>
      <c r="CG11" s="880"/>
      <c r="CH11" s="880"/>
    </row>
    <row r="12" spans="1:88" s="26" customFormat="1" ht="13.5" customHeight="1" x14ac:dyDescent="0.2">
      <c r="A12" s="126" t="s">
        <v>17</v>
      </c>
      <c r="B12" s="126"/>
      <c r="C12" s="126"/>
      <c r="D12" s="126"/>
      <c r="E12" s="126"/>
      <c r="F12" s="126"/>
      <c r="G12" s="126"/>
      <c r="H12" s="126"/>
      <c r="I12" s="126"/>
      <c r="J12" s="126"/>
      <c r="K12" s="126"/>
      <c r="L12" s="126"/>
      <c r="M12" s="126"/>
      <c r="N12" s="126"/>
      <c r="O12" s="907"/>
      <c r="P12" s="1318" t="s">
        <v>32</v>
      </c>
      <c r="Q12" s="1318"/>
      <c r="R12" s="1318"/>
      <c r="S12" s="1318"/>
      <c r="T12" s="1318" t="s">
        <v>51</v>
      </c>
      <c r="U12" s="1318" t="s">
        <v>53</v>
      </c>
      <c r="V12" s="872"/>
      <c r="W12" s="872"/>
      <c r="X12" s="872"/>
      <c r="Y12" s="1318" t="s">
        <v>33</v>
      </c>
      <c r="Z12" s="1318" t="s">
        <v>36</v>
      </c>
      <c r="AA12" s="1725" t="s">
        <v>187</v>
      </c>
      <c r="AB12" s="1726"/>
      <c r="AC12" s="1726"/>
      <c r="AD12" s="1727"/>
      <c r="AE12" s="1725" t="s">
        <v>188</v>
      </c>
      <c r="AF12" s="1726"/>
      <c r="AG12" s="1726"/>
      <c r="AH12" s="1727"/>
      <c r="AI12" s="1778" t="s">
        <v>108</v>
      </c>
      <c r="AJ12" s="1779"/>
      <c r="AK12" s="1779"/>
      <c r="AL12" s="1780"/>
      <c r="AM12" s="1778" t="s">
        <v>189</v>
      </c>
      <c r="AN12" s="1779"/>
      <c r="AO12" s="1779"/>
      <c r="AP12" s="1780"/>
      <c r="AQ12" s="1778" t="s">
        <v>190</v>
      </c>
      <c r="AR12" s="1779"/>
      <c r="AS12" s="1779"/>
      <c r="AT12" s="1780"/>
      <c r="AU12" s="1778" t="s">
        <v>109</v>
      </c>
      <c r="AV12" s="1779"/>
      <c r="AW12" s="1779"/>
      <c r="AX12" s="1780"/>
      <c r="AY12" s="1778" t="s">
        <v>182</v>
      </c>
      <c r="AZ12" s="1779"/>
      <c r="BA12" s="1779"/>
      <c r="BB12" s="1780"/>
      <c r="BC12" s="1778" t="s">
        <v>186</v>
      </c>
      <c r="BD12" s="1779"/>
      <c r="BE12" s="1779"/>
      <c r="BF12" s="1780"/>
      <c r="BG12" s="1778" t="s">
        <v>183</v>
      </c>
      <c r="BH12" s="1779"/>
      <c r="BI12" s="1779"/>
      <c r="BJ12" s="1780"/>
      <c r="BK12" s="1778" t="s">
        <v>184</v>
      </c>
      <c r="BL12" s="1779"/>
      <c r="BM12" s="1779"/>
      <c r="BN12" s="1780"/>
      <c r="BO12" s="1778" t="s">
        <v>185</v>
      </c>
      <c r="BP12" s="1779"/>
      <c r="BQ12" s="1779"/>
      <c r="BR12" s="1780"/>
      <c r="BS12" s="1778" t="s">
        <v>110</v>
      </c>
      <c r="BT12" s="1779"/>
      <c r="BU12" s="1779"/>
      <c r="BV12" s="1780"/>
      <c r="BW12" s="1305"/>
      <c r="BX12" s="1306"/>
      <c r="BY12" s="1306"/>
      <c r="BZ12" s="1307"/>
      <c r="CA12" s="1305"/>
      <c r="CB12" s="1306"/>
      <c r="CC12" s="1306"/>
      <c r="CD12" s="1307"/>
      <c r="CE12" s="1305"/>
      <c r="CF12" s="1306"/>
      <c r="CG12" s="1306"/>
      <c r="CH12" s="1307"/>
      <c r="CI12" s="27"/>
      <c r="CJ12" s="27"/>
    </row>
    <row r="13" spans="1:88" s="26" customFormat="1" ht="10.5" customHeight="1" x14ac:dyDescent="0.2">
      <c r="A13" s="126" t="s">
        <v>17</v>
      </c>
      <c r="B13" s="126"/>
      <c r="C13" s="126"/>
      <c r="D13" s="126"/>
      <c r="E13" s="126"/>
      <c r="F13" s="126"/>
      <c r="G13" s="126"/>
      <c r="H13" s="126"/>
      <c r="I13" s="126"/>
      <c r="J13" s="126"/>
      <c r="K13" s="126"/>
      <c r="L13" s="126"/>
      <c r="M13" s="126"/>
      <c r="N13" s="126"/>
      <c r="O13" s="907"/>
      <c r="P13" s="1318" t="s">
        <v>23</v>
      </c>
      <c r="Q13" s="1318" t="s">
        <v>24</v>
      </c>
      <c r="R13" s="1318" t="s">
        <v>25</v>
      </c>
      <c r="S13" s="1318" t="s">
        <v>28</v>
      </c>
      <c r="T13" s="1318"/>
      <c r="U13" s="1318"/>
      <c r="V13" s="1722" t="s">
        <v>147</v>
      </c>
      <c r="W13" s="1723"/>
      <c r="X13" s="1724"/>
      <c r="Y13" s="1318"/>
      <c r="Z13" s="1318"/>
      <c r="AA13" s="1728"/>
      <c r="AB13" s="1729"/>
      <c r="AC13" s="1729"/>
      <c r="AD13" s="1730"/>
      <c r="AE13" s="1728"/>
      <c r="AF13" s="1729"/>
      <c r="AG13" s="1729"/>
      <c r="AH13" s="1730"/>
      <c r="AI13" s="1781"/>
      <c r="AJ13" s="1782"/>
      <c r="AK13" s="1782"/>
      <c r="AL13" s="1783"/>
      <c r="AM13" s="1781"/>
      <c r="AN13" s="1782"/>
      <c r="AO13" s="1782"/>
      <c r="AP13" s="1783"/>
      <c r="AQ13" s="1781"/>
      <c r="AR13" s="1782"/>
      <c r="AS13" s="1782"/>
      <c r="AT13" s="1783"/>
      <c r="AU13" s="1781"/>
      <c r="AV13" s="1782"/>
      <c r="AW13" s="1782"/>
      <c r="AX13" s="1783"/>
      <c r="AY13" s="1781"/>
      <c r="AZ13" s="1782"/>
      <c r="BA13" s="1782"/>
      <c r="BB13" s="1783"/>
      <c r="BC13" s="1781"/>
      <c r="BD13" s="1782"/>
      <c r="BE13" s="1782"/>
      <c r="BF13" s="1783"/>
      <c r="BG13" s="1781"/>
      <c r="BH13" s="1782"/>
      <c r="BI13" s="1782"/>
      <c r="BJ13" s="1783"/>
      <c r="BK13" s="1781"/>
      <c r="BL13" s="1782"/>
      <c r="BM13" s="1782"/>
      <c r="BN13" s="1783"/>
      <c r="BO13" s="1781"/>
      <c r="BP13" s="1782"/>
      <c r="BQ13" s="1782"/>
      <c r="BR13" s="1783"/>
      <c r="BS13" s="1781"/>
      <c r="BT13" s="1782"/>
      <c r="BU13" s="1782"/>
      <c r="BV13" s="1783"/>
      <c r="BW13" s="1304" t="s">
        <v>37</v>
      </c>
      <c r="BX13" s="1304"/>
      <c r="BY13" s="1304"/>
      <c r="BZ13" s="1304"/>
      <c r="CA13" s="1304" t="s">
        <v>39</v>
      </c>
      <c r="CB13" s="1304"/>
      <c r="CC13" s="1304"/>
      <c r="CD13" s="1304"/>
      <c r="CE13" s="1304" t="s">
        <v>175</v>
      </c>
      <c r="CF13" s="1304"/>
      <c r="CG13" s="1304"/>
      <c r="CH13" s="1304"/>
      <c r="CI13" s="27"/>
      <c r="CJ13" s="27"/>
    </row>
    <row r="14" spans="1:88" s="26" customFormat="1" ht="21" customHeight="1" x14ac:dyDescent="0.2">
      <c r="A14" s="908" t="s">
        <v>3</v>
      </c>
      <c r="B14" s="1791" t="s">
        <v>29</v>
      </c>
      <c r="C14" s="1792"/>
      <c r="D14" s="1793"/>
      <c r="E14" s="909" t="s">
        <v>30</v>
      </c>
      <c r="F14" s="910"/>
      <c r="G14" s="1791" t="s">
        <v>31</v>
      </c>
      <c r="H14" s="1792"/>
      <c r="I14" s="1792"/>
      <c r="J14" s="1792"/>
      <c r="K14" s="1793"/>
      <c r="L14" s="1718" t="s">
        <v>63</v>
      </c>
      <c r="M14" s="1395" t="s">
        <v>8</v>
      </c>
      <c r="N14" s="1795" t="s">
        <v>12</v>
      </c>
      <c r="O14" s="1718" t="s">
        <v>10</v>
      </c>
      <c r="P14" s="1318"/>
      <c r="Q14" s="1318"/>
      <c r="R14" s="1318"/>
      <c r="S14" s="1318"/>
      <c r="T14" s="1318"/>
      <c r="U14" s="1318"/>
      <c r="V14" s="911" t="s">
        <v>147</v>
      </c>
      <c r="W14" s="911" t="s">
        <v>148</v>
      </c>
      <c r="X14" s="911" t="s">
        <v>149</v>
      </c>
      <c r="Y14" s="1318"/>
      <c r="Z14" s="1318"/>
      <c r="AA14" s="1731"/>
      <c r="AB14" s="1732"/>
      <c r="AC14" s="1732"/>
      <c r="AD14" s="1733"/>
      <c r="AE14" s="1731"/>
      <c r="AF14" s="1732"/>
      <c r="AG14" s="1732"/>
      <c r="AH14" s="1733"/>
      <c r="AI14" s="1784"/>
      <c r="AJ14" s="1785"/>
      <c r="AK14" s="1785"/>
      <c r="AL14" s="1786"/>
      <c r="AM14" s="1784"/>
      <c r="AN14" s="1785"/>
      <c r="AO14" s="1785"/>
      <c r="AP14" s="1786"/>
      <c r="AQ14" s="1784"/>
      <c r="AR14" s="1785"/>
      <c r="AS14" s="1785"/>
      <c r="AT14" s="1786"/>
      <c r="AU14" s="1784"/>
      <c r="AV14" s="1785"/>
      <c r="AW14" s="1785"/>
      <c r="AX14" s="1786"/>
      <c r="AY14" s="1784"/>
      <c r="AZ14" s="1785"/>
      <c r="BA14" s="1785"/>
      <c r="BB14" s="1786"/>
      <c r="BC14" s="1784"/>
      <c r="BD14" s="1785"/>
      <c r="BE14" s="1785"/>
      <c r="BF14" s="1786"/>
      <c r="BG14" s="1784"/>
      <c r="BH14" s="1785"/>
      <c r="BI14" s="1785"/>
      <c r="BJ14" s="1786"/>
      <c r="BK14" s="1784"/>
      <c r="BL14" s="1785"/>
      <c r="BM14" s="1785"/>
      <c r="BN14" s="1786"/>
      <c r="BO14" s="1784"/>
      <c r="BP14" s="1785"/>
      <c r="BQ14" s="1785"/>
      <c r="BR14" s="1786"/>
      <c r="BS14" s="1784"/>
      <c r="BT14" s="1785"/>
      <c r="BU14" s="1785"/>
      <c r="BV14" s="1786"/>
      <c r="BW14" s="1305" t="s">
        <v>1274</v>
      </c>
      <c r="BX14" s="1306"/>
      <c r="BY14" s="1306"/>
      <c r="BZ14" s="1307"/>
      <c r="CA14" s="1305" t="s">
        <v>1275</v>
      </c>
      <c r="CB14" s="1306"/>
      <c r="CC14" s="1306"/>
      <c r="CD14" s="1307"/>
      <c r="CE14" s="1304" t="s">
        <v>1276</v>
      </c>
      <c r="CF14" s="1304"/>
      <c r="CG14" s="1304"/>
      <c r="CH14" s="1304"/>
      <c r="CI14" s="27"/>
      <c r="CJ14" s="27"/>
    </row>
    <row r="15" spans="1:88" s="26" customFormat="1" ht="18.75" customHeight="1" x14ac:dyDescent="0.2">
      <c r="A15" s="886" t="s">
        <v>20</v>
      </c>
      <c r="B15" s="886" t="s">
        <v>54</v>
      </c>
      <c r="C15" s="886" t="s">
        <v>55</v>
      </c>
      <c r="D15" s="886" t="s">
        <v>56</v>
      </c>
      <c r="E15" s="886" t="s">
        <v>57</v>
      </c>
      <c r="F15" s="886" t="s">
        <v>58</v>
      </c>
      <c r="G15" s="886" t="s">
        <v>59</v>
      </c>
      <c r="H15" s="886" t="s">
        <v>60</v>
      </c>
      <c r="I15" s="868" t="s">
        <v>61</v>
      </c>
      <c r="J15" s="868" t="s">
        <v>62</v>
      </c>
      <c r="K15" s="868" t="s">
        <v>60</v>
      </c>
      <c r="L15" s="1794"/>
      <c r="M15" s="1396"/>
      <c r="N15" s="1796"/>
      <c r="O15" s="1794"/>
      <c r="P15" s="1318"/>
      <c r="Q15" s="1318"/>
      <c r="R15" s="1318"/>
      <c r="S15" s="1318"/>
      <c r="T15" s="1318"/>
      <c r="U15" s="1318"/>
      <c r="V15" s="872"/>
      <c r="W15" s="872"/>
      <c r="X15" s="872"/>
      <c r="Y15" s="1318"/>
      <c r="Z15" s="1318"/>
      <c r="AA15" s="888">
        <v>1</v>
      </c>
      <c r="AB15" s="888">
        <v>2</v>
      </c>
      <c r="AC15" s="888">
        <v>3</v>
      </c>
      <c r="AD15" s="888">
        <v>4</v>
      </c>
      <c r="AE15" s="888">
        <v>1</v>
      </c>
      <c r="AF15" s="888">
        <v>2</v>
      </c>
      <c r="AG15" s="888">
        <v>3</v>
      </c>
      <c r="AH15" s="888">
        <v>4</v>
      </c>
      <c r="AI15" s="888">
        <v>1</v>
      </c>
      <c r="AJ15" s="888">
        <v>2</v>
      </c>
      <c r="AK15" s="888">
        <v>3</v>
      </c>
      <c r="AL15" s="888">
        <v>4</v>
      </c>
      <c r="AM15" s="888">
        <v>1</v>
      </c>
      <c r="AN15" s="888">
        <v>2</v>
      </c>
      <c r="AO15" s="888">
        <v>3</v>
      </c>
      <c r="AP15" s="888">
        <v>4</v>
      </c>
      <c r="AQ15" s="888">
        <v>1</v>
      </c>
      <c r="AR15" s="888">
        <v>2</v>
      </c>
      <c r="AS15" s="888">
        <v>3</v>
      </c>
      <c r="AT15" s="888">
        <v>4</v>
      </c>
      <c r="AU15" s="888">
        <v>1</v>
      </c>
      <c r="AV15" s="888">
        <v>2</v>
      </c>
      <c r="AW15" s="888">
        <v>3</v>
      </c>
      <c r="AX15" s="888">
        <v>4</v>
      </c>
      <c r="AY15" s="888">
        <v>1</v>
      </c>
      <c r="AZ15" s="888">
        <v>2</v>
      </c>
      <c r="BA15" s="888">
        <v>3</v>
      </c>
      <c r="BB15" s="888">
        <v>4</v>
      </c>
      <c r="BC15" s="888">
        <v>1</v>
      </c>
      <c r="BD15" s="888">
        <v>2</v>
      </c>
      <c r="BE15" s="888">
        <v>3</v>
      </c>
      <c r="BF15" s="888">
        <v>4</v>
      </c>
      <c r="BG15" s="888">
        <v>1</v>
      </c>
      <c r="BH15" s="888">
        <v>2</v>
      </c>
      <c r="BI15" s="888">
        <v>3</v>
      </c>
      <c r="BJ15" s="888">
        <v>4</v>
      </c>
      <c r="BK15" s="888">
        <v>1</v>
      </c>
      <c r="BL15" s="888">
        <v>2</v>
      </c>
      <c r="BM15" s="888">
        <v>3</v>
      </c>
      <c r="BN15" s="888">
        <v>4</v>
      </c>
      <c r="BO15" s="888">
        <v>1</v>
      </c>
      <c r="BP15" s="888">
        <v>2</v>
      </c>
      <c r="BQ15" s="888">
        <v>3</v>
      </c>
      <c r="BR15" s="888">
        <v>4</v>
      </c>
      <c r="BS15" s="888">
        <v>1</v>
      </c>
      <c r="BT15" s="888">
        <v>2</v>
      </c>
      <c r="BU15" s="888">
        <v>3</v>
      </c>
      <c r="BV15" s="888">
        <v>4</v>
      </c>
      <c r="BW15" s="1074" t="s">
        <v>41</v>
      </c>
      <c r="BX15" s="1074" t="s">
        <v>42</v>
      </c>
      <c r="BY15" s="377" t="s">
        <v>40</v>
      </c>
      <c r="BZ15" s="367" t="s">
        <v>38</v>
      </c>
      <c r="CA15" s="1074" t="s">
        <v>41</v>
      </c>
      <c r="CB15" s="1076" t="s">
        <v>42</v>
      </c>
      <c r="CC15" s="377" t="s">
        <v>40</v>
      </c>
      <c r="CD15" s="377" t="s">
        <v>38</v>
      </c>
      <c r="CE15" s="1074" t="s">
        <v>41</v>
      </c>
      <c r="CF15" s="1076" t="s">
        <v>42</v>
      </c>
      <c r="CG15" s="377" t="s">
        <v>40</v>
      </c>
      <c r="CH15" s="377" t="s">
        <v>38</v>
      </c>
      <c r="CI15" s="27"/>
      <c r="CJ15" s="27"/>
    </row>
    <row r="16" spans="1:88" s="26" customFormat="1" ht="117.75" customHeight="1" x14ac:dyDescent="0.2">
      <c r="A16" s="1741" t="s">
        <v>268</v>
      </c>
      <c r="B16" s="1408" t="s">
        <v>1099</v>
      </c>
      <c r="C16" s="1408">
        <v>2</v>
      </c>
      <c r="D16" s="1408">
        <v>2</v>
      </c>
      <c r="E16" s="1408">
        <v>2</v>
      </c>
      <c r="F16" s="1408">
        <v>1</v>
      </c>
      <c r="G16" s="1408">
        <v>1</v>
      </c>
      <c r="H16" s="1408">
        <v>1</v>
      </c>
      <c r="I16" s="1408">
        <v>1</v>
      </c>
      <c r="J16" s="1408">
        <v>1</v>
      </c>
      <c r="K16" s="1408">
        <v>1</v>
      </c>
      <c r="L16" s="1718">
        <f>SUM(B16:K16)/10</f>
        <v>1.2</v>
      </c>
      <c r="M16" s="1720" t="s">
        <v>1160</v>
      </c>
      <c r="N16" s="1408" t="s">
        <v>642</v>
      </c>
      <c r="O16" s="1408" t="s">
        <v>643</v>
      </c>
      <c r="P16" s="475">
        <v>5</v>
      </c>
      <c r="Q16" s="475">
        <v>5</v>
      </c>
      <c r="R16" s="475">
        <v>5</v>
      </c>
      <c r="S16" s="865">
        <f>P16*Q16*R16</f>
        <v>125</v>
      </c>
      <c r="T16" s="961" t="s">
        <v>1436</v>
      </c>
      <c r="U16" s="1484" t="s">
        <v>1161</v>
      </c>
      <c r="V16" s="249" t="s">
        <v>644</v>
      </c>
      <c r="W16" s="249" t="s">
        <v>645</v>
      </c>
      <c r="X16" s="249" t="s">
        <v>646</v>
      </c>
      <c r="Y16" s="249" t="s">
        <v>647</v>
      </c>
      <c r="Z16" s="249" t="s">
        <v>1162</v>
      </c>
      <c r="AA16" s="872"/>
      <c r="AB16" s="872"/>
      <c r="AC16" s="872"/>
      <c r="AD16" s="872"/>
      <c r="AE16" s="872"/>
      <c r="AF16" s="872"/>
      <c r="AG16" s="872"/>
      <c r="AH16" s="872"/>
      <c r="AI16" s="872"/>
      <c r="AJ16" s="872"/>
      <c r="AK16" s="872"/>
      <c r="AL16" s="872"/>
      <c r="AM16" s="872"/>
      <c r="AN16" s="872"/>
      <c r="AO16" s="872"/>
      <c r="AP16" s="872"/>
      <c r="AQ16" s="872"/>
      <c r="AR16" s="872"/>
      <c r="AS16" s="872"/>
      <c r="AT16" s="1034"/>
      <c r="AU16" s="872"/>
      <c r="AV16" s="872"/>
      <c r="AW16" s="872"/>
      <c r="AX16" s="872"/>
      <c r="AY16" s="872"/>
      <c r="AZ16" s="872"/>
      <c r="BA16" s="1034"/>
      <c r="BB16" s="872"/>
      <c r="BC16" s="872"/>
      <c r="BD16" s="872"/>
      <c r="BE16" s="872"/>
      <c r="BF16" s="872"/>
      <c r="BG16" s="872"/>
      <c r="BH16" s="1034"/>
      <c r="BI16" s="872"/>
      <c r="BJ16" s="872"/>
      <c r="BK16" s="872"/>
      <c r="BL16" s="872"/>
      <c r="BM16" s="1034"/>
      <c r="BN16" s="872"/>
      <c r="BO16" s="872"/>
      <c r="BP16" s="872"/>
      <c r="BQ16" s="872"/>
      <c r="BR16" s="1034"/>
      <c r="BS16" s="872"/>
      <c r="BT16" s="872"/>
      <c r="BU16" s="872"/>
      <c r="BV16" s="872"/>
      <c r="BW16" s="89" t="s">
        <v>1344</v>
      </c>
      <c r="BX16" s="472" t="s">
        <v>1354</v>
      </c>
      <c r="BY16" s="472">
        <v>0.1</v>
      </c>
      <c r="BZ16" s="249" t="s">
        <v>1352</v>
      </c>
      <c r="CA16" s="872"/>
      <c r="CB16" s="872"/>
      <c r="CC16" s="872"/>
      <c r="CD16" s="1079"/>
      <c r="CE16" s="1077"/>
      <c r="CF16" s="1077"/>
      <c r="CG16" s="1096"/>
      <c r="CH16" s="912"/>
      <c r="CI16" s="27"/>
      <c r="CJ16" s="27"/>
    </row>
    <row r="17" spans="1:88" s="26" customFormat="1" ht="244.5" customHeight="1" x14ac:dyDescent="0.2">
      <c r="A17" s="1742"/>
      <c r="B17" s="1409"/>
      <c r="C17" s="1409"/>
      <c r="D17" s="1409"/>
      <c r="E17" s="1409"/>
      <c r="F17" s="1409"/>
      <c r="G17" s="1409"/>
      <c r="H17" s="1409"/>
      <c r="I17" s="1409"/>
      <c r="J17" s="1409"/>
      <c r="K17" s="1409"/>
      <c r="L17" s="1719"/>
      <c r="M17" s="1721"/>
      <c r="N17" s="1409"/>
      <c r="O17" s="1409"/>
      <c r="P17" s="865">
        <v>5</v>
      </c>
      <c r="Q17" s="865">
        <v>5</v>
      </c>
      <c r="R17" s="865">
        <v>5</v>
      </c>
      <c r="S17" s="865">
        <f>P17*Q17*R17</f>
        <v>125</v>
      </c>
      <c r="T17" s="961" t="s">
        <v>648</v>
      </c>
      <c r="U17" s="1485"/>
      <c r="V17" s="249" t="s">
        <v>649</v>
      </c>
      <c r="W17" s="249" t="s">
        <v>651</v>
      </c>
      <c r="X17" s="249" t="s">
        <v>650</v>
      </c>
      <c r="Y17" s="249" t="s">
        <v>647</v>
      </c>
      <c r="Z17" s="249" t="s">
        <v>1162</v>
      </c>
      <c r="AA17" s="872"/>
      <c r="AB17" s="872"/>
      <c r="AC17" s="872"/>
      <c r="AD17" s="872"/>
      <c r="AE17" s="872"/>
      <c r="AF17" s="872"/>
      <c r="AG17" s="872"/>
      <c r="AH17" s="872"/>
      <c r="AI17" s="872"/>
      <c r="AJ17" s="872"/>
      <c r="AK17" s="872"/>
      <c r="AL17" s="872"/>
      <c r="AM17" s="872"/>
      <c r="AN17" s="872"/>
      <c r="AO17" s="872"/>
      <c r="AP17" s="872"/>
      <c r="AQ17" s="872"/>
      <c r="AR17" s="872"/>
      <c r="AS17" s="872"/>
      <c r="AT17" s="872"/>
      <c r="AU17" s="872"/>
      <c r="AV17" s="872"/>
      <c r="AW17" s="1034"/>
      <c r="AX17" s="872"/>
      <c r="AY17" s="872"/>
      <c r="AZ17" s="872"/>
      <c r="BA17" s="872"/>
      <c r="BB17" s="872"/>
      <c r="BC17" s="872"/>
      <c r="BD17" s="872"/>
      <c r="BE17" s="872"/>
      <c r="BF17" s="1034"/>
      <c r="BG17" s="872"/>
      <c r="BH17" s="872"/>
      <c r="BI17" s="872"/>
      <c r="BJ17" s="872"/>
      <c r="BK17" s="872"/>
      <c r="BL17" s="1034"/>
      <c r="BM17" s="872"/>
      <c r="BN17" s="872"/>
      <c r="BO17" s="872"/>
      <c r="BP17" s="872"/>
      <c r="BQ17" s="872"/>
      <c r="BR17" s="872"/>
      <c r="BS17" s="872"/>
      <c r="BT17" s="1034"/>
      <c r="BU17" s="872"/>
      <c r="BV17" s="872"/>
      <c r="BW17" s="249" t="s">
        <v>1344</v>
      </c>
      <c r="BX17" s="249" t="s">
        <v>1340</v>
      </c>
      <c r="BY17" s="135">
        <v>0</v>
      </c>
      <c r="BZ17" s="249" t="s">
        <v>1351</v>
      </c>
      <c r="CA17" s="872"/>
      <c r="CB17" s="872"/>
      <c r="CC17" s="872"/>
      <c r="CD17" s="1079"/>
      <c r="CE17" s="1077"/>
      <c r="CF17" s="1077"/>
      <c r="CG17" s="1096"/>
      <c r="CH17" s="912"/>
      <c r="CI17" s="27"/>
      <c r="CJ17" s="27"/>
    </row>
    <row r="18" spans="1:88" s="26" customFormat="1" ht="60.75" hidden="1" customHeight="1" x14ac:dyDescent="0.2">
      <c r="A18" s="913" t="s">
        <v>204</v>
      </c>
      <c r="B18" s="510"/>
      <c r="C18" s="510"/>
      <c r="D18" s="510"/>
      <c r="E18" s="510"/>
      <c r="F18" s="510"/>
      <c r="G18" s="510"/>
      <c r="H18" s="510"/>
      <c r="I18" s="863"/>
      <c r="J18" s="863"/>
      <c r="K18" s="863"/>
      <c r="L18" s="841"/>
      <c r="M18" s="914" t="s">
        <v>641</v>
      </c>
      <c r="N18" s="97"/>
      <c r="O18" s="97"/>
      <c r="P18" s="865"/>
      <c r="Q18" s="865"/>
      <c r="R18" s="865"/>
      <c r="S18" s="865"/>
      <c r="T18" s="872"/>
      <c r="U18" s="872"/>
      <c r="V18" s="872"/>
      <c r="W18" s="872"/>
      <c r="X18" s="872"/>
      <c r="Y18" s="872"/>
      <c r="Z18" s="872"/>
      <c r="AA18" s="872"/>
      <c r="AB18" s="872"/>
      <c r="AC18" s="872"/>
      <c r="AD18" s="872"/>
      <c r="AE18" s="872"/>
      <c r="AF18" s="872"/>
      <c r="AG18" s="872"/>
      <c r="AH18" s="872"/>
      <c r="AI18" s="872"/>
      <c r="AJ18" s="872"/>
      <c r="AK18" s="872"/>
      <c r="AL18" s="872"/>
      <c r="AM18" s="872"/>
      <c r="AN18" s="872"/>
      <c r="AO18" s="872"/>
      <c r="AP18" s="872"/>
      <c r="AQ18" s="872"/>
      <c r="AR18" s="872"/>
      <c r="AS18" s="872"/>
      <c r="AT18" s="872"/>
      <c r="AU18" s="872"/>
      <c r="AV18" s="872"/>
      <c r="AW18" s="872"/>
      <c r="AX18" s="872"/>
      <c r="AY18" s="872"/>
      <c r="AZ18" s="872"/>
      <c r="BA18" s="872"/>
      <c r="BB18" s="872"/>
      <c r="BC18" s="872"/>
      <c r="BD18" s="872"/>
      <c r="BE18" s="872"/>
      <c r="BF18" s="872"/>
      <c r="BG18" s="872"/>
      <c r="BH18" s="872"/>
      <c r="BI18" s="872"/>
      <c r="BJ18" s="872"/>
      <c r="BK18" s="872"/>
      <c r="BL18" s="872"/>
      <c r="BM18" s="872"/>
      <c r="BN18" s="872"/>
      <c r="BO18" s="872"/>
      <c r="BP18" s="872"/>
      <c r="BQ18" s="872"/>
      <c r="BR18" s="872"/>
      <c r="BS18" s="872"/>
      <c r="BT18" s="872"/>
      <c r="BU18" s="872"/>
      <c r="BV18" s="872"/>
      <c r="BW18" s="872"/>
      <c r="BX18" s="872"/>
      <c r="BY18" s="872"/>
      <c r="BZ18" s="872"/>
      <c r="CA18" s="872"/>
      <c r="CB18" s="872"/>
      <c r="CC18" s="872"/>
      <c r="CD18" s="1079"/>
      <c r="CE18" s="1077"/>
      <c r="CF18" s="1077"/>
      <c r="CG18" s="1096"/>
      <c r="CH18" s="912"/>
      <c r="CI18" s="27"/>
      <c r="CJ18" s="27"/>
    </row>
    <row r="19" spans="1:88" s="26" customFormat="1" ht="81.75" hidden="1" customHeight="1" x14ac:dyDescent="0.2">
      <c r="A19" s="913" t="s">
        <v>205</v>
      </c>
      <c r="B19" s="510"/>
      <c r="C19" s="510"/>
      <c r="D19" s="510"/>
      <c r="E19" s="510"/>
      <c r="F19" s="510"/>
      <c r="G19" s="408"/>
      <c r="H19" s="510"/>
      <c r="I19" s="510"/>
      <c r="J19" s="510"/>
      <c r="K19" s="510"/>
      <c r="L19" s="889"/>
      <c r="M19" s="914" t="s">
        <v>641</v>
      </c>
      <c r="N19" s="510"/>
      <c r="O19" s="915"/>
      <c r="P19" s="475"/>
      <c r="Q19" s="475"/>
      <c r="R19" s="475"/>
      <c r="S19" s="627"/>
      <c r="T19" s="480"/>
      <c r="U19" s="872"/>
      <c r="V19" s="868"/>
      <c r="W19" s="249"/>
      <c r="X19" s="249"/>
      <c r="Y19" s="249"/>
      <c r="Z19" s="249"/>
      <c r="AA19" s="872"/>
      <c r="AB19" s="872"/>
      <c r="AC19" s="872"/>
      <c r="AD19" s="872"/>
      <c r="AE19" s="872"/>
      <c r="AF19" s="872"/>
      <c r="AG19" s="872"/>
      <c r="AH19" s="872"/>
      <c r="AI19" s="872"/>
      <c r="AJ19" s="872"/>
      <c r="AK19" s="872"/>
      <c r="AL19" s="872"/>
      <c r="AM19" s="872"/>
      <c r="AN19" s="872"/>
      <c r="AO19" s="872"/>
      <c r="AP19" s="872"/>
      <c r="AQ19" s="872"/>
      <c r="AR19" s="872"/>
      <c r="AS19" s="872"/>
      <c r="AT19" s="872"/>
      <c r="AU19" s="872"/>
      <c r="AV19" s="872"/>
      <c r="AW19" s="872"/>
      <c r="AX19" s="872"/>
      <c r="AY19" s="872"/>
      <c r="AZ19" s="872"/>
      <c r="BA19" s="872"/>
      <c r="BB19" s="872"/>
      <c r="BC19" s="872"/>
      <c r="BD19" s="872"/>
      <c r="BE19" s="872"/>
      <c r="BF19" s="872"/>
      <c r="BG19" s="872"/>
      <c r="BH19" s="872"/>
      <c r="BI19" s="872"/>
      <c r="BJ19" s="872"/>
      <c r="BK19" s="872"/>
      <c r="BL19" s="872"/>
      <c r="BM19" s="872"/>
      <c r="BN19" s="872"/>
      <c r="BO19" s="872"/>
      <c r="BP19" s="872"/>
      <c r="BQ19" s="872"/>
      <c r="BR19" s="872"/>
      <c r="BS19" s="872"/>
      <c r="BT19" s="872"/>
      <c r="BU19" s="872"/>
      <c r="BV19" s="872"/>
      <c r="BW19" s="249"/>
      <c r="BX19" s="249"/>
      <c r="BY19" s="249"/>
      <c r="BZ19" s="249"/>
      <c r="CA19" s="872"/>
      <c r="CB19" s="872"/>
      <c r="CC19" s="249"/>
      <c r="CD19" s="1093"/>
      <c r="CE19" s="249"/>
      <c r="CF19" s="1077"/>
      <c r="CG19" s="912"/>
      <c r="CH19" s="912"/>
      <c r="CI19" s="27"/>
      <c r="CJ19" s="27"/>
    </row>
    <row r="20" spans="1:88" s="26" customFormat="1" ht="114" customHeight="1" x14ac:dyDescent="0.2">
      <c r="A20" s="913" t="s">
        <v>206</v>
      </c>
      <c r="B20" s="863">
        <v>3</v>
      </c>
      <c r="C20" s="863">
        <v>2</v>
      </c>
      <c r="D20" s="863">
        <v>3</v>
      </c>
      <c r="E20" s="863">
        <v>2</v>
      </c>
      <c r="F20" s="863">
        <v>3</v>
      </c>
      <c r="G20" s="863">
        <v>2</v>
      </c>
      <c r="H20" s="863">
        <v>3</v>
      </c>
      <c r="I20" s="863">
        <v>2</v>
      </c>
      <c r="J20" s="863">
        <v>2</v>
      </c>
      <c r="K20" s="863">
        <v>3</v>
      </c>
      <c r="L20" s="868">
        <f t="shared" ref="L20:L25" si="0">AVERAGE(B20:K20)</f>
        <v>2.5</v>
      </c>
      <c r="M20" s="1006" t="s">
        <v>1163</v>
      </c>
      <c r="N20" s="1006" t="s">
        <v>1164</v>
      </c>
      <c r="O20" s="1006" t="s">
        <v>1165</v>
      </c>
      <c r="P20" s="872">
        <v>5</v>
      </c>
      <c r="Q20" s="872">
        <v>5</v>
      </c>
      <c r="R20" s="872">
        <v>5</v>
      </c>
      <c r="S20" s="249">
        <f t="shared" ref="S20:S26" si="1">P20*Q20*R20</f>
        <v>125</v>
      </c>
      <c r="T20" s="969" t="s">
        <v>1438</v>
      </c>
      <c r="U20" s="872" t="s">
        <v>1166</v>
      </c>
      <c r="V20" s="249" t="s">
        <v>1167</v>
      </c>
      <c r="W20" s="249" t="s">
        <v>1168</v>
      </c>
      <c r="X20" s="249" t="s">
        <v>1331</v>
      </c>
      <c r="Y20" s="249" t="s">
        <v>653</v>
      </c>
      <c r="Z20" s="249" t="s">
        <v>1169</v>
      </c>
      <c r="AA20" s="872"/>
      <c r="AB20" s="872"/>
      <c r="AC20" s="872"/>
      <c r="AD20" s="872"/>
      <c r="AE20" s="872"/>
      <c r="AF20" s="872"/>
      <c r="AG20" s="872"/>
      <c r="AH20" s="872"/>
      <c r="AI20" s="872"/>
      <c r="AJ20" s="872"/>
      <c r="AK20" s="872"/>
      <c r="AL20" s="872"/>
      <c r="AM20" s="872"/>
      <c r="AN20" s="872"/>
      <c r="AO20" s="872"/>
      <c r="AP20" s="872"/>
      <c r="AQ20" s="872"/>
      <c r="AR20" s="872"/>
      <c r="AS20" s="872"/>
      <c r="AT20" s="1034"/>
      <c r="AU20" s="872"/>
      <c r="AV20" s="872"/>
      <c r="AW20" s="872"/>
      <c r="AX20" s="872"/>
      <c r="AY20" s="872"/>
      <c r="AZ20" s="872"/>
      <c r="BA20" s="872"/>
      <c r="BB20" s="872"/>
      <c r="BC20" s="872"/>
      <c r="BD20" s="872"/>
      <c r="BE20" s="872"/>
      <c r="BF20" s="1034"/>
      <c r="BG20" s="872"/>
      <c r="BH20" s="872"/>
      <c r="BI20" s="872"/>
      <c r="BJ20" s="872"/>
      <c r="BK20" s="872"/>
      <c r="BL20" s="872"/>
      <c r="BM20" s="872"/>
      <c r="BN20" s="872"/>
      <c r="BO20" s="872"/>
      <c r="BP20" s="872"/>
      <c r="BQ20" s="872"/>
      <c r="BR20" s="872"/>
      <c r="BS20" s="872"/>
      <c r="BT20" s="1034"/>
      <c r="BU20" s="872"/>
      <c r="BV20" s="872"/>
      <c r="BW20" s="249" t="s">
        <v>1344</v>
      </c>
      <c r="BX20" s="249" t="s">
        <v>1340</v>
      </c>
      <c r="BY20" s="135">
        <v>0.1</v>
      </c>
      <c r="BZ20" s="249" t="s">
        <v>1353</v>
      </c>
      <c r="CA20" s="472"/>
      <c r="CB20" s="474"/>
      <c r="CC20" s="249"/>
      <c r="CD20" s="1093"/>
      <c r="CE20" s="472"/>
      <c r="CF20" s="125"/>
      <c r="CG20" s="912"/>
      <c r="CH20" s="912"/>
      <c r="CI20" s="27"/>
      <c r="CJ20" s="27"/>
    </row>
    <row r="21" spans="1:88" s="26" customFormat="1" ht="143.25" hidden="1" customHeight="1" x14ac:dyDescent="0.2">
      <c r="A21" s="913" t="s">
        <v>207</v>
      </c>
      <c r="B21" s="868">
        <v>3</v>
      </c>
      <c r="C21" s="868">
        <v>2</v>
      </c>
      <c r="D21" s="868">
        <v>3</v>
      </c>
      <c r="E21" s="868">
        <v>2</v>
      </c>
      <c r="F21" s="868">
        <v>3</v>
      </c>
      <c r="G21" s="868">
        <v>2</v>
      </c>
      <c r="H21" s="868">
        <v>3</v>
      </c>
      <c r="I21" s="868">
        <v>2</v>
      </c>
      <c r="J21" s="868">
        <v>2</v>
      </c>
      <c r="K21" s="868">
        <v>3</v>
      </c>
      <c r="L21" s="868">
        <f t="shared" si="0"/>
        <v>2.5</v>
      </c>
      <c r="M21" s="97" t="s">
        <v>596</v>
      </c>
      <c r="N21" s="97" t="s">
        <v>599</v>
      </c>
      <c r="O21" s="706" t="s">
        <v>597</v>
      </c>
      <c r="P21" s="868">
        <v>3</v>
      </c>
      <c r="Q21" s="868">
        <v>3</v>
      </c>
      <c r="R21" s="97">
        <v>4</v>
      </c>
      <c r="S21" s="249">
        <f t="shared" si="1"/>
        <v>36</v>
      </c>
      <c r="T21" s="807" t="s">
        <v>598</v>
      </c>
      <c r="U21" s="97"/>
      <c r="V21" s="249" t="s">
        <v>654</v>
      </c>
      <c r="W21" s="249" t="s">
        <v>655</v>
      </c>
      <c r="X21" s="249" t="s">
        <v>652</v>
      </c>
      <c r="Y21" s="249" t="s">
        <v>656</v>
      </c>
      <c r="Z21" s="249" t="s">
        <v>657</v>
      </c>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249"/>
      <c r="BX21" s="97"/>
      <c r="BY21" s="97"/>
      <c r="BZ21" s="97"/>
      <c r="CA21" s="97"/>
      <c r="CB21" s="97"/>
      <c r="CC21" s="97"/>
      <c r="CD21" s="1092"/>
      <c r="CE21" s="97"/>
      <c r="CF21" s="97"/>
      <c r="CG21" s="97"/>
      <c r="CH21" s="97"/>
      <c r="CI21" s="47"/>
      <c r="CJ21" s="47"/>
    </row>
    <row r="22" spans="1:88" s="26" customFormat="1" ht="73.5" hidden="1" customHeight="1" x14ac:dyDescent="0.2">
      <c r="A22" s="916"/>
      <c r="B22" s="917"/>
      <c r="C22" s="487"/>
      <c r="D22" s="487"/>
      <c r="E22" s="487"/>
      <c r="F22" s="487"/>
      <c r="G22" s="487"/>
      <c r="H22" s="487"/>
      <c r="I22" s="487"/>
      <c r="J22" s="487"/>
      <c r="K22" s="487"/>
      <c r="L22" s="868" t="e">
        <f t="shared" si="0"/>
        <v>#DIV/0!</v>
      </c>
      <c r="M22" s="918">
        <f>SUM(B22:K22)/10</f>
        <v>0</v>
      </c>
      <c r="N22" s="487"/>
      <c r="O22" s="487"/>
      <c r="P22" s="487"/>
      <c r="Q22" s="487"/>
      <c r="R22" s="487"/>
      <c r="S22" s="249">
        <f t="shared" si="1"/>
        <v>0</v>
      </c>
      <c r="T22" s="487"/>
      <c r="U22" s="487"/>
      <c r="V22" s="487"/>
      <c r="W22" s="487"/>
      <c r="X22" s="487"/>
      <c r="Y22" s="487"/>
      <c r="Z22" s="487"/>
      <c r="AA22" s="487"/>
      <c r="AB22" s="487"/>
      <c r="AC22" s="487"/>
      <c r="AD22" s="487"/>
      <c r="AE22" s="487"/>
      <c r="AF22" s="487"/>
      <c r="AG22" s="487"/>
      <c r="AH22" s="487"/>
      <c r="AI22" s="487"/>
      <c r="AJ22" s="487"/>
      <c r="AK22" s="487"/>
      <c r="AL22" s="487"/>
      <c r="AM22" s="487"/>
      <c r="AN22" s="487"/>
      <c r="AO22" s="487"/>
      <c r="AP22" s="487"/>
      <c r="AQ22" s="487"/>
      <c r="AR22" s="487"/>
      <c r="AS22" s="487"/>
      <c r="AT22" s="487"/>
      <c r="AU22" s="487"/>
      <c r="AV22" s="487"/>
      <c r="AW22" s="487"/>
      <c r="AX22" s="487"/>
      <c r="AY22" s="487"/>
      <c r="AZ22" s="487"/>
      <c r="BA22" s="487"/>
      <c r="BB22" s="487"/>
      <c r="BC22" s="487"/>
      <c r="BD22" s="487"/>
      <c r="BE22" s="487"/>
      <c r="BF22" s="487"/>
      <c r="BG22" s="487"/>
      <c r="BH22" s="487"/>
      <c r="BI22" s="487"/>
      <c r="BJ22" s="487"/>
      <c r="BK22" s="487"/>
      <c r="BL22" s="487"/>
      <c r="BM22" s="487"/>
      <c r="BN22" s="487"/>
      <c r="BO22" s="487"/>
      <c r="BP22" s="487"/>
      <c r="BQ22" s="487"/>
      <c r="BR22" s="487"/>
      <c r="BS22" s="487"/>
      <c r="BT22" s="487"/>
      <c r="BU22" s="487"/>
      <c r="BV22" s="487"/>
      <c r="BW22" s="249"/>
      <c r="BX22" s="487"/>
      <c r="BY22" s="487"/>
      <c r="BZ22" s="487"/>
      <c r="CA22" s="487"/>
      <c r="CB22" s="487"/>
      <c r="CC22" s="487"/>
      <c r="CD22" s="487"/>
      <c r="CE22" s="97"/>
      <c r="CF22" s="97"/>
      <c r="CG22" s="97"/>
      <c r="CH22" s="97"/>
      <c r="CI22" s="47"/>
      <c r="CJ22" s="47"/>
    </row>
    <row r="23" spans="1:88" s="26" customFormat="1" ht="172.5" hidden="1" customHeight="1" x14ac:dyDescent="0.2">
      <c r="A23" s="916"/>
      <c r="B23" s="917"/>
      <c r="C23" s="487"/>
      <c r="D23" s="487"/>
      <c r="E23" s="487"/>
      <c r="F23" s="487"/>
      <c r="G23" s="487"/>
      <c r="H23" s="487"/>
      <c r="I23" s="487"/>
      <c r="J23" s="487"/>
      <c r="K23" s="487"/>
      <c r="L23" s="868" t="e">
        <f t="shared" si="0"/>
        <v>#DIV/0!</v>
      </c>
      <c r="M23" s="918">
        <f>SUM(B23:K23)/10</f>
        <v>0</v>
      </c>
      <c r="N23" s="487"/>
      <c r="O23" s="487"/>
      <c r="P23" s="487"/>
      <c r="Q23" s="487"/>
      <c r="R23" s="487"/>
      <c r="S23" s="249">
        <f t="shared" si="1"/>
        <v>0</v>
      </c>
      <c r="T23" s="487"/>
      <c r="U23" s="487"/>
      <c r="V23" s="487"/>
      <c r="W23" s="487"/>
      <c r="X23" s="487"/>
      <c r="Y23" s="487"/>
      <c r="Z23" s="487"/>
      <c r="AA23" s="487"/>
      <c r="AB23" s="487"/>
      <c r="AC23" s="487"/>
      <c r="AD23" s="487"/>
      <c r="AE23" s="487"/>
      <c r="AF23" s="487"/>
      <c r="AG23" s="487"/>
      <c r="AH23" s="487"/>
      <c r="AI23" s="487"/>
      <c r="AJ23" s="487"/>
      <c r="AK23" s="487"/>
      <c r="AL23" s="487"/>
      <c r="AM23" s="487"/>
      <c r="AN23" s="487"/>
      <c r="AO23" s="487"/>
      <c r="AP23" s="487"/>
      <c r="AQ23" s="487"/>
      <c r="AR23" s="487"/>
      <c r="AS23" s="487"/>
      <c r="AT23" s="487"/>
      <c r="AU23" s="487"/>
      <c r="AV23" s="487"/>
      <c r="AW23" s="487"/>
      <c r="AX23" s="487"/>
      <c r="AY23" s="487"/>
      <c r="AZ23" s="487"/>
      <c r="BA23" s="487"/>
      <c r="BB23" s="487"/>
      <c r="BC23" s="487"/>
      <c r="BD23" s="487"/>
      <c r="BE23" s="487"/>
      <c r="BF23" s="487"/>
      <c r="BG23" s="487"/>
      <c r="BH23" s="487"/>
      <c r="BI23" s="487"/>
      <c r="BJ23" s="487"/>
      <c r="BK23" s="487"/>
      <c r="BL23" s="487"/>
      <c r="BM23" s="487"/>
      <c r="BN23" s="487"/>
      <c r="BO23" s="487"/>
      <c r="BP23" s="487"/>
      <c r="BQ23" s="487"/>
      <c r="BR23" s="487"/>
      <c r="BS23" s="487"/>
      <c r="BT23" s="487"/>
      <c r="BU23" s="487"/>
      <c r="BV23" s="487"/>
      <c r="BW23" s="249"/>
      <c r="BX23" s="487"/>
      <c r="BY23" s="487"/>
      <c r="BZ23" s="487"/>
      <c r="CA23" s="487"/>
      <c r="CB23" s="487"/>
      <c r="CC23" s="487"/>
      <c r="CD23" s="487"/>
      <c r="CE23" s="97"/>
      <c r="CF23" s="97"/>
      <c r="CG23" s="97"/>
      <c r="CH23" s="97"/>
      <c r="CI23" s="47"/>
      <c r="CJ23" s="47"/>
    </row>
    <row r="24" spans="1:88" s="26" customFormat="1" ht="63.75" hidden="1" customHeight="1" x14ac:dyDescent="0.2">
      <c r="A24" s="916"/>
      <c r="B24" s="917"/>
      <c r="C24" s="487"/>
      <c r="D24" s="487"/>
      <c r="E24" s="487"/>
      <c r="F24" s="487"/>
      <c r="G24" s="487"/>
      <c r="H24" s="487"/>
      <c r="I24" s="487"/>
      <c r="J24" s="487"/>
      <c r="K24" s="487"/>
      <c r="L24" s="868" t="e">
        <f t="shared" si="0"/>
        <v>#DIV/0!</v>
      </c>
      <c r="M24" s="918">
        <f>SUM(B24:K24)/10</f>
        <v>0</v>
      </c>
      <c r="N24" s="487"/>
      <c r="O24" s="487"/>
      <c r="P24" s="487"/>
      <c r="Q24" s="487"/>
      <c r="R24" s="487"/>
      <c r="S24" s="249">
        <f t="shared" si="1"/>
        <v>0</v>
      </c>
      <c r="T24" s="487"/>
      <c r="U24" s="487"/>
      <c r="V24" s="487"/>
      <c r="W24" s="487"/>
      <c r="X24" s="487"/>
      <c r="Y24" s="487"/>
      <c r="Z24" s="487"/>
      <c r="AA24" s="487"/>
      <c r="AB24" s="487"/>
      <c r="AC24" s="487"/>
      <c r="AD24" s="487"/>
      <c r="AE24" s="487"/>
      <c r="AF24" s="487"/>
      <c r="AG24" s="487"/>
      <c r="AH24" s="487"/>
      <c r="AI24" s="487"/>
      <c r="AJ24" s="487"/>
      <c r="AK24" s="487"/>
      <c r="AL24" s="487"/>
      <c r="AM24" s="487"/>
      <c r="AN24" s="487"/>
      <c r="AO24" s="487"/>
      <c r="AP24" s="487"/>
      <c r="AQ24" s="487"/>
      <c r="AR24" s="487"/>
      <c r="AS24" s="487"/>
      <c r="AT24" s="487"/>
      <c r="AU24" s="487"/>
      <c r="AV24" s="487"/>
      <c r="AW24" s="487"/>
      <c r="AX24" s="487"/>
      <c r="AY24" s="487"/>
      <c r="AZ24" s="487"/>
      <c r="BA24" s="487"/>
      <c r="BB24" s="487"/>
      <c r="BC24" s="487"/>
      <c r="BD24" s="487"/>
      <c r="BE24" s="487"/>
      <c r="BF24" s="487"/>
      <c r="BG24" s="487"/>
      <c r="BH24" s="487"/>
      <c r="BI24" s="487"/>
      <c r="BJ24" s="487"/>
      <c r="BK24" s="487"/>
      <c r="BL24" s="487"/>
      <c r="BM24" s="487"/>
      <c r="BN24" s="487"/>
      <c r="BO24" s="487"/>
      <c r="BP24" s="487"/>
      <c r="BQ24" s="487"/>
      <c r="BR24" s="487"/>
      <c r="BS24" s="487"/>
      <c r="BT24" s="487"/>
      <c r="BU24" s="487"/>
      <c r="BV24" s="487"/>
      <c r="BW24" s="249"/>
      <c r="BX24" s="487"/>
      <c r="BY24" s="487"/>
      <c r="BZ24" s="487"/>
      <c r="CA24" s="487"/>
      <c r="CB24" s="487"/>
      <c r="CC24" s="487"/>
      <c r="CD24" s="487"/>
      <c r="CE24" s="97"/>
      <c r="CF24" s="97"/>
      <c r="CG24" s="97"/>
      <c r="CH24" s="97"/>
      <c r="CI24" s="47"/>
      <c r="CJ24" s="47"/>
    </row>
    <row r="25" spans="1:88" s="26" customFormat="1" ht="129" hidden="1" customHeight="1" x14ac:dyDescent="0.2">
      <c r="A25" s="919"/>
      <c r="B25" s="917"/>
      <c r="C25" s="487"/>
      <c r="D25" s="487"/>
      <c r="E25" s="487"/>
      <c r="F25" s="487"/>
      <c r="G25" s="487"/>
      <c r="H25" s="487"/>
      <c r="I25" s="487"/>
      <c r="J25" s="487"/>
      <c r="K25" s="487"/>
      <c r="L25" s="863" t="e">
        <f t="shared" si="0"/>
        <v>#DIV/0!</v>
      </c>
      <c r="M25" s="918">
        <f>SUM(B25:K25)/10</f>
        <v>0</v>
      </c>
      <c r="N25" s="487"/>
      <c r="O25" s="487"/>
      <c r="P25" s="487"/>
      <c r="Q25" s="487"/>
      <c r="R25" s="487"/>
      <c r="S25" s="869">
        <f t="shared" si="1"/>
        <v>0</v>
      </c>
      <c r="T25" s="487"/>
      <c r="U25" s="487"/>
      <c r="V25" s="487"/>
      <c r="W25" s="487"/>
      <c r="X25" s="487"/>
      <c r="Y25" s="487"/>
      <c r="Z25" s="487"/>
      <c r="AA25" s="920"/>
      <c r="AB25" s="920"/>
      <c r="AC25" s="920"/>
      <c r="AD25" s="920"/>
      <c r="AE25" s="920"/>
      <c r="AF25" s="920"/>
      <c r="AG25" s="920"/>
      <c r="AH25" s="920"/>
      <c r="AI25" s="920"/>
      <c r="AJ25" s="920"/>
      <c r="AK25" s="920"/>
      <c r="AL25" s="920"/>
      <c r="AM25" s="920"/>
      <c r="AN25" s="920"/>
      <c r="AO25" s="920"/>
      <c r="AP25" s="920"/>
      <c r="AQ25" s="920"/>
      <c r="AR25" s="920"/>
      <c r="AS25" s="920"/>
      <c r="AT25" s="920"/>
      <c r="AU25" s="920"/>
      <c r="AV25" s="920"/>
      <c r="AW25" s="920"/>
      <c r="AX25" s="920"/>
      <c r="AY25" s="920"/>
      <c r="AZ25" s="920"/>
      <c r="BA25" s="920"/>
      <c r="BB25" s="920"/>
      <c r="BC25" s="920"/>
      <c r="BD25" s="920"/>
      <c r="BE25" s="920"/>
      <c r="BF25" s="920"/>
      <c r="BG25" s="920"/>
      <c r="BH25" s="920"/>
      <c r="BI25" s="920"/>
      <c r="BJ25" s="920"/>
      <c r="BK25" s="920"/>
      <c r="BL25" s="920"/>
      <c r="BM25" s="920"/>
      <c r="BN25" s="920"/>
      <c r="BO25" s="920"/>
      <c r="BP25" s="920"/>
      <c r="BQ25" s="920"/>
      <c r="BR25" s="920"/>
      <c r="BS25" s="920"/>
      <c r="BT25" s="920"/>
      <c r="BU25" s="920"/>
      <c r="BV25" s="920"/>
      <c r="BW25" s="249"/>
      <c r="BX25" s="920"/>
      <c r="BY25" s="920"/>
      <c r="BZ25" s="920"/>
      <c r="CA25" s="920"/>
      <c r="CB25" s="920"/>
      <c r="CC25" s="920"/>
      <c r="CD25" s="920"/>
      <c r="CE25" s="97"/>
      <c r="CF25" s="97"/>
      <c r="CG25" s="97"/>
      <c r="CH25" s="97"/>
      <c r="CI25" s="47"/>
      <c r="CJ25" s="47"/>
    </row>
    <row r="26" spans="1:88" s="26" customFormat="1" ht="254.25" customHeight="1" x14ac:dyDescent="0.2">
      <c r="A26" s="1734" t="s">
        <v>1172</v>
      </c>
      <c r="B26" s="1737">
        <v>2</v>
      </c>
      <c r="C26" s="1737">
        <v>2</v>
      </c>
      <c r="D26" s="1737">
        <v>1</v>
      </c>
      <c r="E26" s="1737">
        <v>2</v>
      </c>
      <c r="F26" s="1737">
        <v>2</v>
      </c>
      <c r="G26" s="1737">
        <v>1</v>
      </c>
      <c r="H26" s="1737">
        <v>1</v>
      </c>
      <c r="I26" s="1737">
        <v>1</v>
      </c>
      <c r="J26" s="1737"/>
      <c r="K26" s="1737">
        <v>1</v>
      </c>
      <c r="L26" s="1712">
        <f>SUM(B26:K26)/10</f>
        <v>1.3</v>
      </c>
      <c r="M26" s="1714" t="s">
        <v>1171</v>
      </c>
      <c r="N26" s="1716" t="s">
        <v>1170</v>
      </c>
      <c r="O26" s="1714" t="s">
        <v>1173</v>
      </c>
      <c r="P26" s="921">
        <v>5</v>
      </c>
      <c r="Q26" s="921">
        <v>5</v>
      </c>
      <c r="R26" s="921">
        <v>5</v>
      </c>
      <c r="S26" s="921">
        <f t="shared" si="1"/>
        <v>125</v>
      </c>
      <c r="T26" s="970" t="s">
        <v>1437</v>
      </c>
      <c r="U26" s="914" t="s">
        <v>1174</v>
      </c>
      <c r="V26" s="249" t="s">
        <v>1175</v>
      </c>
      <c r="W26" s="249" t="s">
        <v>669</v>
      </c>
      <c r="X26" s="249" t="s">
        <v>670</v>
      </c>
      <c r="Y26" s="914" t="s">
        <v>1176</v>
      </c>
      <c r="Z26" s="1720" t="s">
        <v>1177</v>
      </c>
      <c r="AA26" s="872"/>
      <c r="AB26" s="868"/>
      <c r="AC26" s="126"/>
      <c r="AD26" s="126"/>
      <c r="AE26" s="872"/>
      <c r="AF26" s="868"/>
      <c r="AG26" s="126"/>
      <c r="AH26" s="126"/>
      <c r="AI26" s="872"/>
      <c r="AJ26" s="868"/>
      <c r="AK26" s="126"/>
      <c r="AL26" s="126"/>
      <c r="AM26" s="872"/>
      <c r="AN26" s="868"/>
      <c r="AO26" s="126"/>
      <c r="AP26" s="126"/>
      <c r="AQ26" s="872"/>
      <c r="AR26" s="868"/>
      <c r="AS26" s="126"/>
      <c r="AT26" s="126"/>
      <c r="AU26" s="872"/>
      <c r="AV26" s="868"/>
      <c r="AW26" s="126"/>
      <c r="AX26" s="1038"/>
      <c r="AY26" s="872"/>
      <c r="AZ26" s="868"/>
      <c r="BA26" s="126"/>
      <c r="BB26" s="126"/>
      <c r="BC26" s="872"/>
      <c r="BD26" s="868"/>
      <c r="BE26" s="126"/>
      <c r="BF26" s="126"/>
      <c r="BG26" s="872"/>
      <c r="BH26" s="868"/>
      <c r="BI26" s="126"/>
      <c r="BJ26" s="1038"/>
      <c r="BK26" s="872"/>
      <c r="BL26" s="868"/>
      <c r="BM26" s="126"/>
      <c r="BN26" s="126"/>
      <c r="BO26" s="872"/>
      <c r="BP26" s="868"/>
      <c r="BQ26" s="126"/>
      <c r="BR26" s="126"/>
      <c r="BS26" s="872"/>
      <c r="BT26" s="868"/>
      <c r="BU26" s="1038"/>
      <c r="BV26" s="126"/>
      <c r="BW26" s="249" t="s">
        <v>1344</v>
      </c>
      <c r="BX26" s="249" t="s">
        <v>1340</v>
      </c>
      <c r="BY26" s="135">
        <v>0</v>
      </c>
      <c r="BZ26" s="249" t="s">
        <v>1351</v>
      </c>
      <c r="CA26" s="482"/>
      <c r="CB26" s="912"/>
      <c r="CC26" s="914"/>
      <c r="CD26" s="1094"/>
      <c r="CE26" s="924"/>
      <c r="CF26" s="925"/>
      <c r="CG26" s="912"/>
      <c r="CH26" s="912"/>
      <c r="CI26" s="27"/>
      <c r="CJ26" s="27"/>
    </row>
    <row r="27" spans="1:88" s="26" customFormat="1" ht="222.75" hidden="1" customHeight="1" x14ac:dyDescent="0.2">
      <c r="A27" s="1735"/>
      <c r="B27" s="1738"/>
      <c r="C27" s="1738"/>
      <c r="D27" s="1738"/>
      <c r="E27" s="1738"/>
      <c r="F27" s="1738"/>
      <c r="G27" s="1738"/>
      <c r="H27" s="1738"/>
      <c r="I27" s="1738"/>
      <c r="J27" s="1738"/>
      <c r="K27" s="1738"/>
      <c r="L27" s="1713"/>
      <c r="M27" s="1715"/>
      <c r="N27" s="1717"/>
      <c r="O27" s="1715"/>
      <c r="P27" s="926">
        <v>4</v>
      </c>
      <c r="Q27" s="926">
        <v>4</v>
      </c>
      <c r="R27" s="926">
        <v>5</v>
      </c>
      <c r="S27" s="921">
        <f t="shared" ref="S27:S44" si="2">P27*Q27*R27</f>
        <v>80</v>
      </c>
      <c r="T27" s="971" t="s">
        <v>666</v>
      </c>
      <c r="U27" s="927"/>
      <c r="V27" s="249" t="s">
        <v>671</v>
      </c>
      <c r="W27" s="249" t="s">
        <v>672</v>
      </c>
      <c r="X27" s="474" t="s">
        <v>673</v>
      </c>
      <c r="Y27" s="1040"/>
      <c r="Z27" s="1790"/>
      <c r="AA27" s="872"/>
      <c r="AB27" s="868"/>
      <c r="AC27" s="126"/>
      <c r="AD27" s="126"/>
      <c r="AE27" s="872"/>
      <c r="AF27" s="868"/>
      <c r="AG27" s="126"/>
      <c r="AH27" s="126"/>
      <c r="AI27" s="872"/>
      <c r="AJ27" s="868"/>
      <c r="AK27" s="126"/>
      <c r="AL27" s="126"/>
      <c r="AM27" s="872"/>
      <c r="AN27" s="868"/>
      <c r="AO27" s="126"/>
      <c r="AP27" s="126"/>
      <c r="AQ27" s="872"/>
      <c r="AR27" s="868"/>
      <c r="AS27" s="126"/>
      <c r="AT27" s="126"/>
      <c r="AU27" s="872"/>
      <c r="AV27" s="868"/>
      <c r="AW27" s="126"/>
      <c r="AX27" s="126"/>
      <c r="AY27" s="872"/>
      <c r="AZ27" s="868"/>
      <c r="BA27" s="126"/>
      <c r="BB27" s="126"/>
      <c r="BC27" s="872"/>
      <c r="BD27" s="868"/>
      <c r="BE27" s="126"/>
      <c r="BF27" s="126"/>
      <c r="BG27" s="872"/>
      <c r="BH27" s="868"/>
      <c r="BI27" s="126"/>
      <c r="BJ27" s="126"/>
      <c r="BK27" s="872"/>
      <c r="BL27" s="868"/>
      <c r="BM27" s="126"/>
      <c r="BN27" s="126"/>
      <c r="BO27" s="872"/>
      <c r="BP27" s="868"/>
      <c r="BQ27" s="126"/>
      <c r="BR27" s="126"/>
      <c r="BS27" s="872"/>
      <c r="BT27" s="868"/>
      <c r="BU27" s="126"/>
      <c r="BV27" s="126"/>
      <c r="BW27" s="922"/>
      <c r="BX27" s="922"/>
      <c r="BY27" s="923"/>
      <c r="BZ27" s="249"/>
      <c r="CA27" s="482"/>
      <c r="CB27" s="912"/>
      <c r="CC27" s="914"/>
      <c r="CD27" s="1094"/>
      <c r="CE27" s="924"/>
      <c r="CF27" s="925"/>
      <c r="CG27" s="912"/>
      <c r="CH27" s="912"/>
      <c r="CI27" s="27"/>
      <c r="CJ27" s="27"/>
    </row>
    <row r="28" spans="1:88" s="26" customFormat="1" ht="222.75" hidden="1" customHeight="1" x14ac:dyDescent="0.2">
      <c r="A28" s="1735"/>
      <c r="B28" s="1738"/>
      <c r="C28" s="1738"/>
      <c r="D28" s="1738"/>
      <c r="E28" s="1738"/>
      <c r="F28" s="1738"/>
      <c r="G28" s="1738"/>
      <c r="H28" s="1738"/>
      <c r="I28" s="1738"/>
      <c r="J28" s="1738"/>
      <c r="K28" s="1738"/>
      <c r="L28" s="1713"/>
      <c r="M28" s="1715"/>
      <c r="N28" s="1717"/>
      <c r="O28" s="1715"/>
      <c r="P28" s="926">
        <v>4</v>
      </c>
      <c r="Q28" s="926">
        <v>4</v>
      </c>
      <c r="R28" s="926">
        <v>5</v>
      </c>
      <c r="S28" s="1000">
        <f t="shared" si="2"/>
        <v>80</v>
      </c>
      <c r="T28" s="954" t="s">
        <v>667</v>
      </c>
      <c r="U28" s="927"/>
      <c r="V28" s="249" t="s">
        <v>674</v>
      </c>
      <c r="W28" s="249" t="s">
        <v>672</v>
      </c>
      <c r="X28" s="249" t="s">
        <v>675</v>
      </c>
      <c r="Y28" s="1040"/>
      <c r="Z28" s="1790"/>
      <c r="AA28" s="872"/>
      <c r="AB28" s="868"/>
      <c r="AC28" s="126"/>
      <c r="AD28" s="126"/>
      <c r="AE28" s="872"/>
      <c r="AF28" s="868"/>
      <c r="AG28" s="126"/>
      <c r="AH28" s="126"/>
      <c r="AI28" s="872"/>
      <c r="AJ28" s="868"/>
      <c r="AK28" s="126"/>
      <c r="AL28" s="126"/>
      <c r="AM28" s="872"/>
      <c r="AN28" s="868"/>
      <c r="AO28" s="126"/>
      <c r="AP28" s="126"/>
      <c r="AQ28" s="872"/>
      <c r="AR28" s="868"/>
      <c r="AS28" s="126"/>
      <c r="AT28" s="126"/>
      <c r="AU28" s="872"/>
      <c r="AV28" s="868"/>
      <c r="AW28" s="126"/>
      <c r="AX28" s="126"/>
      <c r="AY28" s="872"/>
      <c r="AZ28" s="868"/>
      <c r="BA28" s="126"/>
      <c r="BB28" s="126"/>
      <c r="BC28" s="872"/>
      <c r="BD28" s="868"/>
      <c r="BE28" s="126"/>
      <c r="BF28" s="126"/>
      <c r="BG28" s="872"/>
      <c r="BH28" s="868"/>
      <c r="BI28" s="126"/>
      <c r="BJ28" s="126"/>
      <c r="BK28" s="872"/>
      <c r="BL28" s="868"/>
      <c r="BM28" s="126"/>
      <c r="BN28" s="126"/>
      <c r="BO28" s="872"/>
      <c r="BP28" s="868"/>
      <c r="BQ28" s="126"/>
      <c r="BR28" s="126"/>
      <c r="BS28" s="872"/>
      <c r="BT28" s="868"/>
      <c r="BU28" s="126"/>
      <c r="BV28" s="126"/>
      <c r="BW28" s="922"/>
      <c r="BX28" s="922"/>
      <c r="BY28" s="923"/>
      <c r="BZ28" s="249"/>
      <c r="CA28" s="482"/>
      <c r="CB28" s="912"/>
      <c r="CC28" s="914"/>
      <c r="CD28" s="1094"/>
      <c r="CE28" s="924"/>
      <c r="CF28" s="925"/>
      <c r="CG28" s="912"/>
      <c r="CH28" s="912"/>
      <c r="CI28" s="27"/>
      <c r="CJ28" s="27"/>
    </row>
    <row r="29" spans="1:88" s="26" customFormat="1" ht="222.75" hidden="1" customHeight="1" x14ac:dyDescent="0.2">
      <c r="A29" s="1736"/>
      <c r="B29" s="1738"/>
      <c r="C29" s="1738"/>
      <c r="D29" s="1738"/>
      <c r="E29" s="1738"/>
      <c r="F29" s="1738"/>
      <c r="G29" s="1738"/>
      <c r="H29" s="1738"/>
      <c r="I29" s="1738"/>
      <c r="J29" s="1738"/>
      <c r="K29" s="1738"/>
      <c r="L29" s="1713"/>
      <c r="M29" s="1715"/>
      <c r="N29" s="1717"/>
      <c r="O29" s="1787"/>
      <c r="P29" s="926">
        <v>4</v>
      </c>
      <c r="Q29" s="926">
        <v>4</v>
      </c>
      <c r="R29" s="926">
        <v>5</v>
      </c>
      <c r="S29" s="1000">
        <f t="shared" si="2"/>
        <v>80</v>
      </c>
      <c r="T29" s="954" t="s">
        <v>668</v>
      </c>
      <c r="U29" s="927"/>
      <c r="V29" s="249" t="s">
        <v>676</v>
      </c>
      <c r="W29" s="249" t="s">
        <v>677</v>
      </c>
      <c r="X29" s="249" t="s">
        <v>678</v>
      </c>
      <c r="Y29" s="1040"/>
      <c r="Z29" s="1721"/>
      <c r="AA29" s="872"/>
      <c r="AB29" s="868"/>
      <c r="AC29" s="126"/>
      <c r="AD29" s="126"/>
      <c r="AE29" s="872"/>
      <c r="AF29" s="868"/>
      <c r="AG29" s="126"/>
      <c r="AH29" s="126"/>
      <c r="AI29" s="872"/>
      <c r="AJ29" s="868"/>
      <c r="AK29" s="126"/>
      <c r="AL29" s="126"/>
      <c r="AM29" s="872"/>
      <c r="AN29" s="868"/>
      <c r="AO29" s="126"/>
      <c r="AP29" s="126"/>
      <c r="AQ29" s="872"/>
      <c r="AR29" s="868"/>
      <c r="AS29" s="126"/>
      <c r="AT29" s="126"/>
      <c r="AU29" s="872"/>
      <c r="AV29" s="868"/>
      <c r="AW29" s="126"/>
      <c r="AX29" s="126"/>
      <c r="AY29" s="872"/>
      <c r="AZ29" s="868"/>
      <c r="BA29" s="126"/>
      <c r="BB29" s="126"/>
      <c r="BC29" s="872"/>
      <c r="BD29" s="868"/>
      <c r="BE29" s="126"/>
      <c r="BF29" s="126"/>
      <c r="BG29" s="872"/>
      <c r="BH29" s="868"/>
      <c r="BI29" s="126"/>
      <c r="BJ29" s="126"/>
      <c r="BK29" s="872"/>
      <c r="BL29" s="868"/>
      <c r="BM29" s="126"/>
      <c r="BN29" s="126"/>
      <c r="BO29" s="872"/>
      <c r="BP29" s="868"/>
      <c r="BQ29" s="126"/>
      <c r="BR29" s="126"/>
      <c r="BS29" s="872"/>
      <c r="BT29" s="868"/>
      <c r="BU29" s="126"/>
      <c r="BV29" s="126"/>
      <c r="BW29" s="922"/>
      <c r="BX29" s="922"/>
      <c r="BY29" s="923"/>
      <c r="BZ29" s="249"/>
      <c r="CA29" s="482"/>
      <c r="CB29" s="912"/>
      <c r="CC29" s="914"/>
      <c r="CD29" s="1094"/>
      <c r="CE29" s="924"/>
      <c r="CF29" s="925"/>
      <c r="CG29" s="912"/>
      <c r="CH29" s="912"/>
      <c r="CI29" s="27"/>
      <c r="CJ29" s="27"/>
    </row>
    <row r="30" spans="1:88" s="26" customFormat="1" ht="215.25" hidden="1" customHeight="1" x14ac:dyDescent="0.2">
      <c r="A30" s="588" t="s">
        <v>269</v>
      </c>
      <c r="B30" s="873">
        <v>2</v>
      </c>
      <c r="C30" s="864">
        <v>2</v>
      </c>
      <c r="D30" s="864">
        <v>2</v>
      </c>
      <c r="E30" s="864">
        <v>2</v>
      </c>
      <c r="F30" s="864">
        <v>2</v>
      </c>
      <c r="G30" s="864">
        <v>1</v>
      </c>
      <c r="H30" s="864">
        <v>1</v>
      </c>
      <c r="I30" s="864">
        <v>1</v>
      </c>
      <c r="J30" s="864">
        <v>1</v>
      </c>
      <c r="K30" s="214">
        <v>1</v>
      </c>
      <c r="L30" s="864">
        <f>AVERAGE(B30:K30)</f>
        <v>1.5</v>
      </c>
      <c r="M30" s="808" t="s">
        <v>658</v>
      </c>
      <c r="N30" s="897" t="s">
        <v>659</v>
      </c>
      <c r="O30" s="928" t="s">
        <v>660</v>
      </c>
      <c r="P30" s="929">
        <v>4</v>
      </c>
      <c r="Q30" s="929">
        <v>5</v>
      </c>
      <c r="R30" s="929">
        <v>4</v>
      </c>
      <c r="S30" s="921">
        <f t="shared" si="2"/>
        <v>80</v>
      </c>
      <c r="T30" s="972" t="s">
        <v>665</v>
      </c>
      <c r="U30" s="864"/>
      <c r="V30" s="809" t="s">
        <v>661</v>
      </c>
      <c r="W30" s="864" t="s">
        <v>662</v>
      </c>
      <c r="X30" s="864" t="s">
        <v>663</v>
      </c>
      <c r="Y30" s="866" t="s">
        <v>664</v>
      </c>
      <c r="Z30" s="866" t="s">
        <v>664</v>
      </c>
      <c r="AA30" s="872"/>
      <c r="AB30" s="868"/>
      <c r="AC30" s="126"/>
      <c r="AD30" s="126"/>
      <c r="AE30" s="872"/>
      <c r="AF30" s="868"/>
      <c r="AG30" s="126"/>
      <c r="AH30" s="126"/>
      <c r="AI30" s="872"/>
      <c r="AJ30" s="868"/>
      <c r="AK30" s="126"/>
      <c r="AL30" s="126"/>
      <c r="AM30" s="872"/>
      <c r="AN30" s="868"/>
      <c r="AO30" s="126"/>
      <c r="AP30" s="126"/>
      <c r="AQ30" s="872"/>
      <c r="AR30" s="868"/>
      <c r="AS30" s="126"/>
      <c r="AT30" s="126"/>
      <c r="AU30" s="872"/>
      <c r="AV30" s="868"/>
      <c r="AW30" s="126"/>
      <c r="AX30" s="126"/>
      <c r="AY30" s="872"/>
      <c r="AZ30" s="868"/>
      <c r="BA30" s="126"/>
      <c r="BB30" s="126"/>
      <c r="BC30" s="872"/>
      <c r="BD30" s="868"/>
      <c r="BE30" s="126"/>
      <c r="BF30" s="126"/>
      <c r="BG30" s="872"/>
      <c r="BH30" s="868"/>
      <c r="BI30" s="126"/>
      <c r="BJ30" s="126"/>
      <c r="BK30" s="872"/>
      <c r="BL30" s="868"/>
      <c r="BM30" s="126"/>
      <c r="BN30" s="126"/>
      <c r="BO30" s="872"/>
      <c r="BP30" s="868"/>
      <c r="BQ30" s="126"/>
      <c r="BR30" s="126"/>
      <c r="BS30" s="872"/>
      <c r="BT30" s="868"/>
      <c r="BU30" s="126"/>
      <c r="BV30" s="126"/>
      <c r="BW30" s="922"/>
      <c r="BX30" s="922"/>
      <c r="BY30" s="923"/>
      <c r="BZ30" s="249"/>
      <c r="CA30" s="482"/>
      <c r="CB30" s="912"/>
      <c r="CC30" s="914"/>
      <c r="CD30" s="1094"/>
      <c r="CE30" s="924"/>
      <c r="CF30" s="925"/>
      <c r="CG30" s="912"/>
      <c r="CH30" s="912"/>
      <c r="CI30" s="27"/>
      <c r="CJ30" s="27"/>
    </row>
    <row r="31" spans="1:88" s="26" customFormat="1" ht="216.75" hidden="1" customHeight="1" x14ac:dyDescent="0.2">
      <c r="A31" s="474" t="s">
        <v>270</v>
      </c>
      <c r="B31" s="868">
        <v>2</v>
      </c>
      <c r="C31" s="868">
        <v>2</v>
      </c>
      <c r="D31" s="868">
        <v>1</v>
      </c>
      <c r="E31" s="868">
        <v>2</v>
      </c>
      <c r="F31" s="868">
        <v>1</v>
      </c>
      <c r="G31" s="868">
        <v>1</v>
      </c>
      <c r="H31" s="868">
        <v>1</v>
      </c>
      <c r="I31" s="582">
        <v>1</v>
      </c>
      <c r="J31" s="868">
        <v>1</v>
      </c>
      <c r="K31" s="97">
        <v>1</v>
      </c>
      <c r="L31" s="930">
        <f>AVERAGE(B31:K31)</f>
        <v>1.3</v>
      </c>
      <c r="M31" s="125" t="s">
        <v>687</v>
      </c>
      <c r="N31" s="511" t="s">
        <v>688</v>
      </c>
      <c r="O31" s="861" t="s">
        <v>689</v>
      </c>
      <c r="P31" s="317">
        <v>4</v>
      </c>
      <c r="Q31" s="317">
        <v>4</v>
      </c>
      <c r="R31" s="317">
        <v>5</v>
      </c>
      <c r="S31" s="921">
        <f t="shared" si="2"/>
        <v>80</v>
      </c>
      <c r="T31" s="963"/>
      <c r="U31" s="868"/>
      <c r="V31" s="480" t="s">
        <v>690</v>
      </c>
      <c r="W31" s="868"/>
      <c r="X31" s="511"/>
      <c r="Y31" s="868"/>
      <c r="Z31" s="868"/>
      <c r="AA31" s="868"/>
      <c r="AB31" s="868"/>
      <c r="AC31" s="126"/>
      <c r="AD31" s="126"/>
      <c r="AE31" s="872"/>
      <c r="AF31" s="868"/>
      <c r="AG31" s="126"/>
      <c r="AH31" s="126"/>
      <c r="AI31" s="872"/>
      <c r="AJ31" s="868"/>
      <c r="AK31" s="126"/>
      <c r="AL31" s="126"/>
      <c r="AM31" s="872"/>
      <c r="AN31" s="868"/>
      <c r="AO31" s="126"/>
      <c r="AP31" s="126"/>
      <c r="AQ31" s="872"/>
      <c r="AR31" s="868"/>
      <c r="AS31" s="126"/>
      <c r="AT31" s="126"/>
      <c r="AU31" s="872"/>
      <c r="AV31" s="868"/>
      <c r="AW31" s="126"/>
      <c r="AX31" s="126"/>
      <c r="AY31" s="872"/>
      <c r="AZ31" s="868"/>
      <c r="BA31" s="126"/>
      <c r="BB31" s="126"/>
      <c r="BC31" s="872"/>
      <c r="BD31" s="868"/>
      <c r="BE31" s="126"/>
      <c r="BF31" s="126"/>
      <c r="BG31" s="872"/>
      <c r="BH31" s="868"/>
      <c r="BI31" s="126"/>
      <c r="BJ31" s="126"/>
      <c r="BK31" s="872"/>
      <c r="BL31" s="868"/>
      <c r="BM31" s="126"/>
      <c r="BN31" s="126"/>
      <c r="BO31" s="872"/>
      <c r="BP31" s="868"/>
      <c r="BQ31" s="126"/>
      <c r="BR31" s="126"/>
      <c r="BS31" s="872"/>
      <c r="BT31" s="868"/>
      <c r="BU31" s="126"/>
      <c r="BV31" s="126"/>
      <c r="BW31" s="922"/>
      <c r="BX31" s="922"/>
      <c r="BY31" s="923"/>
      <c r="BZ31" s="249"/>
      <c r="CA31" s="482"/>
      <c r="CB31" s="912"/>
      <c r="CC31" s="914"/>
      <c r="CD31" s="1094"/>
      <c r="CE31" s="924"/>
      <c r="CF31" s="925"/>
      <c r="CG31" s="912"/>
      <c r="CH31" s="912"/>
      <c r="CI31" s="27"/>
      <c r="CJ31" s="27"/>
    </row>
    <row r="32" spans="1:88" s="26" customFormat="1" ht="2.25" hidden="1" customHeight="1" x14ac:dyDescent="0.2">
      <c r="A32" s="931" t="s">
        <v>208</v>
      </c>
      <c r="B32" s="863"/>
      <c r="C32" s="863"/>
      <c r="D32" s="863"/>
      <c r="E32" s="863"/>
      <c r="F32" s="863"/>
      <c r="G32" s="863"/>
      <c r="H32" s="863"/>
      <c r="I32" s="863"/>
      <c r="J32" s="863"/>
      <c r="K32" s="863"/>
      <c r="L32" s="864" t="e">
        <f t="shared" ref="L32:L44" si="3">AVERAGE(B32:K32)</f>
        <v>#DIV/0!</v>
      </c>
      <c r="M32" s="918">
        <f>SUM(B32:K32)/10</f>
        <v>0</v>
      </c>
      <c r="N32" s="588"/>
      <c r="O32" s="588"/>
      <c r="P32" s="582"/>
      <c r="Q32" s="582"/>
      <c r="R32" s="582"/>
      <c r="S32" s="921">
        <f t="shared" si="2"/>
        <v>0</v>
      </c>
      <c r="T32" s="963"/>
      <c r="U32" s="868"/>
      <c r="V32" s="868"/>
      <c r="W32" s="868"/>
      <c r="X32" s="868"/>
      <c r="Y32" s="868"/>
      <c r="Z32" s="868"/>
      <c r="AA32" s="868"/>
      <c r="AB32" s="126"/>
      <c r="AC32" s="126"/>
      <c r="AD32" s="868"/>
      <c r="AE32" s="868"/>
      <c r="AF32" s="126"/>
      <c r="AG32" s="126"/>
      <c r="AH32" s="868"/>
      <c r="AI32" s="868"/>
      <c r="AJ32" s="126"/>
      <c r="AK32" s="126"/>
      <c r="AL32" s="868"/>
      <c r="AM32" s="868"/>
      <c r="AN32" s="126"/>
      <c r="AO32" s="126"/>
      <c r="AP32" s="868"/>
      <c r="AQ32" s="868"/>
      <c r="AR32" s="126"/>
      <c r="AS32" s="126"/>
      <c r="AT32" s="868"/>
      <c r="AU32" s="868"/>
      <c r="AV32" s="126"/>
      <c r="AW32" s="126"/>
      <c r="AX32" s="868"/>
      <c r="AY32" s="868"/>
      <c r="AZ32" s="126"/>
      <c r="BA32" s="126"/>
      <c r="BB32" s="868"/>
      <c r="BC32" s="868"/>
      <c r="BD32" s="126"/>
      <c r="BE32" s="126"/>
      <c r="BF32" s="868"/>
      <c r="BG32" s="868"/>
      <c r="BH32" s="126"/>
      <c r="BI32" s="126"/>
      <c r="BJ32" s="868"/>
      <c r="BK32" s="868"/>
      <c r="BL32" s="126"/>
      <c r="BM32" s="126"/>
      <c r="BN32" s="868"/>
      <c r="BO32" s="868"/>
      <c r="BP32" s="126"/>
      <c r="BQ32" s="126"/>
      <c r="BR32" s="868"/>
      <c r="BS32" s="868"/>
      <c r="BT32" s="126"/>
      <c r="BU32" s="126"/>
      <c r="BV32" s="868"/>
      <c r="BW32" s="932"/>
      <c r="BX32" s="933"/>
      <c r="BY32" s="892"/>
      <c r="BZ32" s="249"/>
      <c r="CA32" s="482"/>
      <c r="CB32" s="912"/>
      <c r="CC32" s="914"/>
      <c r="CD32" s="1095"/>
      <c r="CE32" s="912"/>
      <c r="CF32" s="125"/>
      <c r="CG32" s="912"/>
      <c r="CH32" s="912"/>
      <c r="CI32" s="27"/>
      <c r="CJ32" s="27"/>
    </row>
    <row r="33" spans="1:88" s="26" customFormat="1" ht="360" hidden="1" customHeight="1" x14ac:dyDescent="0.2">
      <c r="A33" s="934" t="s">
        <v>271</v>
      </c>
      <c r="B33" s="863">
        <v>1</v>
      </c>
      <c r="C33" s="863">
        <v>2</v>
      </c>
      <c r="D33" s="863">
        <v>2</v>
      </c>
      <c r="E33" s="863">
        <v>3</v>
      </c>
      <c r="F33" s="863">
        <v>2</v>
      </c>
      <c r="G33" s="863">
        <v>2</v>
      </c>
      <c r="H33" s="863">
        <v>2</v>
      </c>
      <c r="I33" s="863">
        <v>2</v>
      </c>
      <c r="J33" s="863">
        <v>2</v>
      </c>
      <c r="K33" s="863">
        <v>1</v>
      </c>
      <c r="L33" s="935">
        <f t="shared" si="3"/>
        <v>1.9</v>
      </c>
      <c r="M33" s="706" t="s">
        <v>679</v>
      </c>
      <c r="N33" s="115" t="s">
        <v>600</v>
      </c>
      <c r="O33" s="115" t="s">
        <v>680</v>
      </c>
      <c r="P33" s="582">
        <v>5</v>
      </c>
      <c r="Q33" s="582">
        <v>4</v>
      </c>
      <c r="R33" s="582">
        <v>4</v>
      </c>
      <c r="S33" s="921">
        <f t="shared" si="2"/>
        <v>80</v>
      </c>
      <c r="T33" s="967" t="s">
        <v>601</v>
      </c>
      <c r="U33" s="868" t="s">
        <v>681</v>
      </c>
      <c r="V33" s="868" t="s">
        <v>682</v>
      </c>
      <c r="W33" s="868" t="s">
        <v>683</v>
      </c>
      <c r="X33" s="868" t="s">
        <v>684</v>
      </c>
      <c r="Y33" s="868" t="s">
        <v>685</v>
      </c>
      <c r="Z33" s="868" t="s">
        <v>686</v>
      </c>
      <c r="AA33" s="868"/>
      <c r="AB33" s="126"/>
      <c r="AC33" s="126"/>
      <c r="AD33" s="868"/>
      <c r="AE33" s="868"/>
      <c r="AF33" s="126"/>
      <c r="AG33" s="126"/>
      <c r="AH33" s="868"/>
      <c r="AI33" s="868"/>
      <c r="AJ33" s="126"/>
      <c r="AK33" s="126"/>
      <c r="AL33" s="868"/>
      <c r="AM33" s="868"/>
      <c r="AN33" s="126"/>
      <c r="AO33" s="126"/>
      <c r="AP33" s="868"/>
      <c r="AQ33" s="868"/>
      <c r="AR33" s="126"/>
      <c r="AS33" s="126"/>
      <c r="AT33" s="868"/>
      <c r="AU33" s="868"/>
      <c r="AV33" s="126"/>
      <c r="AW33" s="126"/>
      <c r="AX33" s="868"/>
      <c r="AY33" s="868"/>
      <c r="AZ33" s="126"/>
      <c r="BA33" s="126"/>
      <c r="BB33" s="868"/>
      <c r="BC33" s="868"/>
      <c r="BD33" s="126"/>
      <c r="BE33" s="126"/>
      <c r="BF33" s="868"/>
      <c r="BG33" s="868"/>
      <c r="BH33" s="126"/>
      <c r="BI33" s="126"/>
      <c r="BJ33" s="868"/>
      <c r="BK33" s="868"/>
      <c r="BL33" s="126"/>
      <c r="BM33" s="126"/>
      <c r="BN33" s="868"/>
      <c r="BO33" s="868"/>
      <c r="BP33" s="126"/>
      <c r="BQ33" s="126"/>
      <c r="BR33" s="868"/>
      <c r="BS33" s="868"/>
      <c r="BT33" s="126"/>
      <c r="BU33" s="126"/>
      <c r="BV33" s="868"/>
      <c r="BW33" s="932"/>
      <c r="BX33" s="933"/>
      <c r="BY33" s="892"/>
      <c r="BZ33" s="249"/>
      <c r="CA33" s="482"/>
      <c r="CB33" s="912"/>
      <c r="CC33" s="914"/>
      <c r="CD33" s="1095"/>
      <c r="CE33" s="912"/>
      <c r="CF33" s="125"/>
      <c r="CG33" s="912"/>
      <c r="CH33" s="912"/>
      <c r="CI33" s="27"/>
      <c r="CJ33" s="27"/>
    </row>
    <row r="34" spans="1:88" s="26" customFormat="1" ht="409.6" hidden="1" customHeight="1" x14ac:dyDescent="0.2">
      <c r="A34" s="936" t="s">
        <v>272</v>
      </c>
      <c r="B34" s="863">
        <v>3</v>
      </c>
      <c r="C34" s="863">
        <v>2</v>
      </c>
      <c r="D34" s="863">
        <v>3</v>
      </c>
      <c r="E34" s="863">
        <v>3</v>
      </c>
      <c r="F34" s="863">
        <v>2</v>
      </c>
      <c r="G34" s="863">
        <v>3</v>
      </c>
      <c r="H34" s="863">
        <v>2</v>
      </c>
      <c r="I34" s="863">
        <v>3</v>
      </c>
      <c r="J34" s="863">
        <v>3</v>
      </c>
      <c r="K34" s="863">
        <v>2</v>
      </c>
      <c r="L34" s="930">
        <f t="shared" si="3"/>
        <v>2.6</v>
      </c>
      <c r="M34" s="706" t="s">
        <v>602</v>
      </c>
      <c r="N34" s="115" t="s">
        <v>603</v>
      </c>
      <c r="O34" s="115" t="s">
        <v>604</v>
      </c>
      <c r="P34" s="867">
        <v>3</v>
      </c>
      <c r="Q34" s="867">
        <v>3</v>
      </c>
      <c r="R34" s="867">
        <v>4</v>
      </c>
      <c r="S34" s="921">
        <f t="shared" si="2"/>
        <v>36</v>
      </c>
      <c r="T34" s="115" t="s">
        <v>691</v>
      </c>
      <c r="U34" s="868"/>
      <c r="V34" s="868"/>
      <c r="W34" s="868"/>
      <c r="X34" s="868"/>
      <c r="Y34" s="868"/>
      <c r="Z34" s="868"/>
      <c r="AA34" s="868"/>
      <c r="AB34" s="126"/>
      <c r="AC34" s="126"/>
      <c r="AD34" s="868"/>
      <c r="AE34" s="868"/>
      <c r="AF34" s="126"/>
      <c r="AG34" s="126"/>
      <c r="AH34" s="868"/>
      <c r="AI34" s="868"/>
      <c r="AJ34" s="126"/>
      <c r="AK34" s="126"/>
      <c r="AL34" s="868"/>
      <c r="AM34" s="868"/>
      <c r="AN34" s="126"/>
      <c r="AO34" s="126"/>
      <c r="AP34" s="868"/>
      <c r="AQ34" s="868"/>
      <c r="AR34" s="126"/>
      <c r="AS34" s="126"/>
      <c r="AT34" s="868"/>
      <c r="AU34" s="868"/>
      <c r="AV34" s="126"/>
      <c r="AW34" s="126"/>
      <c r="AX34" s="868"/>
      <c r="AY34" s="868"/>
      <c r="AZ34" s="126"/>
      <c r="BA34" s="126"/>
      <c r="BB34" s="868"/>
      <c r="BC34" s="868"/>
      <c r="BD34" s="126"/>
      <c r="BE34" s="126"/>
      <c r="BF34" s="868"/>
      <c r="BG34" s="868"/>
      <c r="BH34" s="126"/>
      <c r="BI34" s="126"/>
      <c r="BJ34" s="868"/>
      <c r="BK34" s="868"/>
      <c r="BL34" s="126"/>
      <c r="BM34" s="126"/>
      <c r="BN34" s="868"/>
      <c r="BO34" s="868"/>
      <c r="BP34" s="126"/>
      <c r="BQ34" s="126"/>
      <c r="BR34" s="868"/>
      <c r="BS34" s="868"/>
      <c r="BT34" s="126"/>
      <c r="BU34" s="126"/>
      <c r="BV34" s="868"/>
      <c r="BW34" s="932"/>
      <c r="BX34" s="933"/>
      <c r="BY34" s="892"/>
      <c r="BZ34" s="249"/>
      <c r="CA34" s="482"/>
      <c r="CB34" s="912"/>
      <c r="CC34" s="914"/>
      <c r="CD34" s="1095"/>
      <c r="CE34" s="912"/>
      <c r="CF34" s="125"/>
      <c r="CG34" s="912"/>
      <c r="CH34" s="912"/>
      <c r="CI34" s="27"/>
      <c r="CJ34" s="27"/>
    </row>
    <row r="35" spans="1:88" s="26" customFormat="1" ht="409.5" hidden="1" customHeight="1" x14ac:dyDescent="0.2">
      <c r="A35" s="1739" t="s">
        <v>273</v>
      </c>
      <c r="B35" s="1408">
        <v>2</v>
      </c>
      <c r="C35" s="1408">
        <v>2</v>
      </c>
      <c r="D35" s="1408">
        <v>1</v>
      </c>
      <c r="E35" s="1408">
        <v>2</v>
      </c>
      <c r="F35" s="1408">
        <v>1</v>
      </c>
      <c r="G35" s="1408">
        <v>1</v>
      </c>
      <c r="H35" s="1408">
        <v>1</v>
      </c>
      <c r="I35" s="1408">
        <v>1</v>
      </c>
      <c r="J35" s="1408">
        <v>1</v>
      </c>
      <c r="K35" s="1408">
        <v>1</v>
      </c>
      <c r="L35" s="1807">
        <f t="shared" si="3"/>
        <v>1.3</v>
      </c>
      <c r="M35" s="1720" t="s">
        <v>692</v>
      </c>
      <c r="N35" s="1408" t="s">
        <v>693</v>
      </c>
      <c r="O35" s="481" t="s">
        <v>694</v>
      </c>
      <c r="P35" s="1437">
        <v>5</v>
      </c>
      <c r="Q35" s="1437">
        <v>4</v>
      </c>
      <c r="R35" s="1437">
        <v>4</v>
      </c>
      <c r="S35" s="1788">
        <f t="shared" si="2"/>
        <v>80</v>
      </c>
      <c r="T35" s="963" t="s">
        <v>696</v>
      </c>
      <c r="U35" s="868"/>
      <c r="V35" s="868" t="s">
        <v>697</v>
      </c>
      <c r="W35" s="868" t="s">
        <v>698</v>
      </c>
      <c r="X35" s="868" t="s">
        <v>699</v>
      </c>
      <c r="Y35" s="868"/>
      <c r="Z35" s="868"/>
      <c r="AA35" s="868"/>
      <c r="AB35" s="126"/>
      <c r="AC35" s="126"/>
      <c r="AD35" s="868"/>
      <c r="AE35" s="868"/>
      <c r="AF35" s="126"/>
      <c r="AG35" s="126"/>
      <c r="AH35" s="868"/>
      <c r="AI35" s="868"/>
      <c r="AJ35" s="126"/>
      <c r="AK35" s="126"/>
      <c r="AL35" s="868"/>
      <c r="AM35" s="868"/>
      <c r="AN35" s="126"/>
      <c r="AO35" s="126"/>
      <c r="AP35" s="868"/>
      <c r="AQ35" s="868"/>
      <c r="AR35" s="126"/>
      <c r="AS35" s="126"/>
      <c r="AT35" s="868"/>
      <c r="AU35" s="868"/>
      <c r="AV35" s="126"/>
      <c r="AW35" s="126"/>
      <c r="AX35" s="868"/>
      <c r="AY35" s="868"/>
      <c r="AZ35" s="126"/>
      <c r="BA35" s="126"/>
      <c r="BB35" s="868"/>
      <c r="BC35" s="868"/>
      <c r="BD35" s="126"/>
      <c r="BE35" s="126"/>
      <c r="BF35" s="868"/>
      <c r="BG35" s="868"/>
      <c r="BH35" s="126"/>
      <c r="BI35" s="126"/>
      <c r="BJ35" s="868"/>
      <c r="BK35" s="868"/>
      <c r="BL35" s="126"/>
      <c r="BM35" s="126"/>
      <c r="BN35" s="868"/>
      <c r="BO35" s="868"/>
      <c r="BP35" s="126"/>
      <c r="BQ35" s="126"/>
      <c r="BR35" s="868"/>
      <c r="BS35" s="868"/>
      <c r="BT35" s="126"/>
      <c r="BU35" s="126"/>
      <c r="BV35" s="868"/>
      <c r="BW35" s="932"/>
      <c r="BX35" s="933"/>
      <c r="BY35" s="892"/>
      <c r="BZ35" s="872"/>
      <c r="CA35" s="482"/>
      <c r="CB35" s="912"/>
      <c r="CC35" s="914"/>
      <c r="CD35" s="1079"/>
      <c r="CE35" s="912"/>
      <c r="CF35" s="925"/>
      <c r="CG35" s="912"/>
      <c r="CH35" s="912"/>
      <c r="CI35" s="27"/>
      <c r="CJ35" s="27"/>
    </row>
    <row r="36" spans="1:88" s="26" customFormat="1" ht="129" hidden="1" customHeight="1" x14ac:dyDescent="0.2">
      <c r="A36" s="1740"/>
      <c r="B36" s="1409"/>
      <c r="C36" s="1409"/>
      <c r="D36" s="1409"/>
      <c r="E36" s="1409"/>
      <c r="F36" s="1409"/>
      <c r="G36" s="1409"/>
      <c r="H36" s="1409"/>
      <c r="I36" s="1409"/>
      <c r="J36" s="1409"/>
      <c r="K36" s="1409"/>
      <c r="L36" s="1808"/>
      <c r="M36" s="1721"/>
      <c r="N36" s="1409"/>
      <c r="O36" s="481" t="s">
        <v>695</v>
      </c>
      <c r="P36" s="1439"/>
      <c r="Q36" s="1439"/>
      <c r="R36" s="1439"/>
      <c r="S36" s="1789"/>
      <c r="T36" s="963" t="s">
        <v>700</v>
      </c>
      <c r="U36" s="868"/>
      <c r="V36" s="912"/>
      <c r="W36" s="912"/>
      <c r="X36" s="912"/>
      <c r="Y36" s="868" t="s">
        <v>701</v>
      </c>
      <c r="Z36" s="868" t="s">
        <v>702</v>
      </c>
      <c r="AA36" s="868"/>
      <c r="AB36" s="126"/>
      <c r="AC36" s="126"/>
      <c r="AD36" s="868"/>
      <c r="AE36" s="868"/>
      <c r="AF36" s="126"/>
      <c r="AG36" s="126"/>
      <c r="AH36" s="868"/>
      <c r="AI36" s="868"/>
      <c r="AJ36" s="126"/>
      <c r="AK36" s="126"/>
      <c r="AL36" s="868"/>
      <c r="AM36" s="868"/>
      <c r="AN36" s="126"/>
      <c r="AO36" s="126"/>
      <c r="AP36" s="868"/>
      <c r="AQ36" s="868"/>
      <c r="AR36" s="126"/>
      <c r="AS36" s="126"/>
      <c r="AT36" s="868"/>
      <c r="AU36" s="868"/>
      <c r="AV36" s="126"/>
      <c r="AW36" s="126"/>
      <c r="AX36" s="868"/>
      <c r="AY36" s="868"/>
      <c r="AZ36" s="126"/>
      <c r="BA36" s="126"/>
      <c r="BB36" s="868"/>
      <c r="BC36" s="868"/>
      <c r="BD36" s="126"/>
      <c r="BE36" s="126"/>
      <c r="BF36" s="868"/>
      <c r="BG36" s="868"/>
      <c r="BH36" s="126"/>
      <c r="BI36" s="126"/>
      <c r="BJ36" s="868"/>
      <c r="BK36" s="868"/>
      <c r="BL36" s="126"/>
      <c r="BM36" s="126"/>
      <c r="BN36" s="868"/>
      <c r="BO36" s="868"/>
      <c r="BP36" s="126"/>
      <c r="BQ36" s="126"/>
      <c r="BR36" s="868"/>
      <c r="BS36" s="868"/>
      <c r="BT36" s="126"/>
      <c r="BU36" s="126"/>
      <c r="BV36" s="868"/>
      <c r="BW36" s="932"/>
      <c r="BX36" s="933"/>
      <c r="BY36" s="892"/>
      <c r="BZ36" s="872"/>
      <c r="CA36" s="482"/>
      <c r="CB36" s="912"/>
      <c r="CC36" s="914"/>
      <c r="CD36" s="1079"/>
      <c r="CE36" s="912"/>
      <c r="CF36" s="925"/>
      <c r="CG36" s="912"/>
      <c r="CH36" s="912"/>
      <c r="CI36" s="27"/>
      <c r="CJ36" s="27"/>
    </row>
    <row r="37" spans="1:88" s="26" customFormat="1" ht="252.75" customHeight="1" x14ac:dyDescent="0.2">
      <c r="A37" s="588" t="s">
        <v>209</v>
      </c>
      <c r="B37" s="863">
        <v>2</v>
      </c>
      <c r="C37" s="863">
        <v>3</v>
      </c>
      <c r="D37" s="863">
        <v>2</v>
      </c>
      <c r="E37" s="863">
        <v>2</v>
      </c>
      <c r="F37" s="863">
        <v>2</v>
      </c>
      <c r="G37" s="863">
        <v>2</v>
      </c>
      <c r="H37" s="863">
        <v>2</v>
      </c>
      <c r="I37" s="863">
        <v>2</v>
      </c>
      <c r="J37" s="863">
        <v>2</v>
      </c>
      <c r="K37" s="863">
        <v>2</v>
      </c>
      <c r="L37" s="1009">
        <f t="shared" si="3"/>
        <v>2.1</v>
      </c>
      <c r="M37" s="863" t="s">
        <v>605</v>
      </c>
      <c r="N37" s="706" t="s">
        <v>606</v>
      </c>
      <c r="O37" s="863" t="s">
        <v>607</v>
      </c>
      <c r="P37" s="867">
        <v>5</v>
      </c>
      <c r="Q37" s="867">
        <v>5</v>
      </c>
      <c r="R37" s="867">
        <v>5</v>
      </c>
      <c r="S37" s="921">
        <f t="shared" si="2"/>
        <v>125</v>
      </c>
      <c r="T37" s="966" t="s">
        <v>1439</v>
      </c>
      <c r="U37" s="868" t="s">
        <v>703</v>
      </c>
      <c r="V37" s="868" t="s">
        <v>704</v>
      </c>
      <c r="W37" s="868" t="s">
        <v>705</v>
      </c>
      <c r="X37" s="868" t="s">
        <v>704</v>
      </c>
      <c r="Y37" s="937" t="s">
        <v>706</v>
      </c>
      <c r="Z37" s="938" t="s">
        <v>707</v>
      </c>
      <c r="AA37" s="868"/>
      <c r="AB37" s="868"/>
      <c r="AC37" s="868"/>
      <c r="AD37" s="868"/>
      <c r="AE37" s="868"/>
      <c r="AF37" s="868"/>
      <c r="AG37" s="868"/>
      <c r="AH37" s="868"/>
      <c r="AI37" s="868"/>
      <c r="AJ37" s="868"/>
      <c r="AK37" s="868"/>
      <c r="AL37" s="868"/>
      <c r="AM37" s="868"/>
      <c r="AN37" s="868"/>
      <c r="AO37" s="868"/>
      <c r="AP37" s="868"/>
      <c r="AQ37" s="868"/>
      <c r="AR37" s="868"/>
      <c r="AS37" s="868"/>
      <c r="AT37" s="1032"/>
      <c r="AU37" s="868"/>
      <c r="AV37" s="868"/>
      <c r="AW37" s="868"/>
      <c r="AX37" s="868"/>
      <c r="AY37" s="868"/>
      <c r="AZ37" s="868"/>
      <c r="BA37" s="868"/>
      <c r="BB37" s="868"/>
      <c r="BC37" s="868"/>
      <c r="BD37" s="868"/>
      <c r="BE37" s="868"/>
      <c r="BF37" s="868"/>
      <c r="BG37" s="868"/>
      <c r="BH37" s="868"/>
      <c r="BI37" s="868"/>
      <c r="BJ37" s="1052"/>
      <c r="BK37" s="868"/>
      <c r="BL37" s="868"/>
      <c r="BM37" s="868"/>
      <c r="BN37" s="868"/>
      <c r="BO37" s="868"/>
      <c r="BP37" s="868"/>
      <c r="BQ37" s="868"/>
      <c r="BR37" s="868"/>
      <c r="BS37" s="1032"/>
      <c r="BT37" s="868"/>
      <c r="BU37" s="868"/>
      <c r="BV37" s="868"/>
      <c r="BW37" s="249" t="s">
        <v>1344</v>
      </c>
      <c r="BX37" s="933" t="s">
        <v>1354</v>
      </c>
      <c r="BY37" s="1185">
        <v>0.05</v>
      </c>
      <c r="BZ37" s="249" t="s">
        <v>1356</v>
      </c>
      <c r="CA37" s="912"/>
      <c r="CB37" s="912"/>
      <c r="CC37" s="912"/>
      <c r="CD37" s="1079"/>
      <c r="CE37" s="912"/>
      <c r="CF37" s="624"/>
      <c r="CG37" s="912"/>
      <c r="CH37" s="912"/>
      <c r="CI37" s="27"/>
      <c r="CJ37" s="27"/>
    </row>
    <row r="38" spans="1:88" s="26" customFormat="1" ht="409.5" customHeight="1" x14ac:dyDescent="0.2">
      <c r="A38" s="1008" t="s">
        <v>1115</v>
      </c>
      <c r="B38" s="994">
        <v>2</v>
      </c>
      <c r="C38" s="994">
        <v>2</v>
      </c>
      <c r="D38" s="994">
        <v>1</v>
      </c>
      <c r="E38" s="994">
        <v>2</v>
      </c>
      <c r="F38" s="994">
        <v>1</v>
      </c>
      <c r="G38" s="994">
        <v>1</v>
      </c>
      <c r="H38" s="994">
        <v>1</v>
      </c>
      <c r="I38" s="994">
        <v>1</v>
      </c>
      <c r="J38" s="994">
        <v>1</v>
      </c>
      <c r="K38" s="994">
        <v>1</v>
      </c>
      <c r="L38" s="1010">
        <f>AVERAGE(B38:K38)</f>
        <v>1.3</v>
      </c>
      <c r="M38" s="945" t="s">
        <v>692</v>
      </c>
      <c r="N38" s="115" t="s">
        <v>1178</v>
      </c>
      <c r="O38" s="481" t="s">
        <v>694</v>
      </c>
      <c r="P38" s="317">
        <v>5</v>
      </c>
      <c r="Q38" s="317">
        <v>4</v>
      </c>
      <c r="R38" s="317">
        <v>4</v>
      </c>
      <c r="S38" s="921">
        <f t="shared" si="2"/>
        <v>80</v>
      </c>
      <c r="T38" s="963" t="s">
        <v>1487</v>
      </c>
      <c r="U38" s="994" t="s">
        <v>1166</v>
      </c>
      <c r="V38" s="994" t="s">
        <v>697</v>
      </c>
      <c r="W38" s="994" t="s">
        <v>698</v>
      </c>
      <c r="X38" s="994" t="s">
        <v>1179</v>
      </c>
      <c r="Y38" s="937" t="s">
        <v>1116</v>
      </c>
      <c r="Z38" s="994" t="s">
        <v>702</v>
      </c>
      <c r="AA38" s="994"/>
      <c r="AB38" s="126"/>
      <c r="AC38" s="126"/>
      <c r="AD38" s="994"/>
      <c r="AE38" s="994"/>
      <c r="AF38" s="126"/>
      <c r="AG38" s="126"/>
      <c r="AH38" s="994"/>
      <c r="AI38" s="994"/>
      <c r="AJ38" s="126"/>
      <c r="AK38" s="126"/>
      <c r="AL38" s="994"/>
      <c r="AM38" s="994"/>
      <c r="AN38" s="126"/>
      <c r="AO38" s="126"/>
      <c r="AP38" s="994"/>
      <c r="AQ38" s="994"/>
      <c r="AR38" s="126"/>
      <c r="AS38" s="126"/>
      <c r="AT38" s="994"/>
      <c r="AU38" s="994"/>
      <c r="AV38" s="126"/>
      <c r="AW38" s="126"/>
      <c r="AX38" s="1032"/>
      <c r="AY38" s="994"/>
      <c r="AZ38" s="126"/>
      <c r="BA38" s="126"/>
      <c r="BB38" s="994"/>
      <c r="BC38" s="1175"/>
      <c r="BD38" s="126"/>
      <c r="BE38" s="126"/>
      <c r="BF38" s="994"/>
      <c r="BG38" s="994"/>
      <c r="BH38" s="126"/>
      <c r="BI38" s="126"/>
      <c r="BJ38" s="994"/>
      <c r="BK38" s="994"/>
      <c r="BL38" s="126"/>
      <c r="BM38" s="126"/>
      <c r="BN38" s="994"/>
      <c r="BO38" s="994"/>
      <c r="BP38" s="1038"/>
      <c r="BQ38" s="126"/>
      <c r="BR38" s="994"/>
      <c r="BS38" s="994"/>
      <c r="BT38" s="126"/>
      <c r="BU38" s="126"/>
      <c r="BV38" s="994"/>
      <c r="BW38" s="249" t="s">
        <v>1344</v>
      </c>
      <c r="BX38" s="933" t="s">
        <v>1354</v>
      </c>
      <c r="BY38" s="1185">
        <v>0.5</v>
      </c>
      <c r="BZ38" s="249" t="s">
        <v>1488</v>
      </c>
      <c r="CA38" s="482"/>
      <c r="CB38" s="912"/>
      <c r="CC38" s="914"/>
      <c r="CD38" s="1079"/>
      <c r="CE38" s="912"/>
      <c r="CF38" s="925"/>
      <c r="CG38" s="912"/>
      <c r="CH38" s="912"/>
      <c r="CI38" s="27"/>
      <c r="CJ38" s="27"/>
    </row>
    <row r="39" spans="1:88" s="26" customFormat="1" ht="166.5" customHeight="1" x14ac:dyDescent="0.2">
      <c r="A39" s="588" t="s">
        <v>274</v>
      </c>
      <c r="B39" s="868">
        <v>2</v>
      </c>
      <c r="C39" s="868">
        <v>2</v>
      </c>
      <c r="D39" s="868">
        <v>2</v>
      </c>
      <c r="E39" s="868">
        <v>2</v>
      </c>
      <c r="F39" s="868">
        <v>2</v>
      </c>
      <c r="G39" s="868">
        <v>2</v>
      </c>
      <c r="H39" s="868">
        <v>2</v>
      </c>
      <c r="I39" s="868">
        <v>2</v>
      </c>
      <c r="J39" s="868">
        <v>2</v>
      </c>
      <c r="K39" s="868">
        <v>2</v>
      </c>
      <c r="L39" s="930">
        <f t="shared" si="3"/>
        <v>2</v>
      </c>
      <c r="M39" s="115" t="s">
        <v>608</v>
      </c>
      <c r="N39" s="115" t="s">
        <v>609</v>
      </c>
      <c r="O39" s="115" t="s">
        <v>1180</v>
      </c>
      <c r="P39" s="317">
        <v>5</v>
      </c>
      <c r="Q39" s="317">
        <v>5</v>
      </c>
      <c r="R39" s="317">
        <v>5</v>
      </c>
      <c r="S39" s="921">
        <f t="shared" si="2"/>
        <v>125</v>
      </c>
      <c r="T39" s="967" t="s">
        <v>1440</v>
      </c>
      <c r="U39" s="868" t="s">
        <v>1181</v>
      </c>
      <c r="V39" s="868" t="s">
        <v>1182</v>
      </c>
      <c r="W39" s="868" t="s">
        <v>709</v>
      </c>
      <c r="X39" s="868" t="s">
        <v>1183</v>
      </c>
      <c r="Y39" s="937" t="s">
        <v>706</v>
      </c>
      <c r="Z39" s="938" t="s">
        <v>1184</v>
      </c>
      <c r="AA39" s="868"/>
      <c r="AB39" s="868"/>
      <c r="AC39" s="868"/>
      <c r="AD39" s="868"/>
      <c r="AE39" s="868"/>
      <c r="AF39" s="868"/>
      <c r="AG39" s="868"/>
      <c r="AH39" s="868"/>
      <c r="AI39" s="868"/>
      <c r="AJ39" s="868"/>
      <c r="AK39" s="868"/>
      <c r="AL39" s="868"/>
      <c r="AM39" s="868"/>
      <c r="AN39" s="868"/>
      <c r="AO39" s="868"/>
      <c r="AP39" s="868"/>
      <c r="AQ39" s="868"/>
      <c r="AR39" s="868"/>
      <c r="AS39" s="868"/>
      <c r="AT39" s="868"/>
      <c r="AU39" s="1032"/>
      <c r="AV39" s="868"/>
      <c r="AW39" s="868"/>
      <c r="AX39" s="868"/>
      <c r="AY39" s="868"/>
      <c r="AZ39" s="868"/>
      <c r="BA39" s="868"/>
      <c r="BB39" s="868"/>
      <c r="BC39" s="868"/>
      <c r="BD39" s="868"/>
      <c r="BE39" s="868"/>
      <c r="BF39" s="868"/>
      <c r="BG39" s="868"/>
      <c r="BH39" s="1032"/>
      <c r="BI39" s="868"/>
      <c r="BJ39" s="868"/>
      <c r="BK39" s="868"/>
      <c r="BL39" s="868"/>
      <c r="BM39" s="868"/>
      <c r="BN39" s="868"/>
      <c r="BO39" s="868"/>
      <c r="BP39" s="868"/>
      <c r="BQ39" s="868"/>
      <c r="BR39" s="868"/>
      <c r="BS39" s="868"/>
      <c r="BT39" s="868"/>
      <c r="BU39" s="1032"/>
      <c r="BV39" s="1175"/>
      <c r="BW39" s="249" t="s">
        <v>1344</v>
      </c>
      <c r="BX39" s="933" t="s">
        <v>1355</v>
      </c>
      <c r="BY39" s="1185"/>
      <c r="BZ39" s="1178"/>
      <c r="CA39" s="912"/>
      <c r="CB39" s="912"/>
      <c r="CC39" s="912"/>
      <c r="CD39" s="1093"/>
      <c r="CE39" s="912"/>
      <c r="CF39" s="912"/>
      <c r="CG39" s="912"/>
      <c r="CH39" s="912"/>
      <c r="CI39" s="27"/>
      <c r="CJ39" s="27"/>
    </row>
    <row r="40" spans="1:88" s="26" customFormat="1" ht="384" hidden="1" customHeight="1" x14ac:dyDescent="0.2">
      <c r="A40" s="939" t="s">
        <v>275</v>
      </c>
      <c r="B40" s="868">
        <v>1</v>
      </c>
      <c r="C40" s="868">
        <v>2</v>
      </c>
      <c r="D40" s="868">
        <v>2</v>
      </c>
      <c r="E40" s="868">
        <v>1</v>
      </c>
      <c r="F40" s="868">
        <v>2</v>
      </c>
      <c r="G40" s="868">
        <v>2</v>
      </c>
      <c r="H40" s="868">
        <v>2</v>
      </c>
      <c r="I40" s="868">
        <v>2</v>
      </c>
      <c r="J40" s="868">
        <v>2</v>
      </c>
      <c r="K40" s="868">
        <v>2</v>
      </c>
      <c r="L40" s="930">
        <f t="shared" si="3"/>
        <v>1.8</v>
      </c>
      <c r="M40" s="940" t="s">
        <v>710</v>
      </c>
      <c r="N40" s="97" t="s">
        <v>610</v>
      </c>
      <c r="O40" s="941" t="s">
        <v>611</v>
      </c>
      <c r="P40" s="408">
        <v>4</v>
      </c>
      <c r="Q40" s="408">
        <v>4</v>
      </c>
      <c r="R40" s="408">
        <v>4</v>
      </c>
      <c r="S40" s="921">
        <f t="shared" si="2"/>
        <v>64</v>
      </c>
      <c r="T40" s="510" t="s">
        <v>711</v>
      </c>
      <c r="U40" s="868" t="s">
        <v>521</v>
      </c>
      <c r="V40" s="868" t="s">
        <v>712</v>
      </c>
      <c r="W40" s="863" t="s">
        <v>713</v>
      </c>
      <c r="X40" s="863" t="s">
        <v>712</v>
      </c>
      <c r="Y40" s="937" t="s">
        <v>706</v>
      </c>
      <c r="Z40" s="938" t="s">
        <v>707</v>
      </c>
      <c r="AA40" s="863"/>
      <c r="AB40" s="863"/>
      <c r="AC40" s="863"/>
      <c r="AD40" s="863"/>
      <c r="AE40" s="863"/>
      <c r="AF40" s="863"/>
      <c r="AG40" s="863"/>
      <c r="AH40" s="863"/>
      <c r="AI40" s="863"/>
      <c r="AJ40" s="863"/>
      <c r="AK40" s="863"/>
      <c r="AL40" s="863"/>
      <c r="AM40" s="863"/>
      <c r="AN40" s="863"/>
      <c r="AO40" s="863"/>
      <c r="AP40" s="863"/>
      <c r="AQ40" s="863"/>
      <c r="AR40" s="863"/>
      <c r="AS40" s="863"/>
      <c r="AT40" s="863"/>
      <c r="AU40" s="863"/>
      <c r="AV40" s="863"/>
      <c r="AW40" s="863"/>
      <c r="AX40" s="863"/>
      <c r="AY40" s="863"/>
      <c r="AZ40" s="863"/>
      <c r="BA40" s="863"/>
      <c r="BB40" s="863"/>
      <c r="BC40" s="863"/>
      <c r="BD40" s="863"/>
      <c r="BE40" s="863"/>
      <c r="BF40" s="863"/>
      <c r="BG40" s="863"/>
      <c r="BH40" s="863"/>
      <c r="BI40" s="863"/>
      <c r="BJ40" s="863"/>
      <c r="BK40" s="863"/>
      <c r="BL40" s="863"/>
      <c r="BM40" s="863"/>
      <c r="BN40" s="863"/>
      <c r="BO40" s="863"/>
      <c r="BP40" s="863"/>
      <c r="BQ40" s="863"/>
      <c r="BR40" s="863"/>
      <c r="BS40" s="863"/>
      <c r="BT40" s="863"/>
      <c r="BU40" s="863"/>
      <c r="BV40" s="863"/>
      <c r="BW40" s="932"/>
      <c r="BX40" s="933"/>
      <c r="BY40" s="892"/>
      <c r="BZ40" s="514"/>
      <c r="CA40" s="482"/>
      <c r="CB40" s="624"/>
      <c r="CC40" s="912"/>
      <c r="CD40" s="1094"/>
      <c r="CE40" s="514"/>
      <c r="CF40" s="624"/>
      <c r="CG40" s="912"/>
      <c r="CH40" s="912"/>
      <c r="CI40" s="27"/>
      <c r="CJ40" s="27"/>
    </row>
    <row r="41" spans="1:88" s="26" customFormat="1" ht="313.5" hidden="1" customHeight="1" x14ac:dyDescent="0.2">
      <c r="A41" s="707" t="s">
        <v>276</v>
      </c>
      <c r="B41" s="863">
        <v>2</v>
      </c>
      <c r="C41" s="863">
        <v>2</v>
      </c>
      <c r="D41" s="863">
        <v>2</v>
      </c>
      <c r="E41" s="863">
        <v>1</v>
      </c>
      <c r="F41" s="863">
        <v>1</v>
      </c>
      <c r="G41" s="863">
        <v>2</v>
      </c>
      <c r="H41" s="863">
        <v>1</v>
      </c>
      <c r="I41" s="863">
        <v>1</v>
      </c>
      <c r="J41" s="863">
        <v>2</v>
      </c>
      <c r="K41" s="863">
        <v>1</v>
      </c>
      <c r="L41" s="930">
        <f t="shared" si="3"/>
        <v>1.5</v>
      </c>
      <c r="M41" s="706" t="s">
        <v>612</v>
      </c>
      <c r="N41" s="863" t="s">
        <v>613</v>
      </c>
      <c r="O41" s="97" t="s">
        <v>714</v>
      </c>
      <c r="P41" s="408">
        <v>3</v>
      </c>
      <c r="Q41" s="408">
        <v>4</v>
      </c>
      <c r="R41" s="408">
        <v>5</v>
      </c>
      <c r="S41" s="921">
        <f t="shared" si="2"/>
        <v>60</v>
      </c>
      <c r="T41" s="97" t="s">
        <v>714</v>
      </c>
      <c r="U41" s="868" t="s">
        <v>521</v>
      </c>
      <c r="V41" s="863" t="s">
        <v>708</v>
      </c>
      <c r="W41" s="863" t="s">
        <v>716</v>
      </c>
      <c r="X41" s="863" t="s">
        <v>708</v>
      </c>
      <c r="Y41" s="937" t="s">
        <v>706</v>
      </c>
      <c r="Z41" s="938" t="s">
        <v>707</v>
      </c>
      <c r="AA41" s="863"/>
      <c r="AB41" s="863"/>
      <c r="AC41" s="863"/>
      <c r="AD41" s="863"/>
      <c r="AE41" s="863"/>
      <c r="AF41" s="863"/>
      <c r="AG41" s="863"/>
      <c r="AH41" s="863"/>
      <c r="AI41" s="863"/>
      <c r="AJ41" s="863"/>
      <c r="AK41" s="863"/>
      <c r="AL41" s="863"/>
      <c r="AM41" s="863"/>
      <c r="AN41" s="863"/>
      <c r="AO41" s="863"/>
      <c r="AP41" s="863"/>
      <c r="AQ41" s="863"/>
      <c r="AR41" s="863"/>
      <c r="AS41" s="863"/>
      <c r="AT41" s="863"/>
      <c r="AU41" s="863"/>
      <c r="AV41" s="863"/>
      <c r="AW41" s="863"/>
      <c r="AX41" s="863"/>
      <c r="AY41" s="863"/>
      <c r="AZ41" s="863"/>
      <c r="BA41" s="863"/>
      <c r="BB41" s="863"/>
      <c r="BC41" s="863"/>
      <c r="BD41" s="863"/>
      <c r="BE41" s="863"/>
      <c r="BF41" s="863"/>
      <c r="BG41" s="863"/>
      <c r="BH41" s="863"/>
      <c r="BI41" s="863"/>
      <c r="BJ41" s="863"/>
      <c r="BK41" s="863"/>
      <c r="BL41" s="863"/>
      <c r="BM41" s="863"/>
      <c r="BN41" s="863"/>
      <c r="BO41" s="863"/>
      <c r="BP41" s="863"/>
      <c r="BQ41" s="863"/>
      <c r="BR41" s="863"/>
      <c r="BS41" s="863"/>
      <c r="BT41" s="863"/>
      <c r="BU41" s="863"/>
      <c r="BV41" s="863"/>
      <c r="BW41" s="932"/>
      <c r="BX41" s="933"/>
      <c r="BY41" s="892"/>
      <c r="BZ41" s="514"/>
      <c r="CA41" s="482"/>
      <c r="CB41" s="624"/>
      <c r="CC41" s="912"/>
      <c r="CD41" s="1094"/>
      <c r="CE41" s="514"/>
      <c r="CF41" s="624"/>
      <c r="CG41" s="912"/>
      <c r="CH41" s="912"/>
      <c r="CI41" s="27"/>
      <c r="CJ41" s="27"/>
    </row>
    <row r="42" spans="1:88" s="26" customFormat="1" ht="409.5" hidden="1" customHeight="1" x14ac:dyDescent="0.2">
      <c r="A42" s="125" t="s">
        <v>210</v>
      </c>
      <c r="B42" s="868">
        <v>3</v>
      </c>
      <c r="C42" s="868">
        <v>2</v>
      </c>
      <c r="D42" s="868">
        <v>3</v>
      </c>
      <c r="E42" s="868">
        <v>2</v>
      </c>
      <c r="F42" s="868">
        <v>2</v>
      </c>
      <c r="G42" s="868">
        <v>2</v>
      </c>
      <c r="H42" s="868">
        <v>3</v>
      </c>
      <c r="I42" s="868">
        <v>3</v>
      </c>
      <c r="J42" s="864">
        <v>2</v>
      </c>
      <c r="K42" s="864">
        <v>2</v>
      </c>
      <c r="L42" s="942">
        <f t="shared" si="3"/>
        <v>2.4</v>
      </c>
      <c r="M42" s="943" t="s">
        <v>614</v>
      </c>
      <c r="N42" s="115" t="s">
        <v>615</v>
      </c>
      <c r="O42" s="115" t="s">
        <v>616</v>
      </c>
      <c r="P42" s="317">
        <v>3</v>
      </c>
      <c r="Q42" s="317">
        <v>4</v>
      </c>
      <c r="R42" s="317">
        <v>5</v>
      </c>
      <c r="S42" s="921">
        <f t="shared" si="2"/>
        <v>60</v>
      </c>
      <c r="T42" s="97" t="s">
        <v>717</v>
      </c>
      <c r="U42" s="868" t="s">
        <v>521</v>
      </c>
      <c r="V42" s="863" t="s">
        <v>718</v>
      </c>
      <c r="W42" s="868" t="s">
        <v>715</v>
      </c>
      <c r="X42" s="863" t="s">
        <v>718</v>
      </c>
      <c r="Y42" s="937" t="s">
        <v>706</v>
      </c>
      <c r="Z42" s="938" t="s">
        <v>707</v>
      </c>
      <c r="AA42" s="868"/>
      <c r="AB42" s="868"/>
      <c r="AC42" s="868"/>
      <c r="AD42" s="868"/>
      <c r="AE42" s="868"/>
      <c r="AF42" s="868"/>
      <c r="AG42" s="868"/>
      <c r="AH42" s="868"/>
      <c r="AI42" s="868"/>
      <c r="AJ42" s="868"/>
      <c r="AK42" s="868"/>
      <c r="AL42" s="868"/>
      <c r="AM42" s="868"/>
      <c r="AN42" s="868"/>
      <c r="AO42" s="868"/>
      <c r="AP42" s="868"/>
      <c r="AQ42" s="868"/>
      <c r="AR42" s="868"/>
      <c r="AS42" s="868"/>
      <c r="AT42" s="868"/>
      <c r="AU42" s="868"/>
      <c r="AV42" s="868"/>
      <c r="AW42" s="868"/>
      <c r="AX42" s="868"/>
      <c r="AY42" s="868"/>
      <c r="AZ42" s="868"/>
      <c r="BA42" s="868"/>
      <c r="BB42" s="868"/>
      <c r="BC42" s="868"/>
      <c r="BD42" s="868"/>
      <c r="BE42" s="868"/>
      <c r="BF42" s="868"/>
      <c r="BG42" s="868"/>
      <c r="BH42" s="868"/>
      <c r="BI42" s="868"/>
      <c r="BJ42" s="868"/>
      <c r="BK42" s="868"/>
      <c r="BL42" s="868"/>
      <c r="BM42" s="868"/>
      <c r="BN42" s="868"/>
      <c r="BO42" s="868"/>
      <c r="BP42" s="868"/>
      <c r="BQ42" s="868"/>
      <c r="BR42" s="868"/>
      <c r="BS42" s="868"/>
      <c r="BT42" s="868"/>
      <c r="BU42" s="868"/>
      <c r="BV42" s="868"/>
      <c r="BW42" s="932"/>
      <c r="BX42" s="933"/>
      <c r="BY42" s="892"/>
      <c r="BZ42" s="514"/>
      <c r="CA42" s="482"/>
      <c r="CB42" s="912"/>
      <c r="CC42" s="912"/>
      <c r="CD42" s="1092"/>
      <c r="CE42" s="944"/>
      <c r="CF42" s="125"/>
      <c r="CG42" s="912"/>
      <c r="CH42" s="912"/>
      <c r="CI42" s="27"/>
      <c r="CJ42" s="27"/>
    </row>
    <row r="43" spans="1:88" s="26" customFormat="1" ht="409.5" hidden="1" customHeight="1" x14ac:dyDescent="0.2">
      <c r="A43" s="588" t="s">
        <v>277</v>
      </c>
      <c r="B43" s="868">
        <v>1</v>
      </c>
      <c r="C43" s="868">
        <v>1</v>
      </c>
      <c r="D43" s="868">
        <v>1</v>
      </c>
      <c r="E43" s="868">
        <v>1</v>
      </c>
      <c r="F43" s="868">
        <v>1</v>
      </c>
      <c r="G43" s="868">
        <v>1</v>
      </c>
      <c r="H43" s="868">
        <v>1</v>
      </c>
      <c r="I43" s="868">
        <v>1</v>
      </c>
      <c r="J43" s="864">
        <v>1</v>
      </c>
      <c r="K43" s="864">
        <v>1</v>
      </c>
      <c r="L43" s="935">
        <f t="shared" si="3"/>
        <v>1</v>
      </c>
      <c r="M43" s="943" t="s">
        <v>617</v>
      </c>
      <c r="N43" s="115" t="s">
        <v>618</v>
      </c>
      <c r="O43" s="868" t="s">
        <v>720</v>
      </c>
      <c r="P43" s="317">
        <v>5</v>
      </c>
      <c r="Q43" s="317">
        <v>5</v>
      </c>
      <c r="R43" s="317">
        <v>5</v>
      </c>
      <c r="S43" s="921">
        <f t="shared" si="2"/>
        <v>125</v>
      </c>
      <c r="T43" s="973" t="s">
        <v>719</v>
      </c>
      <c r="U43" s="868" t="s">
        <v>521</v>
      </c>
      <c r="V43" s="863" t="s">
        <v>721</v>
      </c>
      <c r="W43" s="863" t="s">
        <v>722</v>
      </c>
      <c r="X43" s="863" t="s">
        <v>723</v>
      </c>
      <c r="Y43" s="863" t="s">
        <v>724</v>
      </c>
      <c r="Z43" s="863" t="s">
        <v>725</v>
      </c>
      <c r="AA43" s="868"/>
      <c r="AB43" s="868"/>
      <c r="AC43" s="868"/>
      <c r="AD43" s="868"/>
      <c r="AE43" s="868"/>
      <c r="AF43" s="868"/>
      <c r="AG43" s="868"/>
      <c r="AH43" s="868"/>
      <c r="AI43" s="868"/>
      <c r="AJ43" s="868"/>
      <c r="AK43" s="868"/>
      <c r="AL43" s="868"/>
      <c r="AM43" s="868"/>
      <c r="AN43" s="868"/>
      <c r="AO43" s="868"/>
      <c r="AP43" s="868"/>
      <c r="AQ43" s="868"/>
      <c r="AR43" s="868"/>
      <c r="AS43" s="868"/>
      <c r="AT43" s="868"/>
      <c r="AU43" s="868"/>
      <c r="AV43" s="868"/>
      <c r="AW43" s="868"/>
      <c r="AX43" s="868"/>
      <c r="AY43" s="868"/>
      <c r="AZ43" s="868"/>
      <c r="BA43" s="868"/>
      <c r="BB43" s="868"/>
      <c r="BC43" s="868"/>
      <c r="BD43" s="868"/>
      <c r="BE43" s="868"/>
      <c r="BF43" s="868"/>
      <c r="BG43" s="868"/>
      <c r="BH43" s="868"/>
      <c r="BI43" s="868"/>
      <c r="BJ43" s="868"/>
      <c r="BK43" s="868"/>
      <c r="BL43" s="868"/>
      <c r="BM43" s="868"/>
      <c r="BN43" s="868"/>
      <c r="BO43" s="868"/>
      <c r="BP43" s="868"/>
      <c r="BQ43" s="868"/>
      <c r="BR43" s="868"/>
      <c r="BS43" s="868"/>
      <c r="BT43" s="868"/>
      <c r="BU43" s="868"/>
      <c r="BV43" s="868"/>
      <c r="BW43" s="932"/>
      <c r="BX43" s="933"/>
      <c r="BY43" s="892"/>
      <c r="BZ43" s="514"/>
      <c r="CA43" s="482"/>
      <c r="CB43" s="912"/>
      <c r="CC43" s="912"/>
      <c r="CD43" s="1092"/>
      <c r="CE43" s="944"/>
      <c r="CF43" s="125"/>
      <c r="CG43" s="912"/>
      <c r="CH43" s="912"/>
      <c r="CI43" s="27"/>
      <c r="CJ43" s="27"/>
    </row>
    <row r="44" spans="1:88" s="26" customFormat="1" ht="409.5" customHeight="1" x14ac:dyDescent="0.2">
      <c r="A44" s="588" t="s">
        <v>1185</v>
      </c>
      <c r="B44" s="994">
        <v>1</v>
      </c>
      <c r="C44" s="994">
        <v>1</v>
      </c>
      <c r="D44" s="994">
        <v>1</v>
      </c>
      <c r="E44" s="994">
        <v>1</v>
      </c>
      <c r="F44" s="994">
        <v>1</v>
      </c>
      <c r="G44" s="994">
        <v>1</v>
      </c>
      <c r="H44" s="994">
        <v>1</v>
      </c>
      <c r="I44" s="994">
        <v>1</v>
      </c>
      <c r="J44" s="989">
        <v>1</v>
      </c>
      <c r="K44" s="989">
        <v>1</v>
      </c>
      <c r="L44" s="935">
        <f t="shared" si="3"/>
        <v>1</v>
      </c>
      <c r="M44" s="943" t="s">
        <v>1186</v>
      </c>
      <c r="N44" s="115" t="s">
        <v>1187</v>
      </c>
      <c r="O44" s="994" t="s">
        <v>1188</v>
      </c>
      <c r="P44" s="317">
        <v>5</v>
      </c>
      <c r="Q44" s="317">
        <v>5</v>
      </c>
      <c r="R44" s="317">
        <v>5</v>
      </c>
      <c r="S44" s="921">
        <f t="shared" si="2"/>
        <v>125</v>
      </c>
      <c r="T44" s="966" t="s">
        <v>1441</v>
      </c>
      <c r="U44" s="994" t="s">
        <v>1189</v>
      </c>
      <c r="V44" s="994" t="s">
        <v>721</v>
      </c>
      <c r="W44" s="994" t="s">
        <v>722</v>
      </c>
      <c r="X44" s="994" t="s">
        <v>723</v>
      </c>
      <c r="Y44" s="994" t="s">
        <v>724</v>
      </c>
      <c r="Z44" s="994" t="s">
        <v>1117</v>
      </c>
      <c r="AA44" s="994"/>
      <c r="AB44" s="994"/>
      <c r="AC44" s="994"/>
      <c r="AD44" s="994"/>
      <c r="AE44" s="994"/>
      <c r="AF44" s="994"/>
      <c r="AG44" s="994"/>
      <c r="AH44" s="994"/>
      <c r="AI44" s="994"/>
      <c r="AJ44" s="994"/>
      <c r="AK44" s="994"/>
      <c r="AL44" s="994"/>
      <c r="AM44" s="994"/>
      <c r="AN44" s="994"/>
      <c r="AO44" s="994"/>
      <c r="AP44" s="994"/>
      <c r="AQ44" s="994"/>
      <c r="AR44" s="994"/>
      <c r="AS44" s="994"/>
      <c r="AT44" s="994"/>
      <c r="AU44" s="994"/>
      <c r="AV44" s="994"/>
      <c r="AW44" s="994"/>
      <c r="AX44" s="994"/>
      <c r="AY44" s="994"/>
      <c r="AZ44" s="994"/>
      <c r="BA44" s="994"/>
      <c r="BB44" s="994"/>
      <c r="BC44" s="994"/>
      <c r="BD44" s="994"/>
      <c r="BE44" s="994"/>
      <c r="BF44" s="994"/>
      <c r="BG44" s="994"/>
      <c r="BH44" s="1032"/>
      <c r="BI44" s="994"/>
      <c r="BJ44" s="994"/>
      <c r="BK44" s="994"/>
      <c r="BL44" s="994"/>
      <c r="BM44" s="994"/>
      <c r="BN44" s="994"/>
      <c r="BO44" s="994"/>
      <c r="BP44" s="994"/>
      <c r="BQ44" s="994"/>
      <c r="BR44" s="994"/>
      <c r="BS44" s="994"/>
      <c r="BT44" s="994"/>
      <c r="BU44" s="1032"/>
      <c r="BV44" s="994"/>
      <c r="BW44" s="249" t="s">
        <v>1344</v>
      </c>
      <c r="BX44" s="933" t="s">
        <v>1387</v>
      </c>
      <c r="BY44" s="1223">
        <v>0.5</v>
      </c>
      <c r="BZ44" s="914" t="s">
        <v>1489</v>
      </c>
      <c r="CA44" s="482"/>
      <c r="CB44" s="912"/>
      <c r="CC44" s="912"/>
      <c r="CD44" s="1092"/>
      <c r="CE44" s="944"/>
      <c r="CF44" s="125"/>
      <c r="CG44" s="912"/>
      <c r="CH44" s="912"/>
      <c r="CI44" s="27"/>
      <c r="CJ44" s="27"/>
    </row>
    <row r="45" spans="1:88" s="26" customFormat="1" ht="33" customHeight="1" x14ac:dyDescent="0.2">
      <c r="A45" s="945"/>
      <c r="B45" s="945"/>
      <c r="C45" s="945"/>
      <c r="D45" s="945"/>
      <c r="E45" s="945"/>
      <c r="F45" s="945"/>
      <c r="G45" s="1745" t="s">
        <v>63</v>
      </c>
      <c r="H45" s="1745"/>
      <c r="I45" s="1745"/>
      <c r="J45" s="1745"/>
      <c r="K45" s="1745"/>
      <c r="L45" s="898">
        <v>1.61</v>
      </c>
      <c r="M45" s="945"/>
      <c r="N45" s="945"/>
      <c r="O45" s="868" t="s">
        <v>126</v>
      </c>
      <c r="P45" s="1689"/>
      <c r="Q45" s="1690"/>
      <c r="R45" s="1690"/>
      <c r="S45" s="1691"/>
      <c r="T45" s="901">
        <v>8</v>
      </c>
      <c r="U45" s="611"/>
      <c r="V45" s="611"/>
      <c r="W45" s="611"/>
      <c r="X45" s="611"/>
      <c r="Y45" s="611"/>
      <c r="Z45" s="611"/>
      <c r="AA45" s="611"/>
      <c r="AB45" s="611"/>
      <c r="AC45" s="611"/>
      <c r="AD45" s="611"/>
      <c r="AE45" s="611"/>
      <c r="AF45" s="611"/>
      <c r="AG45" s="611"/>
      <c r="AH45" s="611"/>
      <c r="AI45" s="611"/>
      <c r="AJ45" s="611"/>
      <c r="AK45" s="611"/>
      <c r="AL45" s="611"/>
      <c r="AM45" s="611"/>
      <c r="AN45" s="611"/>
      <c r="AO45" s="611"/>
      <c r="AP45" s="611"/>
      <c r="AQ45" s="611"/>
      <c r="AR45" s="611"/>
      <c r="AS45" s="611"/>
      <c r="AT45" s="611"/>
      <c r="AU45" s="611"/>
      <c r="AV45" s="611"/>
      <c r="AW45" s="611"/>
      <c r="AX45" s="611"/>
      <c r="AY45" s="611"/>
      <c r="AZ45" s="611"/>
      <c r="BA45" s="611"/>
      <c r="BB45" s="611"/>
      <c r="BC45" s="611"/>
      <c r="BD45" s="611"/>
      <c r="BE45" s="611"/>
      <c r="BF45" s="611"/>
      <c r="BG45" s="611"/>
      <c r="BH45" s="611"/>
      <c r="BI45" s="611"/>
      <c r="BJ45" s="611"/>
      <c r="BK45" s="611"/>
      <c r="BL45" s="611"/>
      <c r="BM45" s="611"/>
      <c r="BN45" s="611"/>
      <c r="BO45" s="611"/>
      <c r="BP45" s="611"/>
      <c r="BQ45" s="611"/>
      <c r="BR45" s="611"/>
      <c r="BS45" s="611"/>
      <c r="BT45" s="611"/>
      <c r="BU45" s="611"/>
      <c r="BV45" s="611"/>
      <c r="BW45" s="946"/>
      <c r="BX45" s="946"/>
      <c r="BY45" s="1097"/>
      <c r="BZ45" s="882"/>
      <c r="CA45" s="882"/>
      <c r="CB45" s="882"/>
      <c r="CC45" s="882"/>
      <c r="CD45" s="882"/>
      <c r="CE45" s="882"/>
      <c r="CF45" s="882"/>
      <c r="CG45" s="882"/>
      <c r="CH45" s="880"/>
    </row>
    <row r="46" spans="1:88" s="26" customFormat="1" ht="23.25" customHeight="1" x14ac:dyDescent="0.2">
      <c r="A46" s="485"/>
      <c r="B46" s="456"/>
      <c r="C46" s="456"/>
      <c r="D46" s="456"/>
      <c r="E46" s="456"/>
      <c r="F46" s="456"/>
      <c r="G46" s="456"/>
      <c r="H46" s="456"/>
      <c r="I46" s="456"/>
      <c r="J46" s="456"/>
      <c r="K46" s="456"/>
      <c r="L46" s="130"/>
      <c r="M46" s="130"/>
      <c r="N46" s="486"/>
      <c r="O46" s="455"/>
      <c r="P46" s="455"/>
      <c r="Q46" s="455"/>
      <c r="R46" s="455"/>
      <c r="S46" s="455"/>
      <c r="T46" s="487"/>
      <c r="U46" s="456"/>
      <c r="V46" s="456"/>
      <c r="W46" s="456"/>
      <c r="X46" s="456"/>
      <c r="Y46" s="456"/>
      <c r="Z46" s="456"/>
      <c r="AA46" s="456"/>
      <c r="AB46" s="456"/>
      <c r="AC46" s="457"/>
      <c r="AD46" s="456"/>
      <c r="AE46" s="536"/>
      <c r="AF46" s="536"/>
      <c r="AG46" s="538"/>
      <c r="AH46" s="536"/>
      <c r="AI46" s="536"/>
      <c r="AJ46" s="536"/>
      <c r="AK46" s="538"/>
      <c r="AL46" s="536"/>
      <c r="AM46" s="536"/>
      <c r="AN46" s="536"/>
      <c r="AO46" s="538"/>
      <c r="AP46" s="536"/>
      <c r="AQ46" s="536"/>
      <c r="AR46" s="536"/>
      <c r="AS46" s="538"/>
      <c r="AT46" s="536"/>
      <c r="AU46" s="536"/>
      <c r="AV46" s="536"/>
      <c r="AW46" s="538"/>
      <c r="AX46" s="536"/>
      <c r="AY46" s="536"/>
      <c r="AZ46" s="536"/>
      <c r="BA46" s="538"/>
      <c r="BB46" s="536"/>
      <c r="BC46" s="536"/>
      <c r="BD46" s="536"/>
      <c r="BE46" s="538"/>
      <c r="BF46" s="536"/>
      <c r="BG46" s="536"/>
      <c r="BH46" s="536"/>
      <c r="BI46" s="538"/>
      <c r="BJ46" s="536"/>
      <c r="BK46" s="536"/>
      <c r="BL46" s="536"/>
      <c r="BM46" s="538"/>
      <c r="BN46" s="536"/>
      <c r="BO46" s="536"/>
      <c r="BP46" s="536"/>
      <c r="BQ46" s="538"/>
      <c r="BR46" s="536"/>
      <c r="BS46" s="536"/>
      <c r="BT46" s="536"/>
      <c r="BU46" s="538"/>
      <c r="BV46" s="536"/>
      <c r="BW46" s="484"/>
      <c r="BX46" s="484"/>
      <c r="BY46" s="561"/>
      <c r="BZ46" s="27"/>
      <c r="CA46" s="27"/>
      <c r="CB46" s="27"/>
      <c r="CC46" s="27"/>
      <c r="CD46" s="27"/>
      <c r="CE46" s="27"/>
      <c r="CF46" s="27"/>
      <c r="CG46" s="27"/>
    </row>
    <row r="47" spans="1:88" s="26" customFormat="1" ht="23.25" customHeight="1" x14ac:dyDescent="0.2">
      <c r="A47" s="41" t="s">
        <v>78</v>
      </c>
      <c r="B47" s="1801"/>
      <c r="C47" s="1802"/>
      <c r="D47" s="1802"/>
      <c r="E47" s="1802"/>
      <c r="F47" s="1802"/>
      <c r="G47" s="1803"/>
      <c r="H47" s="1"/>
      <c r="I47" s="1"/>
      <c r="J47" s="1"/>
      <c r="K47" s="1"/>
      <c r="L47" s="1"/>
      <c r="M47" s="1"/>
      <c r="N47" s="1804" t="s">
        <v>83</v>
      </c>
      <c r="O47" s="1805"/>
      <c r="P47" s="1806"/>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row>
    <row r="48" spans="1:88" ht="31.5" customHeight="1" x14ac:dyDescent="0.15">
      <c r="A48" s="39" t="s">
        <v>82</v>
      </c>
      <c r="B48" s="1430" t="s">
        <v>81</v>
      </c>
      <c r="C48" s="1431"/>
      <c r="D48" s="1431"/>
      <c r="E48" s="1431"/>
      <c r="F48" s="1431"/>
      <c r="G48" s="1432"/>
      <c r="N48" s="38" t="s">
        <v>1</v>
      </c>
      <c r="O48" s="227"/>
      <c r="P48" s="227" t="e">
        <f>COUNTIF(#REF!,$CW$11)</f>
        <v>#REF!</v>
      </c>
    </row>
    <row r="49" spans="1:16" ht="30.75" customHeight="1" x14ac:dyDescent="0.15">
      <c r="A49" s="39" t="s">
        <v>80</v>
      </c>
      <c r="B49" s="1430"/>
      <c r="C49" s="1431"/>
      <c r="D49" s="1431"/>
      <c r="E49" s="1431"/>
      <c r="F49" s="1431"/>
      <c r="G49" s="1432"/>
      <c r="N49" s="38" t="s">
        <v>2</v>
      </c>
      <c r="O49" s="227">
        <v>4</v>
      </c>
      <c r="P49" s="227" t="e">
        <f>COUNTIF(#REF!,N49)</f>
        <v>#REF!</v>
      </c>
    </row>
    <row r="50" spans="1:16" ht="30" customHeight="1" x14ac:dyDescent="0.15">
      <c r="A50" s="5" t="s">
        <v>122</v>
      </c>
      <c r="B50" s="1367"/>
      <c r="C50" s="1368"/>
      <c r="D50" s="1368"/>
      <c r="E50" s="1368"/>
      <c r="F50" s="1368"/>
      <c r="G50" s="1369"/>
      <c r="N50" s="38" t="s">
        <v>84</v>
      </c>
      <c r="O50" s="227">
        <v>4</v>
      </c>
      <c r="P50" s="227" t="e">
        <f>COUNTIF(#REF!,N50)</f>
        <v>#REF!</v>
      </c>
    </row>
    <row r="51" spans="1:16" ht="19.5" customHeight="1" x14ac:dyDescent="0.15">
      <c r="N51" s="38" t="s">
        <v>85</v>
      </c>
      <c r="O51" s="227"/>
      <c r="P51" s="227" t="e">
        <f>COUNTIF(#REF!,N51)</f>
        <v>#REF!</v>
      </c>
    </row>
    <row r="52" spans="1:16" ht="21.75" customHeight="1" x14ac:dyDescent="0.15">
      <c r="N52" s="5"/>
      <c r="O52" s="5"/>
      <c r="P52" s="5"/>
    </row>
    <row r="53" spans="1:16" ht="18.75" customHeight="1" x14ac:dyDescent="0.15">
      <c r="B53" s="1448" t="s">
        <v>1416</v>
      </c>
      <c r="C53" s="1748" t="s">
        <v>1417</v>
      </c>
      <c r="D53" s="1748"/>
      <c r="E53" s="1748"/>
      <c r="F53" s="1748"/>
      <c r="G53" s="1748"/>
      <c r="H53" s="1748"/>
      <c r="I53" s="5"/>
      <c r="N53" s="5"/>
      <c r="O53" s="5"/>
      <c r="P53" s="5"/>
    </row>
    <row r="54" spans="1:16" ht="19.5" customHeight="1" x14ac:dyDescent="0.15">
      <c r="B54" s="1747"/>
      <c r="C54" s="1631" t="s">
        <v>1418</v>
      </c>
      <c r="D54" s="1631"/>
      <c r="E54" s="1631"/>
      <c r="F54" s="1631"/>
      <c r="G54" s="1631"/>
      <c r="H54" s="1631"/>
      <c r="I54" s="1799"/>
      <c r="N54" s="1424" t="s">
        <v>86</v>
      </c>
      <c r="O54" s="1425"/>
      <c r="P54" s="1426"/>
    </row>
    <row r="55" spans="1:16" ht="17.25" customHeight="1" x14ac:dyDescent="0.15">
      <c r="A55" s="1743"/>
      <c r="B55" s="1449"/>
      <c r="C55" s="1631"/>
      <c r="D55" s="1631"/>
      <c r="E55" s="1631"/>
      <c r="F55" s="1631"/>
      <c r="G55" s="1631"/>
      <c r="H55" s="1631"/>
      <c r="I55" s="1800"/>
      <c r="N55" s="38" t="s">
        <v>1</v>
      </c>
      <c r="O55" s="1196"/>
      <c r="P55" s="40" t="e">
        <f>+P49/#REF!</f>
        <v>#REF!</v>
      </c>
    </row>
    <row r="56" spans="1:16" ht="26.25" customHeight="1" x14ac:dyDescent="0.15">
      <c r="A56" s="1743"/>
      <c r="N56" s="38" t="s">
        <v>2</v>
      </c>
      <c r="O56" s="1196">
        <v>0.5</v>
      </c>
      <c r="P56" s="40" t="e">
        <f>+P50/#REF!</f>
        <v>#REF!</v>
      </c>
    </row>
    <row r="57" spans="1:16" ht="18" customHeight="1" x14ac:dyDescent="0.15">
      <c r="A57" s="1743"/>
      <c r="B57" s="1797" t="s">
        <v>1419</v>
      </c>
      <c r="C57" s="1749" t="s">
        <v>1420</v>
      </c>
      <c r="D57" s="1750"/>
      <c r="E57" s="1751"/>
      <c r="F57" s="1749" t="s">
        <v>1421</v>
      </c>
      <c r="G57" s="1750"/>
      <c r="H57" s="1750"/>
      <c r="I57" s="1751"/>
      <c r="J57" s="1761" t="s">
        <v>1422</v>
      </c>
      <c r="K57" s="1762"/>
      <c r="L57" s="1763"/>
      <c r="M57" s="1215"/>
      <c r="N57" s="38" t="s">
        <v>84</v>
      </c>
      <c r="O57" s="1196"/>
      <c r="P57" s="40" t="e">
        <f>+P51/#REF!</f>
        <v>#REF!</v>
      </c>
    </row>
    <row r="58" spans="1:16" ht="18.75" customHeight="1" x14ac:dyDescent="0.15">
      <c r="A58" s="36"/>
      <c r="B58" s="1798"/>
      <c r="C58" s="1752"/>
      <c r="D58" s="1753"/>
      <c r="E58" s="1754"/>
      <c r="F58" s="1752"/>
      <c r="G58" s="1753"/>
      <c r="H58" s="1753"/>
      <c r="I58" s="1754"/>
      <c r="J58" s="1764"/>
      <c r="K58" s="1632"/>
      <c r="L58" s="1633"/>
      <c r="M58" s="1215"/>
      <c r="N58" s="38" t="s">
        <v>85</v>
      </c>
      <c r="O58" s="1196">
        <v>0.5</v>
      </c>
      <c r="P58" s="40" t="e">
        <f>+P52/#REF!</f>
        <v>#REF!</v>
      </c>
    </row>
    <row r="59" spans="1:16" x14ac:dyDescent="0.15">
      <c r="A59" s="1113"/>
      <c r="B59" s="1798"/>
      <c r="C59" s="1755"/>
      <c r="D59" s="1756"/>
      <c r="E59" s="1757"/>
      <c r="F59" s="1511"/>
      <c r="G59" s="1512"/>
      <c r="H59" s="1512"/>
      <c r="I59" s="1513"/>
      <c r="J59" s="1511"/>
      <c r="K59" s="1512"/>
      <c r="L59" s="1513"/>
      <c r="M59" s="1114"/>
      <c r="N59" s="5"/>
      <c r="O59" s="5"/>
      <c r="P59" s="5"/>
    </row>
    <row r="60" spans="1:16" ht="10.5" customHeight="1" x14ac:dyDescent="0.15">
      <c r="A60" s="36"/>
      <c r="B60" s="1798"/>
      <c r="C60" s="1758"/>
      <c r="D60" s="1759"/>
      <c r="E60" s="1760"/>
      <c r="F60" s="1370"/>
      <c r="G60" s="1371"/>
      <c r="H60" s="1371"/>
      <c r="I60" s="1372"/>
      <c r="J60" s="1370"/>
      <c r="K60" s="1371"/>
      <c r="L60" s="1372"/>
      <c r="M60" s="1114"/>
    </row>
    <row r="61" spans="1:16" x14ac:dyDescent="0.15">
      <c r="A61" s="36"/>
      <c r="B61" s="1743"/>
      <c r="C61" s="1743"/>
      <c r="D61" s="1743"/>
      <c r="E61" s="1674"/>
      <c r="F61" s="1674"/>
      <c r="G61" s="1674"/>
      <c r="H61" s="1674"/>
      <c r="I61" s="1674"/>
      <c r="J61" s="1674"/>
      <c r="K61" s="1674"/>
      <c r="L61" s="1674"/>
    </row>
    <row r="62" spans="1:16" x14ac:dyDescent="0.15">
      <c r="A62" s="36"/>
      <c r="B62" s="1743"/>
      <c r="C62" s="1743"/>
      <c r="D62" s="1743"/>
      <c r="E62" s="1674"/>
      <c r="F62" s="1674"/>
      <c r="G62" s="1674"/>
      <c r="H62" s="1674"/>
      <c r="I62" s="1674"/>
      <c r="J62" s="1674"/>
      <c r="K62" s="1674"/>
      <c r="L62" s="1674"/>
    </row>
    <row r="63" spans="1:16" x14ac:dyDescent="0.15">
      <c r="A63" s="36"/>
      <c r="B63" s="1746"/>
      <c r="C63" s="1674"/>
      <c r="D63" s="1674"/>
      <c r="E63" s="1674"/>
      <c r="F63" s="1674"/>
      <c r="G63" s="36"/>
      <c r="H63" s="36"/>
      <c r="I63" s="36"/>
      <c r="J63" s="36"/>
      <c r="K63" s="36"/>
      <c r="L63" s="36"/>
    </row>
    <row r="64" spans="1:16" x14ac:dyDescent="0.15">
      <c r="A64" s="36"/>
      <c r="B64" s="36"/>
      <c r="C64" s="36"/>
      <c r="D64" s="36"/>
      <c r="E64" s="36"/>
      <c r="F64" s="36"/>
      <c r="G64" s="36"/>
      <c r="H64" s="36"/>
      <c r="I64" s="36"/>
      <c r="J64" s="36"/>
      <c r="K64" s="36"/>
      <c r="L64" s="36"/>
    </row>
    <row r="65" spans="1:12" x14ac:dyDescent="0.15">
      <c r="A65" s="36"/>
      <c r="B65" s="1674"/>
      <c r="C65" s="1674"/>
      <c r="D65" s="1674"/>
      <c r="E65" s="1674"/>
      <c r="F65" s="1674"/>
      <c r="G65" s="36"/>
      <c r="H65" s="36"/>
      <c r="I65" s="36"/>
      <c r="J65" s="36"/>
      <c r="K65" s="36"/>
      <c r="L65" s="36"/>
    </row>
    <row r="66" spans="1:12" x14ac:dyDescent="0.15">
      <c r="A66" s="36"/>
      <c r="B66" s="36"/>
      <c r="C66" s="36"/>
      <c r="D66" s="36"/>
      <c r="E66" s="36"/>
      <c r="F66" s="36"/>
      <c r="G66" s="36"/>
      <c r="H66" s="36"/>
      <c r="I66" s="36"/>
      <c r="J66" s="36"/>
      <c r="K66" s="36"/>
      <c r="L66" s="36"/>
    </row>
    <row r="67" spans="1:12" x14ac:dyDescent="0.15">
      <c r="A67" s="36"/>
      <c r="B67" s="36"/>
      <c r="C67" s="36"/>
      <c r="D67" s="36"/>
      <c r="E67" s="36"/>
      <c r="F67" s="36"/>
      <c r="G67" s="36"/>
      <c r="H67" s="36"/>
      <c r="I67" s="36"/>
      <c r="J67" s="36"/>
      <c r="K67" s="36"/>
      <c r="L67" s="36"/>
    </row>
    <row r="68" spans="1:12" x14ac:dyDescent="0.15">
      <c r="A68" s="36"/>
      <c r="B68" s="36"/>
      <c r="C68" s="36"/>
      <c r="D68" s="36"/>
      <c r="E68" s="36"/>
      <c r="F68" s="36"/>
      <c r="G68" s="36"/>
      <c r="H68" s="36"/>
      <c r="I68" s="36"/>
      <c r="J68" s="36"/>
      <c r="K68" s="36"/>
      <c r="L68" s="36"/>
    </row>
    <row r="69" spans="1:12" x14ac:dyDescent="0.15">
      <c r="A69" s="36"/>
      <c r="B69" s="36"/>
      <c r="C69" s="36"/>
      <c r="D69" s="36"/>
      <c r="E69" s="36"/>
      <c r="F69" s="36"/>
      <c r="G69" s="36"/>
      <c r="H69" s="36"/>
      <c r="I69" s="36"/>
      <c r="J69" s="36"/>
      <c r="K69" s="36"/>
      <c r="L69" s="36"/>
    </row>
    <row r="70" spans="1:12" x14ac:dyDescent="0.15">
      <c r="A70" s="1743"/>
      <c r="B70" s="1744"/>
      <c r="C70" s="1652"/>
      <c r="D70" s="1652"/>
      <c r="E70" s="1652"/>
      <c r="F70" s="1652"/>
      <c r="G70" s="36"/>
      <c r="H70" s="36"/>
      <c r="I70" s="36"/>
      <c r="J70" s="36"/>
      <c r="K70" s="36"/>
      <c r="L70" s="36"/>
    </row>
    <row r="71" spans="1:12" ht="28.5" customHeight="1" x14ac:dyDescent="0.15">
      <c r="A71" s="1743"/>
      <c r="B71" s="1652"/>
      <c r="C71" s="1652"/>
      <c r="D71" s="1652"/>
      <c r="E71" s="1652"/>
      <c r="F71" s="1652"/>
      <c r="G71" s="36"/>
      <c r="H71" s="36"/>
      <c r="I71" s="36"/>
      <c r="J71" s="36"/>
      <c r="K71" s="36"/>
      <c r="L71" s="36"/>
    </row>
    <row r="72" spans="1:12" ht="12.75" customHeight="1" x14ac:dyDescent="0.15">
      <c r="A72" s="36"/>
      <c r="B72" s="1652"/>
      <c r="C72" s="1652"/>
      <c r="D72" s="1652"/>
      <c r="E72" s="1652"/>
      <c r="F72" s="1652"/>
      <c r="G72" s="36"/>
      <c r="H72" s="36"/>
      <c r="I72" s="36"/>
      <c r="J72" s="36"/>
      <c r="K72" s="36"/>
      <c r="L72" s="36"/>
    </row>
    <row r="73" spans="1:12" x14ac:dyDescent="0.15">
      <c r="A73" s="36"/>
      <c r="B73" s="36"/>
      <c r="C73" s="36"/>
      <c r="D73" s="36"/>
      <c r="E73" s="36"/>
      <c r="F73" s="36"/>
      <c r="G73" s="36"/>
      <c r="H73" s="36"/>
      <c r="I73" s="36"/>
      <c r="J73" s="36"/>
      <c r="K73" s="36"/>
      <c r="L73" s="36"/>
    </row>
    <row r="74" spans="1:12" x14ac:dyDescent="0.15">
      <c r="A74" s="1113"/>
      <c r="B74" s="1114"/>
      <c r="C74" s="1114"/>
      <c r="D74" s="1114"/>
      <c r="E74" s="1651"/>
      <c r="F74" s="1651"/>
      <c r="G74" s="1651"/>
      <c r="H74" s="1651"/>
      <c r="I74" s="1652"/>
      <c r="J74" s="1652"/>
      <c r="K74" s="1652"/>
      <c r="L74" s="1652"/>
    </row>
    <row r="75" spans="1:12" x14ac:dyDescent="0.15">
      <c r="A75" s="36"/>
      <c r="B75" s="1114"/>
      <c r="C75" s="1114"/>
      <c r="D75" s="1114"/>
      <c r="E75" s="1651"/>
      <c r="F75" s="1651"/>
      <c r="G75" s="1651"/>
      <c r="H75" s="1651"/>
      <c r="I75" s="1652"/>
      <c r="J75" s="1652"/>
      <c r="K75" s="1652"/>
      <c r="L75" s="1652"/>
    </row>
    <row r="76" spans="1:12" x14ac:dyDescent="0.15">
      <c r="A76" s="36"/>
      <c r="B76" s="1743"/>
      <c r="C76" s="1743"/>
      <c r="D76" s="1743"/>
      <c r="E76" s="1674"/>
      <c r="F76" s="1674"/>
      <c r="G76" s="1674"/>
      <c r="H76" s="1674"/>
      <c r="I76" s="1674"/>
      <c r="J76" s="1674"/>
      <c r="K76" s="1674"/>
      <c r="L76" s="1674"/>
    </row>
    <row r="77" spans="1:12" x14ac:dyDescent="0.15">
      <c r="A77" s="36"/>
      <c r="B77" s="1743"/>
      <c r="C77" s="1743"/>
      <c r="D77" s="1743"/>
      <c r="E77" s="1674"/>
      <c r="F77" s="1674"/>
      <c r="G77" s="1674"/>
      <c r="H77" s="1674"/>
      <c r="I77" s="1674"/>
      <c r="J77" s="1674"/>
      <c r="K77" s="1674"/>
      <c r="L77" s="1674"/>
    </row>
  </sheetData>
  <mergeCells count="129">
    <mergeCell ref="BG12:BJ14"/>
    <mergeCell ref="BK12:BN14"/>
    <mergeCell ref="BO12:BR14"/>
    <mergeCell ref="BS12:BV14"/>
    <mergeCell ref="BC12:BF14"/>
    <mergeCell ref="AE12:AH14"/>
    <mergeCell ref="AI12:AL14"/>
    <mergeCell ref="B47:G47"/>
    <mergeCell ref="N47:P47"/>
    <mergeCell ref="B14:D14"/>
    <mergeCell ref="K35:K36"/>
    <mergeCell ref="L35:L36"/>
    <mergeCell ref="K26:K29"/>
    <mergeCell ref="F26:F29"/>
    <mergeCell ref="G26:G29"/>
    <mergeCell ref="H26:H29"/>
    <mergeCell ref="I26:I29"/>
    <mergeCell ref="J26:J29"/>
    <mergeCell ref="F35:F36"/>
    <mergeCell ref="G35:G36"/>
    <mergeCell ref="H35:H36"/>
    <mergeCell ref="BW12:BZ12"/>
    <mergeCell ref="P45:S45"/>
    <mergeCell ref="Z12:Z15"/>
    <mergeCell ref="AM12:AP14"/>
    <mergeCell ref="AQ12:AT14"/>
    <mergeCell ref="AU12:AX14"/>
    <mergeCell ref="AY12:BB14"/>
    <mergeCell ref="K16:K17"/>
    <mergeCell ref="O26:O29"/>
    <mergeCell ref="S35:S36"/>
    <mergeCell ref="M35:M36"/>
    <mergeCell ref="N35:N36"/>
    <mergeCell ref="P35:P36"/>
    <mergeCell ref="Q35:Q36"/>
    <mergeCell ref="R35:R36"/>
    <mergeCell ref="Z26:Z29"/>
    <mergeCell ref="U16:U17"/>
    <mergeCell ref="G14:K14"/>
    <mergeCell ref="L14:L15"/>
    <mergeCell ref="M14:M15"/>
    <mergeCell ref="N14:N15"/>
    <mergeCell ref="O14:O15"/>
    <mergeCell ref="P13:P15"/>
    <mergeCell ref="J35:J36"/>
    <mergeCell ref="A1:O2"/>
    <mergeCell ref="A3:A6"/>
    <mergeCell ref="B3:N3"/>
    <mergeCell ref="B4:N5"/>
    <mergeCell ref="B6:N6"/>
    <mergeCell ref="O3:P3"/>
    <mergeCell ref="O5:P5"/>
    <mergeCell ref="O6:P6"/>
    <mergeCell ref="A11:S11"/>
    <mergeCell ref="I35:I36"/>
    <mergeCell ref="G45:K45"/>
    <mergeCell ref="B63:F63"/>
    <mergeCell ref="B49:G49"/>
    <mergeCell ref="B50:G50"/>
    <mergeCell ref="N54:P54"/>
    <mergeCell ref="A55:A57"/>
    <mergeCell ref="B61:D62"/>
    <mergeCell ref="E61:H62"/>
    <mergeCell ref="I61:L62"/>
    <mergeCell ref="B53:B55"/>
    <mergeCell ref="C53:H53"/>
    <mergeCell ref="C54:H55"/>
    <mergeCell ref="C57:E58"/>
    <mergeCell ref="F57:I58"/>
    <mergeCell ref="C59:E60"/>
    <mergeCell ref="F59:I60"/>
    <mergeCell ref="J57:L58"/>
    <mergeCell ref="J59:L60"/>
    <mergeCell ref="B57:B60"/>
    <mergeCell ref="I54:I55"/>
    <mergeCell ref="B48:G48"/>
    <mergeCell ref="B76:D77"/>
    <mergeCell ref="E76:H77"/>
    <mergeCell ref="I76:L77"/>
    <mergeCell ref="B65:F65"/>
    <mergeCell ref="A70:A71"/>
    <mergeCell ref="B70:F70"/>
    <mergeCell ref="B71:F72"/>
    <mergeCell ref="E74:H75"/>
    <mergeCell ref="I74:L75"/>
    <mergeCell ref="A16:A17"/>
    <mergeCell ref="B16:B17"/>
    <mergeCell ref="C16:C17"/>
    <mergeCell ref="D16:D17"/>
    <mergeCell ref="E16:E17"/>
    <mergeCell ref="G16:G17"/>
    <mergeCell ref="H16:H17"/>
    <mergeCell ref="I16:I17"/>
    <mergeCell ref="J16:J17"/>
    <mergeCell ref="F16:F17"/>
    <mergeCell ref="A26:A29"/>
    <mergeCell ref="B26:B29"/>
    <mergeCell ref="C26:C29"/>
    <mergeCell ref="D26:D29"/>
    <mergeCell ref="E26:E29"/>
    <mergeCell ref="A35:A36"/>
    <mergeCell ref="B35:B36"/>
    <mergeCell ref="C35:C36"/>
    <mergeCell ref="D35:D36"/>
    <mergeCell ref="E35:E36"/>
    <mergeCell ref="CA12:CD12"/>
    <mergeCell ref="CE12:CH12"/>
    <mergeCell ref="BW13:BZ13"/>
    <mergeCell ref="CA13:CD13"/>
    <mergeCell ref="CE13:CH13"/>
    <mergeCell ref="BW14:BZ14"/>
    <mergeCell ref="CA14:CD14"/>
    <mergeCell ref="CE14:CH14"/>
    <mergeCell ref="L26:L29"/>
    <mergeCell ref="M26:M29"/>
    <mergeCell ref="N26:N29"/>
    <mergeCell ref="L16:L17"/>
    <mergeCell ref="M16:M17"/>
    <mergeCell ref="N16:N17"/>
    <mergeCell ref="O16:O17"/>
    <mergeCell ref="Q13:Q15"/>
    <mergeCell ref="R13:R15"/>
    <mergeCell ref="S13:S15"/>
    <mergeCell ref="V13:X13"/>
    <mergeCell ref="AA12:AD14"/>
    <mergeCell ref="P12:S12"/>
    <mergeCell ref="T12:T15"/>
    <mergeCell ref="U12:U15"/>
    <mergeCell ref="Y12:Y15"/>
  </mergeCells>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Visio.Drawing.11" shapeId="82945" r:id="rId4">
          <objectPr defaultSize="0" autoPict="0" r:id="rId5">
            <anchor moveWithCells="1" sizeWithCells="1">
              <from>
                <xdr:col>0</xdr:col>
                <xdr:colOff>190500</xdr:colOff>
                <xdr:row>3</xdr:row>
                <xdr:rowOff>19050</xdr:rowOff>
              </from>
              <to>
                <xdr:col>1</xdr:col>
                <xdr:colOff>0</xdr:colOff>
                <xdr:row>5</xdr:row>
                <xdr:rowOff>133350</xdr:rowOff>
              </to>
            </anchor>
          </objectPr>
        </oleObject>
      </mc:Choice>
      <mc:Fallback>
        <oleObject progId="Visio.Drawing.11" shapeId="8294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J45"/>
  <sheetViews>
    <sheetView view="pageBreakPreview" topLeftCell="A26" zoomScale="75" zoomScaleNormal="80" zoomScaleSheetLayoutView="75" workbookViewId="0">
      <selection activeCell="W17" sqref="W17:Z17"/>
    </sheetView>
  </sheetViews>
  <sheetFormatPr baseColWidth="10" defaultColWidth="11.42578125" defaultRowHeight="10.5" x14ac:dyDescent="0.15"/>
  <cols>
    <col min="1" max="1" width="11.42578125" style="3"/>
    <col min="2" max="2" width="6.140625" style="3" customWidth="1"/>
    <col min="3" max="3" width="83" style="3" customWidth="1"/>
    <col min="4" max="4" width="3.42578125" style="3" customWidth="1"/>
    <col min="5" max="5" width="3.28515625" style="3" customWidth="1"/>
    <col min="6" max="6" width="3.5703125" style="3" bestFit="1" customWidth="1"/>
    <col min="7" max="7" width="3.42578125" style="3" customWidth="1"/>
    <col min="8" max="8" width="5.28515625" style="3" customWidth="1"/>
    <col min="9" max="9" width="3.28515625" style="3" customWidth="1"/>
    <col min="10" max="10" width="3.42578125" style="3" customWidth="1"/>
    <col min="11" max="11" width="4.42578125" style="3" customWidth="1"/>
    <col min="12" max="12" width="3.42578125" style="3" customWidth="1"/>
    <col min="13" max="13" width="3.7109375" style="3" customWidth="1"/>
    <col min="14" max="14" width="5" style="3" customWidth="1"/>
    <col min="15" max="15" width="14.42578125" style="3" customWidth="1"/>
    <col min="16" max="16" width="23.85546875" style="3" customWidth="1"/>
    <col min="17" max="17" width="19.5703125" style="3" customWidth="1"/>
    <col min="18" max="18" width="6" style="3" customWidth="1"/>
    <col min="19" max="19" width="5.28515625" style="3" customWidth="1"/>
    <col min="20" max="20" width="5" style="3" customWidth="1"/>
    <col min="21" max="21" width="7.7109375" style="3" customWidth="1"/>
    <col min="22" max="22" width="32.42578125" style="3" customWidth="1"/>
    <col min="23" max="23" width="15.85546875" style="3" customWidth="1"/>
    <col min="24" max="24" width="12.85546875" style="3" customWidth="1"/>
    <col min="25" max="25" width="15.42578125" style="3" customWidth="1"/>
    <col min="26" max="26" width="14.85546875" style="3" customWidth="1"/>
    <col min="27" max="27" width="15.5703125" style="3" customWidth="1"/>
    <col min="28" max="28" width="15" style="3" customWidth="1"/>
    <col min="29" max="29" width="3.7109375" style="3" customWidth="1"/>
    <col min="30" max="30" width="3.85546875" style="3" customWidth="1"/>
    <col min="31" max="31" width="3.5703125" style="3" customWidth="1"/>
    <col min="32" max="33" width="3.7109375" style="3" customWidth="1"/>
    <col min="34" max="34" width="3.85546875" style="3" customWidth="1"/>
    <col min="35" max="35" width="3.5703125" style="3" customWidth="1"/>
    <col min="36" max="37" width="3.7109375" style="3" customWidth="1"/>
    <col min="38" max="38" width="3.85546875" style="3" customWidth="1"/>
    <col min="39" max="39" width="3.5703125" style="3" customWidth="1"/>
    <col min="40" max="41" width="3.7109375" style="3" customWidth="1"/>
    <col min="42" max="42" width="3.85546875" style="3" customWidth="1"/>
    <col min="43" max="43" width="3.5703125" style="3" customWidth="1"/>
    <col min="44" max="45" width="3.7109375" style="3" customWidth="1"/>
    <col min="46" max="46" width="3.85546875" style="3" customWidth="1"/>
    <col min="47" max="47" width="3.5703125" style="3" customWidth="1"/>
    <col min="48" max="49" width="3.7109375" style="3" customWidth="1"/>
    <col min="50" max="50" width="3.85546875" style="3" customWidth="1"/>
    <col min="51" max="51" width="3.5703125" style="3" customWidth="1"/>
    <col min="52" max="53" width="3.7109375" style="3" customWidth="1"/>
    <col min="54" max="54" width="3.85546875" style="3" customWidth="1"/>
    <col min="55" max="55" width="3.5703125" style="3" customWidth="1"/>
    <col min="56" max="57" width="3.7109375" style="3" customWidth="1"/>
    <col min="58" max="58" width="3.85546875" style="3" customWidth="1"/>
    <col min="59" max="59" width="3.5703125" style="3" customWidth="1"/>
    <col min="60" max="61" width="3.7109375" style="3" customWidth="1"/>
    <col min="62" max="62" width="3.85546875" style="3" customWidth="1"/>
    <col min="63" max="63" width="3.5703125" style="3" customWidth="1"/>
    <col min="64" max="64" width="4.85546875" style="3" customWidth="1"/>
    <col min="65" max="65" width="3.7109375" style="3" customWidth="1"/>
    <col min="66" max="66" width="3.85546875" style="3" customWidth="1"/>
    <col min="67" max="67" width="3.5703125" style="3" customWidth="1"/>
    <col min="68" max="69" width="3.7109375" style="3" customWidth="1"/>
    <col min="70" max="70" width="3.85546875" style="3" customWidth="1"/>
    <col min="71" max="71" width="3.5703125" style="3" customWidth="1"/>
    <col min="72" max="73" width="3.7109375" style="3" customWidth="1"/>
    <col min="74" max="74" width="3.85546875" style="3" customWidth="1"/>
    <col min="75" max="75" width="3.5703125" style="3" customWidth="1"/>
    <col min="76" max="76" width="3.7109375" style="3" customWidth="1"/>
    <col min="77" max="77" width="13.85546875" style="3" customWidth="1"/>
    <col min="78" max="78" width="14.42578125" style="3" customWidth="1"/>
    <col min="79" max="79" width="16.7109375" style="3" customWidth="1"/>
    <col min="80" max="80" width="11.42578125" style="3"/>
    <col min="81" max="81" width="15.85546875" style="3" customWidth="1"/>
    <col min="82" max="82" width="13.7109375" style="3" customWidth="1"/>
    <col min="83" max="83" width="16.5703125" style="3" customWidth="1"/>
    <col min="84" max="85" width="11.42578125" style="3"/>
    <col min="86" max="86" width="17.85546875" style="3" customWidth="1"/>
    <col min="87" max="87" width="11.42578125" style="3"/>
    <col min="88" max="88" width="14.140625" style="3" customWidth="1"/>
    <col min="89" max="16384" width="11.42578125" style="3"/>
  </cols>
  <sheetData>
    <row r="1" spans="3:88" ht="12.75" customHeight="1" x14ac:dyDescent="0.15">
      <c r="C1" s="1814"/>
      <c r="D1" s="1815"/>
      <c r="E1" s="1815"/>
      <c r="F1" s="1815"/>
      <c r="G1" s="1815"/>
      <c r="H1" s="1815"/>
      <c r="I1" s="1815"/>
      <c r="J1" s="1815"/>
      <c r="K1" s="1815"/>
      <c r="L1" s="1815"/>
      <c r="M1" s="1815"/>
      <c r="N1" s="1815"/>
      <c r="O1" s="1815"/>
      <c r="P1" s="1815"/>
      <c r="Q1" s="1815"/>
      <c r="R1" s="215"/>
      <c r="S1" s="215"/>
      <c r="T1" s="215"/>
      <c r="U1" s="215"/>
      <c r="V1" s="215"/>
      <c r="W1" s="215"/>
      <c r="X1" s="215"/>
      <c r="Y1" s="215"/>
      <c r="Z1" s="215"/>
      <c r="AA1" s="215"/>
    </row>
    <row r="2" spans="3:88" ht="15.75" customHeight="1" x14ac:dyDescent="0.15">
      <c r="C2" s="1531"/>
      <c r="D2" s="1822" t="s">
        <v>14</v>
      </c>
      <c r="E2" s="1823"/>
      <c r="F2" s="1823"/>
      <c r="G2" s="1823"/>
      <c r="H2" s="1823"/>
      <c r="I2" s="1823"/>
      <c r="J2" s="1823"/>
      <c r="K2" s="1823"/>
      <c r="L2" s="1823"/>
      <c r="M2" s="1823"/>
      <c r="N2" s="1823"/>
      <c r="O2" s="1823"/>
      <c r="P2" s="1824"/>
      <c r="Q2" s="333" t="s">
        <v>1283</v>
      </c>
      <c r="R2" s="37"/>
      <c r="S2" s="37"/>
      <c r="T2" s="37"/>
      <c r="U2" s="37"/>
      <c r="V2" s="37"/>
      <c r="W2" s="37"/>
      <c r="X2" s="37"/>
      <c r="Y2" s="37"/>
      <c r="Z2" s="37"/>
      <c r="AA2" s="37"/>
    </row>
    <row r="3" spans="3:88" ht="10.5" customHeight="1" x14ac:dyDescent="0.15">
      <c r="C3" s="1532"/>
      <c r="D3" s="1825" t="s">
        <v>15</v>
      </c>
      <c r="E3" s="1826"/>
      <c r="F3" s="1826"/>
      <c r="G3" s="1826"/>
      <c r="H3" s="1826"/>
      <c r="I3" s="1826"/>
      <c r="J3" s="1826"/>
      <c r="K3" s="1826"/>
      <c r="L3" s="1826"/>
      <c r="M3" s="1826"/>
      <c r="N3" s="1826"/>
      <c r="O3" s="1826"/>
      <c r="P3" s="1827"/>
      <c r="Q3" s="334"/>
      <c r="R3" s="37"/>
      <c r="S3" s="37"/>
      <c r="T3" s="37"/>
      <c r="U3" s="37"/>
      <c r="V3" s="37"/>
      <c r="W3" s="37"/>
      <c r="X3" s="37"/>
      <c r="Y3" s="37"/>
      <c r="Z3" s="37"/>
      <c r="AA3" s="37"/>
    </row>
    <row r="4" spans="3:88" ht="19.5" customHeight="1" x14ac:dyDescent="0.15">
      <c r="C4" s="1532"/>
      <c r="D4" s="1825"/>
      <c r="E4" s="1826"/>
      <c r="F4" s="1826"/>
      <c r="G4" s="1826"/>
      <c r="H4" s="1826"/>
      <c r="I4" s="1826"/>
      <c r="J4" s="1826"/>
      <c r="K4" s="1826"/>
      <c r="L4" s="1826"/>
      <c r="M4" s="1826"/>
      <c r="N4" s="1826"/>
      <c r="O4" s="1826"/>
      <c r="P4" s="1827"/>
      <c r="Q4" s="335" t="s">
        <v>1285</v>
      </c>
      <c r="R4" s="37"/>
      <c r="S4" s="37"/>
      <c r="T4" s="37"/>
      <c r="U4" s="37"/>
      <c r="V4" s="37"/>
      <c r="W4" s="37"/>
      <c r="X4" s="37"/>
      <c r="Y4" s="37"/>
      <c r="Z4" s="37"/>
      <c r="AA4" s="37"/>
    </row>
    <row r="5" spans="3:88" ht="17.25" customHeight="1" x14ac:dyDescent="0.15">
      <c r="C5" s="1533"/>
      <c r="D5" s="1552" t="s">
        <v>1284</v>
      </c>
      <c r="E5" s="1553"/>
      <c r="F5" s="1553"/>
      <c r="G5" s="1553"/>
      <c r="H5" s="1553"/>
      <c r="I5" s="1553"/>
      <c r="J5" s="1553"/>
      <c r="K5" s="1553"/>
      <c r="L5" s="1553"/>
      <c r="M5" s="1553"/>
      <c r="N5" s="1553"/>
      <c r="O5" s="1553"/>
      <c r="P5" s="1554"/>
      <c r="Q5" s="620" t="s">
        <v>1281</v>
      </c>
      <c r="R5" s="647"/>
      <c r="S5" s="37"/>
      <c r="T5" s="37"/>
      <c r="U5" s="37"/>
      <c r="V5" s="37"/>
      <c r="W5" s="37"/>
      <c r="X5" s="37"/>
      <c r="Y5" s="37"/>
      <c r="Z5" s="37"/>
      <c r="AA5" s="37"/>
    </row>
    <row r="7" spans="3:88" ht="12.75" x14ac:dyDescent="0.2">
      <c r="C7" s="149" t="s">
        <v>162</v>
      </c>
      <c r="D7" s="149"/>
      <c r="E7" s="149"/>
      <c r="F7" s="149"/>
      <c r="G7" s="149"/>
      <c r="H7" s="149"/>
      <c r="I7" s="149"/>
      <c r="J7" s="149"/>
      <c r="K7" s="149"/>
      <c r="L7" s="149"/>
      <c r="M7" s="149"/>
      <c r="N7" s="149"/>
      <c r="O7" s="149"/>
      <c r="P7" s="149" t="s">
        <v>262</v>
      </c>
      <c r="Q7" s="149"/>
      <c r="R7" s="148"/>
      <c r="S7" s="148"/>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row>
    <row r="8" spans="3:88" ht="15.75" customHeight="1" x14ac:dyDescent="0.2">
      <c r="C8" s="149" t="s">
        <v>300</v>
      </c>
      <c r="D8" s="149"/>
      <c r="E8" s="149"/>
      <c r="F8" s="149"/>
      <c r="G8" s="149"/>
      <c r="H8" s="149"/>
      <c r="I8" s="149"/>
      <c r="J8" s="149"/>
      <c r="K8" s="149"/>
      <c r="L8" s="149"/>
      <c r="M8" s="149"/>
      <c r="N8" s="149"/>
      <c r="O8" s="149"/>
      <c r="P8" s="149"/>
      <c r="Q8" s="149"/>
      <c r="R8" s="148"/>
      <c r="S8" s="148"/>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row>
    <row r="9" spans="3:88" ht="15.75" customHeight="1" x14ac:dyDescent="0.2">
      <c r="C9" s="149" t="s">
        <v>301</v>
      </c>
      <c r="D9" s="149"/>
      <c r="E9" s="149"/>
      <c r="F9" s="149"/>
      <c r="G9" s="149"/>
      <c r="H9" s="149"/>
      <c r="I9" s="149"/>
      <c r="J9" s="149"/>
      <c r="K9" s="149"/>
      <c r="L9" s="149"/>
      <c r="M9" s="149"/>
      <c r="N9" s="149"/>
      <c r="O9" s="149"/>
      <c r="P9" s="149"/>
      <c r="Q9" s="149"/>
      <c r="R9" s="148"/>
      <c r="S9" s="148"/>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row>
    <row r="10" spans="3:88" ht="17.25" customHeight="1" x14ac:dyDescent="0.2">
      <c r="C10" s="312" t="s">
        <v>21</v>
      </c>
      <c r="D10" s="149"/>
      <c r="E10" s="149"/>
      <c r="F10" s="149"/>
      <c r="G10" s="149"/>
      <c r="H10" s="149"/>
      <c r="I10" s="149"/>
      <c r="J10" s="149"/>
      <c r="K10" s="149"/>
      <c r="L10" s="149"/>
      <c r="M10" s="149"/>
      <c r="N10" s="149"/>
      <c r="O10" s="149"/>
      <c r="P10" s="149"/>
      <c r="Q10" s="149"/>
      <c r="R10" s="148"/>
      <c r="S10" s="148"/>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row>
    <row r="11" spans="3:88" ht="17.25" customHeight="1" x14ac:dyDescent="0.2">
      <c r="C11" s="149"/>
      <c r="D11" s="149"/>
      <c r="E11" s="149"/>
      <c r="F11" s="149"/>
      <c r="G11" s="149"/>
      <c r="H11" s="149"/>
      <c r="I11" s="149"/>
      <c r="J11" s="149"/>
      <c r="K11" s="149"/>
      <c r="L11" s="149"/>
      <c r="M11" s="149"/>
      <c r="N11" s="149"/>
      <c r="O11" s="149"/>
      <c r="P11" s="149"/>
      <c r="Q11" s="149"/>
      <c r="R11" s="148"/>
      <c r="S11" s="148"/>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row>
    <row r="12" spans="3:88" ht="17.25" customHeight="1" x14ac:dyDescent="0.2">
      <c r="C12" s="149"/>
      <c r="D12" s="149"/>
      <c r="E12" s="149"/>
      <c r="F12" s="149"/>
      <c r="G12" s="149"/>
      <c r="H12" s="149"/>
      <c r="I12" s="149"/>
      <c r="J12" s="149"/>
      <c r="K12" s="149"/>
      <c r="L12" s="149"/>
      <c r="M12" s="149"/>
      <c r="N12" s="149"/>
      <c r="O12" s="149"/>
      <c r="P12" s="149"/>
      <c r="Q12" s="149"/>
      <c r="R12" s="148"/>
      <c r="S12" s="148"/>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row>
    <row r="13" spans="3:88" ht="12.75" customHeight="1" x14ac:dyDescent="0.2">
      <c r="C13" s="128"/>
      <c r="D13" s="128"/>
      <c r="E13" s="128"/>
      <c r="F13" s="128"/>
      <c r="G13" s="128"/>
      <c r="H13" s="128"/>
      <c r="I13" s="128"/>
      <c r="J13" s="128"/>
      <c r="K13" s="128"/>
      <c r="L13" s="128"/>
      <c r="M13" s="128"/>
      <c r="N13" s="128"/>
      <c r="O13" s="128"/>
      <c r="P13" s="128"/>
      <c r="Q13" s="128"/>
      <c r="R13" s="1305" t="s">
        <v>32</v>
      </c>
      <c r="S13" s="1306"/>
      <c r="T13" s="1306"/>
      <c r="U13" s="1307"/>
      <c r="V13" s="337"/>
      <c r="W13" s="337"/>
      <c r="X13" s="337"/>
      <c r="Y13" s="337"/>
      <c r="Z13" s="337"/>
      <c r="AA13" s="338"/>
      <c r="AB13" s="1412" t="s">
        <v>34</v>
      </c>
      <c r="AC13" s="1809" t="s">
        <v>187</v>
      </c>
      <c r="AD13" s="1809"/>
      <c r="AE13" s="1809"/>
      <c r="AF13" s="1809"/>
      <c r="AG13" s="1810" t="s">
        <v>188</v>
      </c>
      <c r="AH13" s="1810"/>
      <c r="AI13" s="1810"/>
      <c r="AJ13" s="1810"/>
      <c r="AK13" s="1482" t="s">
        <v>108</v>
      </c>
      <c r="AL13" s="1482"/>
      <c r="AM13" s="1482"/>
      <c r="AN13" s="1482"/>
      <c r="AO13" s="1483" t="s">
        <v>189</v>
      </c>
      <c r="AP13" s="1483"/>
      <c r="AQ13" s="1483"/>
      <c r="AR13" s="1483"/>
      <c r="AS13" s="1478" t="s">
        <v>190</v>
      </c>
      <c r="AT13" s="1478"/>
      <c r="AU13" s="1478"/>
      <c r="AV13" s="1478"/>
      <c r="AW13" s="1479" t="s">
        <v>109</v>
      </c>
      <c r="AX13" s="1479"/>
      <c r="AY13" s="1479"/>
      <c r="AZ13" s="1479"/>
      <c r="BA13" s="1480" t="s">
        <v>182</v>
      </c>
      <c r="BB13" s="1480"/>
      <c r="BC13" s="1480"/>
      <c r="BD13" s="1480"/>
      <c r="BE13" s="1481" t="s">
        <v>186</v>
      </c>
      <c r="BF13" s="1481"/>
      <c r="BG13" s="1481"/>
      <c r="BH13" s="1481"/>
      <c r="BI13" s="1474" t="s">
        <v>183</v>
      </c>
      <c r="BJ13" s="1474"/>
      <c r="BK13" s="1474"/>
      <c r="BL13" s="1474"/>
      <c r="BM13" s="1475" t="s">
        <v>184</v>
      </c>
      <c r="BN13" s="1475"/>
      <c r="BO13" s="1475"/>
      <c r="BP13" s="1475"/>
      <c r="BQ13" s="1476" t="s">
        <v>185</v>
      </c>
      <c r="BR13" s="1476"/>
      <c r="BS13" s="1476"/>
      <c r="BT13" s="1476"/>
      <c r="BU13" s="1505" t="s">
        <v>110</v>
      </c>
      <c r="BV13" s="1505"/>
      <c r="BW13" s="1505"/>
      <c r="BX13" s="1505"/>
      <c r="BY13" s="1304" t="s">
        <v>37</v>
      </c>
      <c r="BZ13" s="1304"/>
      <c r="CA13" s="1304"/>
      <c r="CB13" s="1304"/>
      <c r="CC13" s="1304" t="s">
        <v>39</v>
      </c>
      <c r="CD13" s="1304"/>
      <c r="CE13" s="1304"/>
      <c r="CF13" s="1304"/>
      <c r="CG13" s="1304" t="s">
        <v>175</v>
      </c>
      <c r="CH13" s="1304"/>
      <c r="CI13" s="1304"/>
      <c r="CJ13" s="1304"/>
    </row>
    <row r="14" spans="3:88" s="256" customFormat="1" ht="27.75" customHeight="1" x14ac:dyDescent="0.2">
      <c r="C14" s="1412" t="s">
        <v>3</v>
      </c>
      <c r="D14" s="1819" t="s">
        <v>29</v>
      </c>
      <c r="E14" s="1820"/>
      <c r="F14" s="1821"/>
      <c r="G14" s="1816" t="s">
        <v>30</v>
      </c>
      <c r="H14" s="1818"/>
      <c r="I14" s="1816" t="s">
        <v>31</v>
      </c>
      <c r="J14" s="1817"/>
      <c r="K14" s="1817"/>
      <c r="L14" s="1817"/>
      <c r="M14" s="1817"/>
      <c r="N14" s="1818"/>
      <c r="O14" s="1412" t="s">
        <v>5</v>
      </c>
      <c r="P14" s="1412" t="s">
        <v>12</v>
      </c>
      <c r="Q14" s="1412" t="s">
        <v>4</v>
      </c>
      <c r="R14" s="1412" t="s">
        <v>23</v>
      </c>
      <c r="S14" s="1412" t="s">
        <v>24</v>
      </c>
      <c r="T14" s="1412" t="s">
        <v>25</v>
      </c>
      <c r="U14" s="1412" t="s">
        <v>28</v>
      </c>
      <c r="V14" s="1412" t="s">
        <v>27</v>
      </c>
      <c r="W14" s="1412" t="s">
        <v>53</v>
      </c>
      <c r="X14" s="1576" t="s">
        <v>147</v>
      </c>
      <c r="Y14" s="1611"/>
      <c r="Z14" s="1612"/>
      <c r="AA14" s="1811" t="s">
        <v>33</v>
      </c>
      <c r="AB14" s="1813"/>
      <c r="AC14" s="1809"/>
      <c r="AD14" s="1809"/>
      <c r="AE14" s="1809"/>
      <c r="AF14" s="1809"/>
      <c r="AG14" s="1810"/>
      <c r="AH14" s="1810"/>
      <c r="AI14" s="1810"/>
      <c r="AJ14" s="1810"/>
      <c r="AK14" s="1482"/>
      <c r="AL14" s="1482"/>
      <c r="AM14" s="1482"/>
      <c r="AN14" s="1482"/>
      <c r="AO14" s="1483"/>
      <c r="AP14" s="1483"/>
      <c r="AQ14" s="1483"/>
      <c r="AR14" s="1483"/>
      <c r="AS14" s="1478"/>
      <c r="AT14" s="1478"/>
      <c r="AU14" s="1478"/>
      <c r="AV14" s="1478"/>
      <c r="AW14" s="1479"/>
      <c r="AX14" s="1479"/>
      <c r="AY14" s="1479"/>
      <c r="AZ14" s="1479"/>
      <c r="BA14" s="1480"/>
      <c r="BB14" s="1480"/>
      <c r="BC14" s="1480"/>
      <c r="BD14" s="1480"/>
      <c r="BE14" s="1481"/>
      <c r="BF14" s="1481"/>
      <c r="BG14" s="1481"/>
      <c r="BH14" s="1481"/>
      <c r="BI14" s="1474"/>
      <c r="BJ14" s="1474"/>
      <c r="BK14" s="1474"/>
      <c r="BL14" s="1474"/>
      <c r="BM14" s="1475"/>
      <c r="BN14" s="1475"/>
      <c r="BO14" s="1475"/>
      <c r="BP14" s="1475"/>
      <c r="BQ14" s="1476"/>
      <c r="BR14" s="1476"/>
      <c r="BS14" s="1476"/>
      <c r="BT14" s="1476"/>
      <c r="BU14" s="1505"/>
      <c r="BV14" s="1505"/>
      <c r="BW14" s="1505"/>
      <c r="BX14" s="1505"/>
      <c r="BY14" s="1305" t="s">
        <v>1274</v>
      </c>
      <c r="BZ14" s="1306"/>
      <c r="CA14" s="1306"/>
      <c r="CB14" s="1307"/>
      <c r="CC14" s="1305" t="s">
        <v>1275</v>
      </c>
      <c r="CD14" s="1306"/>
      <c r="CE14" s="1306"/>
      <c r="CF14" s="1307"/>
      <c r="CG14" s="1304" t="s">
        <v>1276</v>
      </c>
      <c r="CH14" s="1304"/>
      <c r="CI14" s="1304"/>
      <c r="CJ14" s="1304"/>
    </row>
    <row r="15" spans="3:88" s="256" customFormat="1" ht="29.25" customHeight="1" x14ac:dyDescent="0.2">
      <c r="C15" s="1413"/>
      <c r="D15" s="276" t="s">
        <v>54</v>
      </c>
      <c r="E15" s="276" t="s">
        <v>55</v>
      </c>
      <c r="F15" s="276" t="s">
        <v>56</v>
      </c>
      <c r="G15" s="276" t="s">
        <v>57</v>
      </c>
      <c r="H15" s="276" t="s">
        <v>58</v>
      </c>
      <c r="I15" s="276" t="s">
        <v>59</v>
      </c>
      <c r="J15" s="276" t="s">
        <v>60</v>
      </c>
      <c r="K15" s="276" t="s">
        <v>61</v>
      </c>
      <c r="L15" s="276" t="s">
        <v>62</v>
      </c>
      <c r="M15" s="276" t="s">
        <v>60</v>
      </c>
      <c r="N15" s="255" t="s">
        <v>63</v>
      </c>
      <c r="O15" s="1413"/>
      <c r="P15" s="1413"/>
      <c r="Q15" s="1413"/>
      <c r="R15" s="1413"/>
      <c r="S15" s="1413"/>
      <c r="T15" s="1413"/>
      <c r="U15" s="1413"/>
      <c r="V15" s="1413"/>
      <c r="W15" s="1413"/>
      <c r="X15" s="257" t="s">
        <v>147</v>
      </c>
      <c r="Y15" s="257" t="s">
        <v>148</v>
      </c>
      <c r="Z15" s="257" t="s">
        <v>149</v>
      </c>
      <c r="AA15" s="1812"/>
      <c r="AB15" s="1413"/>
      <c r="AC15" s="559">
        <v>1</v>
      </c>
      <c r="AD15" s="559">
        <v>2</v>
      </c>
      <c r="AE15" s="559">
        <v>3</v>
      </c>
      <c r="AF15" s="559">
        <v>4</v>
      </c>
      <c r="AG15" s="559">
        <v>1</v>
      </c>
      <c r="AH15" s="559">
        <v>2</v>
      </c>
      <c r="AI15" s="559">
        <v>3</v>
      </c>
      <c r="AJ15" s="559">
        <v>4</v>
      </c>
      <c r="AK15" s="559">
        <v>1</v>
      </c>
      <c r="AL15" s="559">
        <v>2</v>
      </c>
      <c r="AM15" s="559">
        <v>3</v>
      </c>
      <c r="AN15" s="559">
        <v>4</v>
      </c>
      <c r="AO15" s="559">
        <v>1</v>
      </c>
      <c r="AP15" s="559">
        <v>2</v>
      </c>
      <c r="AQ15" s="559">
        <v>3</v>
      </c>
      <c r="AR15" s="559">
        <v>4</v>
      </c>
      <c r="AS15" s="559">
        <v>1</v>
      </c>
      <c r="AT15" s="559">
        <v>2</v>
      </c>
      <c r="AU15" s="559">
        <v>3</v>
      </c>
      <c r="AV15" s="559">
        <v>4</v>
      </c>
      <c r="AW15" s="559">
        <v>1</v>
      </c>
      <c r="AX15" s="559">
        <v>2</v>
      </c>
      <c r="AY15" s="559">
        <v>3</v>
      </c>
      <c r="AZ15" s="559">
        <v>4</v>
      </c>
      <c r="BA15" s="559">
        <v>1</v>
      </c>
      <c r="BB15" s="559">
        <v>2</v>
      </c>
      <c r="BC15" s="559">
        <v>3</v>
      </c>
      <c r="BD15" s="559">
        <v>4</v>
      </c>
      <c r="BE15" s="559">
        <v>1</v>
      </c>
      <c r="BF15" s="559">
        <v>2</v>
      </c>
      <c r="BG15" s="559">
        <v>3</v>
      </c>
      <c r="BH15" s="559">
        <v>4</v>
      </c>
      <c r="BI15" s="559">
        <v>1</v>
      </c>
      <c r="BJ15" s="559">
        <v>2</v>
      </c>
      <c r="BK15" s="559">
        <v>3</v>
      </c>
      <c r="BL15" s="559">
        <v>4</v>
      </c>
      <c r="BM15" s="559">
        <v>1</v>
      </c>
      <c r="BN15" s="559">
        <v>2</v>
      </c>
      <c r="BO15" s="559">
        <v>3</v>
      </c>
      <c r="BP15" s="559">
        <v>4</v>
      </c>
      <c r="BQ15" s="559">
        <v>1</v>
      </c>
      <c r="BR15" s="559">
        <v>2</v>
      </c>
      <c r="BS15" s="559">
        <v>3</v>
      </c>
      <c r="BT15" s="559">
        <v>4</v>
      </c>
      <c r="BU15" s="559">
        <v>1</v>
      </c>
      <c r="BV15" s="559">
        <v>2</v>
      </c>
      <c r="BW15" s="559">
        <v>3</v>
      </c>
      <c r="BX15" s="559">
        <v>4</v>
      </c>
      <c r="BY15" s="1074" t="s">
        <v>41</v>
      </c>
      <c r="BZ15" s="1074" t="s">
        <v>42</v>
      </c>
      <c r="CA15" s="377" t="s">
        <v>40</v>
      </c>
      <c r="CB15" s="367" t="s">
        <v>38</v>
      </c>
      <c r="CC15" s="1074" t="s">
        <v>41</v>
      </c>
      <c r="CD15" s="1076" t="s">
        <v>42</v>
      </c>
      <c r="CE15" s="377" t="s">
        <v>40</v>
      </c>
      <c r="CF15" s="377" t="s">
        <v>38</v>
      </c>
      <c r="CG15" s="1074" t="s">
        <v>41</v>
      </c>
      <c r="CH15" s="1076" t="s">
        <v>42</v>
      </c>
      <c r="CI15" s="377" t="s">
        <v>40</v>
      </c>
      <c r="CJ15" s="377" t="s">
        <v>38</v>
      </c>
    </row>
    <row r="16" spans="3:88" s="256" customFormat="1" ht="234" hidden="1" customHeight="1" x14ac:dyDescent="0.2">
      <c r="C16" s="198" t="s">
        <v>264</v>
      </c>
      <c r="D16" s="21">
        <v>3</v>
      </c>
      <c r="E16" s="21">
        <v>3</v>
      </c>
      <c r="F16" s="21">
        <v>3</v>
      </c>
      <c r="G16" s="21">
        <v>3</v>
      </c>
      <c r="H16" s="21">
        <v>3</v>
      </c>
      <c r="I16" s="21">
        <v>3</v>
      </c>
      <c r="J16" s="21">
        <v>3</v>
      </c>
      <c r="K16" s="21">
        <v>3</v>
      </c>
      <c r="L16" s="21">
        <v>2</v>
      </c>
      <c r="M16" s="21">
        <v>1</v>
      </c>
      <c r="N16" s="21">
        <f>SUM(D16:M16)/10</f>
        <v>2.7</v>
      </c>
      <c r="O16" s="198" t="s">
        <v>930</v>
      </c>
      <c r="P16" s="198" t="s">
        <v>931</v>
      </c>
      <c r="Q16" s="198" t="s">
        <v>932</v>
      </c>
      <c r="R16" s="600">
        <v>4</v>
      </c>
      <c r="S16" s="496">
        <v>4</v>
      </c>
      <c r="T16" s="496">
        <v>4</v>
      </c>
      <c r="U16" s="496">
        <f>R16*S16*T16</f>
        <v>64</v>
      </c>
      <c r="V16" s="97" t="s">
        <v>933</v>
      </c>
      <c r="W16" s="342" t="s">
        <v>814</v>
      </c>
      <c r="X16" s="342" t="s">
        <v>934</v>
      </c>
      <c r="Y16" s="342" t="s">
        <v>935</v>
      </c>
      <c r="Z16" s="342" t="s">
        <v>936</v>
      </c>
      <c r="AA16" s="339" t="s">
        <v>937</v>
      </c>
      <c r="AB16" s="339" t="s">
        <v>937</v>
      </c>
      <c r="AC16" s="255"/>
      <c r="AD16" s="255"/>
      <c r="AE16" s="255"/>
      <c r="AF16" s="255"/>
      <c r="AG16" s="523"/>
      <c r="AH16" s="523"/>
      <c r="AI16" s="523"/>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3"/>
      <c r="BM16" s="523"/>
      <c r="BN16" s="523"/>
      <c r="BO16" s="523"/>
      <c r="BP16" s="523"/>
      <c r="BQ16" s="523"/>
      <c r="BR16" s="523"/>
      <c r="BS16" s="523"/>
      <c r="BT16" s="523"/>
      <c r="BU16" s="523"/>
      <c r="BV16" s="523"/>
      <c r="BW16" s="523"/>
      <c r="BX16" s="523"/>
      <c r="BY16" s="340"/>
      <c r="BZ16" s="341"/>
      <c r="CA16" s="276"/>
      <c r="CB16" s="255"/>
      <c r="CC16" s="233"/>
      <c r="CD16" s="233"/>
      <c r="CE16" s="255"/>
      <c r="CF16" s="255"/>
      <c r="CG16" s="144"/>
      <c r="CH16" s="233"/>
    </row>
    <row r="17" spans="3:87" s="256" customFormat="1" ht="363" customHeight="1" x14ac:dyDescent="0.2">
      <c r="C17" s="1205" t="s">
        <v>1190</v>
      </c>
      <c r="D17" s="1206">
        <v>3</v>
      </c>
      <c r="E17" s="1206">
        <v>3</v>
      </c>
      <c r="F17" s="1206">
        <v>3</v>
      </c>
      <c r="G17" s="1206">
        <v>2</v>
      </c>
      <c r="H17" s="1206">
        <v>2</v>
      </c>
      <c r="I17" s="1206">
        <v>2</v>
      </c>
      <c r="J17" s="1206">
        <v>2</v>
      </c>
      <c r="K17" s="1206">
        <v>2</v>
      </c>
      <c r="L17" s="1206">
        <v>2</v>
      </c>
      <c r="M17" s="1206">
        <v>1</v>
      </c>
      <c r="N17" s="1206">
        <f>SUM(D17:M17)/10</f>
        <v>2.2000000000000002</v>
      </c>
      <c r="O17" s="601" t="s">
        <v>1191</v>
      </c>
      <c r="P17" s="605" t="s">
        <v>938</v>
      </c>
      <c r="Q17" s="601" t="s">
        <v>939</v>
      </c>
      <c r="R17" s="497">
        <v>4</v>
      </c>
      <c r="S17" s="497">
        <v>4</v>
      </c>
      <c r="T17" s="497">
        <v>5</v>
      </c>
      <c r="U17" s="836">
        <f>R17*S17*T17</f>
        <v>80</v>
      </c>
      <c r="V17" s="954" t="s">
        <v>1442</v>
      </c>
      <c r="W17" s="1208" t="s">
        <v>1192</v>
      </c>
      <c r="X17" s="1207" t="s">
        <v>1198</v>
      </c>
      <c r="Y17" s="1207" t="s">
        <v>1193</v>
      </c>
      <c r="Z17" s="1207" t="s">
        <v>1197</v>
      </c>
      <c r="AA17" s="997" t="s">
        <v>1199</v>
      </c>
      <c r="AB17" s="997" t="s">
        <v>1200</v>
      </c>
      <c r="AC17" s="255"/>
      <c r="AD17" s="255"/>
      <c r="AE17" s="255"/>
      <c r="AF17" s="255"/>
      <c r="AG17" s="523"/>
      <c r="AH17" s="523"/>
      <c r="AI17" s="523"/>
      <c r="AJ17" s="523"/>
      <c r="AK17" s="523"/>
      <c r="AL17" s="523"/>
      <c r="AM17" s="523"/>
      <c r="AN17" s="523"/>
      <c r="AO17" s="523"/>
      <c r="AP17" s="523"/>
      <c r="AQ17" s="523"/>
      <c r="AR17" s="523"/>
      <c r="AS17" s="523"/>
      <c r="AT17" s="523"/>
      <c r="AU17" s="523"/>
      <c r="AV17" s="1047"/>
      <c r="AW17" s="523"/>
      <c r="AX17" s="523"/>
      <c r="AY17" s="523"/>
      <c r="AZ17" s="523"/>
      <c r="BA17" s="523"/>
      <c r="BB17" s="523"/>
      <c r="BC17" s="523"/>
      <c r="BD17" s="1047"/>
      <c r="BE17" s="1014"/>
      <c r="BF17" s="523"/>
      <c r="BG17" s="523"/>
      <c r="BH17" s="523"/>
      <c r="BI17" s="523"/>
      <c r="BJ17" s="523"/>
      <c r="BK17" s="523"/>
      <c r="BL17" s="1047"/>
      <c r="BM17" s="523"/>
      <c r="BN17" s="523"/>
      <c r="BO17" s="523"/>
      <c r="BP17" s="523"/>
      <c r="BQ17" s="523"/>
      <c r="BR17" s="523"/>
      <c r="BS17" s="523"/>
      <c r="BT17" s="1047"/>
      <c r="BU17" s="523"/>
      <c r="BV17" s="523"/>
      <c r="BW17" s="523"/>
      <c r="BX17" s="523"/>
      <c r="BY17" s="1180" t="s">
        <v>1348</v>
      </c>
      <c r="BZ17" s="1180" t="s">
        <v>1341</v>
      </c>
      <c r="CA17" s="1180">
        <v>0.25</v>
      </c>
      <c r="CB17" s="1180" t="s">
        <v>1349</v>
      </c>
      <c r="CC17" s="233"/>
      <c r="CD17" s="233"/>
      <c r="CE17" s="231"/>
      <c r="CF17" s="231"/>
      <c r="CG17" s="233"/>
      <c r="CH17" s="233"/>
    </row>
    <row r="18" spans="3:87" s="256" customFormat="1" ht="287.25" customHeight="1" x14ac:dyDescent="0.2">
      <c r="C18" s="87" t="s">
        <v>1196</v>
      </c>
      <c r="D18" s="838">
        <v>2</v>
      </c>
      <c r="E18" s="838">
        <v>2</v>
      </c>
      <c r="F18" s="838">
        <v>1</v>
      </c>
      <c r="G18" s="838">
        <v>2</v>
      </c>
      <c r="H18" s="838">
        <v>2</v>
      </c>
      <c r="I18" s="838">
        <v>1</v>
      </c>
      <c r="J18" s="838">
        <v>1</v>
      </c>
      <c r="K18" s="838">
        <v>1</v>
      </c>
      <c r="L18" s="838">
        <v>1</v>
      </c>
      <c r="M18" s="838">
        <v>1</v>
      </c>
      <c r="N18" s="83">
        <f>SUM(D18:M18)/10</f>
        <v>1.4</v>
      </c>
      <c r="O18" s="590" t="s">
        <v>940</v>
      </c>
      <c r="P18" s="270" t="s">
        <v>941</v>
      </c>
      <c r="Q18" s="590" t="s">
        <v>942</v>
      </c>
      <c r="R18" s="99">
        <v>4</v>
      </c>
      <c r="S18" s="99">
        <v>5</v>
      </c>
      <c r="T18" s="99">
        <v>5</v>
      </c>
      <c r="U18" s="590">
        <f>R18*S18*T18</f>
        <v>100</v>
      </c>
      <c r="V18" s="973" t="s">
        <v>1443</v>
      </c>
      <c r="W18" s="510" t="s">
        <v>1201</v>
      </c>
      <c r="X18" s="1180" t="s">
        <v>1202</v>
      </c>
      <c r="Y18" s="1048" t="s">
        <v>1203</v>
      </c>
      <c r="Z18" s="1180" t="s">
        <v>1204</v>
      </c>
      <c r="AA18" s="1013" t="s">
        <v>1205</v>
      </c>
      <c r="AB18" s="1176" t="s">
        <v>1206</v>
      </c>
      <c r="AC18" s="601"/>
      <c r="AD18" s="601"/>
      <c r="AE18" s="601"/>
      <c r="AF18" s="601"/>
      <c r="AG18" s="601"/>
      <c r="AH18" s="601"/>
      <c r="AI18" s="601"/>
      <c r="AJ18" s="601"/>
      <c r="AK18" s="601"/>
      <c r="AL18" s="601"/>
      <c r="AM18" s="601"/>
      <c r="AN18" s="601"/>
      <c r="AO18" s="601"/>
      <c r="AP18" s="601"/>
      <c r="AQ18" s="601"/>
      <c r="AR18" s="601"/>
      <c r="AS18" s="601"/>
      <c r="AT18" s="601"/>
      <c r="AU18" s="601"/>
      <c r="AV18" s="1032"/>
      <c r="AW18" s="601"/>
      <c r="AX18" s="601"/>
      <c r="AY18" s="601"/>
      <c r="AZ18" s="601"/>
      <c r="BA18" s="601"/>
      <c r="BB18" s="601"/>
      <c r="BC18" s="601"/>
      <c r="BD18" s="1032"/>
      <c r="BE18" s="601"/>
      <c r="BF18" s="601"/>
      <c r="BG18" s="601"/>
      <c r="BH18" s="601"/>
      <c r="BI18" s="601"/>
      <c r="BJ18" s="601"/>
      <c r="BK18" s="1032"/>
      <c r="BL18" s="1012"/>
      <c r="BM18" s="601"/>
      <c r="BN18" s="601"/>
      <c r="BO18" s="601"/>
      <c r="BP18" s="1012"/>
      <c r="BQ18" s="601"/>
      <c r="BR18" s="1032"/>
      <c r="BS18" s="601"/>
      <c r="BT18" s="1012"/>
      <c r="BU18" s="601"/>
      <c r="BV18" s="601"/>
      <c r="BW18" s="601"/>
      <c r="BX18" s="601"/>
      <c r="BY18" s="1184" t="s">
        <v>1348</v>
      </c>
      <c r="BZ18" s="1184" t="s">
        <v>1340</v>
      </c>
      <c r="CA18" s="1184">
        <v>0</v>
      </c>
      <c r="CB18" s="594"/>
      <c r="CC18" s="278"/>
      <c r="CD18" s="343"/>
      <c r="CE18" s="648"/>
      <c r="CF18" s="329"/>
      <c r="CG18" s="344"/>
      <c r="CH18" s="343"/>
    </row>
    <row r="19" spans="3:87" ht="101.25" customHeight="1" x14ac:dyDescent="0.15">
      <c r="C19" s="1834" t="s">
        <v>1194</v>
      </c>
      <c r="D19" s="1616">
        <v>2</v>
      </c>
      <c r="E19" s="1616">
        <v>2</v>
      </c>
      <c r="F19" s="1616">
        <v>2</v>
      </c>
      <c r="G19" s="1616">
        <v>2</v>
      </c>
      <c r="H19" s="1616">
        <v>2</v>
      </c>
      <c r="I19" s="1616">
        <v>2</v>
      </c>
      <c r="J19" s="1616">
        <v>2</v>
      </c>
      <c r="K19" s="1616">
        <v>2</v>
      </c>
      <c r="L19" s="1616">
        <v>1</v>
      </c>
      <c r="M19" s="1616">
        <v>1</v>
      </c>
      <c r="N19" s="1616">
        <f>SUM(D19:M19)/10</f>
        <v>1.8</v>
      </c>
      <c r="O19" s="1616" t="s">
        <v>1207</v>
      </c>
      <c r="P19" s="1616" t="s">
        <v>1195</v>
      </c>
      <c r="Q19" s="1534" t="s">
        <v>1208</v>
      </c>
      <c r="R19" s="1557">
        <v>4</v>
      </c>
      <c r="S19" s="1557">
        <v>5</v>
      </c>
      <c r="T19" s="1557">
        <v>5</v>
      </c>
      <c r="U19" s="1534">
        <f>R19*S19*T19</f>
        <v>100</v>
      </c>
      <c r="V19" s="1832" t="s">
        <v>1444</v>
      </c>
      <c r="W19" s="1534" t="s">
        <v>1209</v>
      </c>
      <c r="X19" s="1534" t="s">
        <v>1211</v>
      </c>
      <c r="Y19" s="1534" t="s">
        <v>1210</v>
      </c>
      <c r="Z19" s="1534" t="s">
        <v>1212</v>
      </c>
      <c r="AA19" s="1534" t="s">
        <v>943</v>
      </c>
      <c r="AB19" s="1534" t="s">
        <v>1213</v>
      </c>
      <c r="AC19" s="1534"/>
      <c r="AD19" s="1534"/>
      <c r="AE19" s="1534"/>
      <c r="AF19" s="1534"/>
      <c r="AG19" s="1534"/>
      <c r="AH19" s="1534"/>
      <c r="AI19" s="1534"/>
      <c r="AJ19" s="1534"/>
      <c r="AK19" s="1534"/>
      <c r="AL19" s="1534"/>
      <c r="AM19" s="1534"/>
      <c r="AN19" s="1534"/>
      <c r="AO19" s="1534"/>
      <c r="AP19" s="1534"/>
      <c r="AQ19" s="1534"/>
      <c r="AR19" s="1534"/>
      <c r="AS19" s="1534"/>
      <c r="AT19" s="1534"/>
      <c r="AU19" s="1534"/>
      <c r="AV19" s="1534"/>
      <c r="AW19" s="1534"/>
      <c r="AX19" s="1845"/>
      <c r="AY19" s="1534"/>
      <c r="AZ19" s="1534"/>
      <c r="BA19" s="1534"/>
      <c r="BB19" s="1534"/>
      <c r="BC19" s="1534"/>
      <c r="BD19" s="1534"/>
      <c r="BE19" s="1534"/>
      <c r="BF19" s="1534"/>
      <c r="BG19" s="1845"/>
      <c r="BH19" s="1534"/>
      <c r="BI19" s="1534"/>
      <c r="BJ19" s="1534"/>
      <c r="BK19" s="1534"/>
      <c r="BL19" s="1534"/>
      <c r="BM19" s="1534"/>
      <c r="BN19" s="1845"/>
      <c r="BO19" s="1534"/>
      <c r="BP19" s="1534"/>
      <c r="BQ19" s="1534"/>
      <c r="BR19" s="1534"/>
      <c r="BS19" s="1845"/>
      <c r="BT19" s="1534"/>
      <c r="BU19" s="1534"/>
      <c r="BV19" s="1534"/>
      <c r="BW19" s="1534"/>
      <c r="BX19" s="1534"/>
      <c r="BY19" s="1855" t="s">
        <v>1348</v>
      </c>
      <c r="BZ19" s="1855" t="s">
        <v>1341</v>
      </c>
      <c r="CA19" s="1855">
        <v>0</v>
      </c>
      <c r="CB19" s="1534" t="s">
        <v>1445</v>
      </c>
      <c r="CC19" s="1857"/>
      <c r="CD19" s="1847"/>
      <c r="CE19" s="1849"/>
      <c r="CF19" s="1851"/>
      <c r="CG19" s="1853"/>
      <c r="CH19" s="296"/>
    </row>
    <row r="20" spans="3:87" ht="227.25" customHeight="1" x14ac:dyDescent="0.15">
      <c r="C20" s="1835"/>
      <c r="D20" s="1617"/>
      <c r="E20" s="1617"/>
      <c r="F20" s="1617"/>
      <c r="G20" s="1617"/>
      <c r="H20" s="1617"/>
      <c r="I20" s="1617"/>
      <c r="J20" s="1617"/>
      <c r="K20" s="1617"/>
      <c r="L20" s="1617"/>
      <c r="M20" s="1617"/>
      <c r="N20" s="1617"/>
      <c r="O20" s="1617"/>
      <c r="P20" s="1617"/>
      <c r="Q20" s="1538"/>
      <c r="R20" s="1559"/>
      <c r="S20" s="1559"/>
      <c r="T20" s="1559"/>
      <c r="U20" s="1538"/>
      <c r="V20" s="1833"/>
      <c r="W20" s="1538"/>
      <c r="X20" s="1538"/>
      <c r="Y20" s="1538"/>
      <c r="Z20" s="1538"/>
      <c r="AA20" s="1538"/>
      <c r="AB20" s="1538"/>
      <c r="AC20" s="1538"/>
      <c r="AD20" s="1538"/>
      <c r="AE20" s="1538"/>
      <c r="AF20" s="1538"/>
      <c r="AG20" s="1538"/>
      <c r="AH20" s="1538"/>
      <c r="AI20" s="1538"/>
      <c r="AJ20" s="1538"/>
      <c r="AK20" s="1538"/>
      <c r="AL20" s="1538"/>
      <c r="AM20" s="1538"/>
      <c r="AN20" s="1538"/>
      <c r="AO20" s="1538"/>
      <c r="AP20" s="1538"/>
      <c r="AQ20" s="1538"/>
      <c r="AR20" s="1538"/>
      <c r="AS20" s="1538"/>
      <c r="AT20" s="1538"/>
      <c r="AU20" s="1538"/>
      <c r="AV20" s="1538"/>
      <c r="AW20" s="1538"/>
      <c r="AX20" s="1846"/>
      <c r="AY20" s="1538"/>
      <c r="AZ20" s="1538"/>
      <c r="BA20" s="1538"/>
      <c r="BB20" s="1538"/>
      <c r="BC20" s="1538"/>
      <c r="BD20" s="1538"/>
      <c r="BE20" s="1538"/>
      <c r="BF20" s="1538"/>
      <c r="BG20" s="1846"/>
      <c r="BH20" s="1538"/>
      <c r="BI20" s="1538"/>
      <c r="BJ20" s="1538"/>
      <c r="BK20" s="1538"/>
      <c r="BL20" s="1538"/>
      <c r="BM20" s="1538"/>
      <c r="BN20" s="1846"/>
      <c r="BO20" s="1538"/>
      <c r="BP20" s="1538"/>
      <c r="BQ20" s="1538"/>
      <c r="BR20" s="1538"/>
      <c r="BS20" s="1846"/>
      <c r="BT20" s="1538"/>
      <c r="BU20" s="1538"/>
      <c r="BV20" s="1538"/>
      <c r="BW20" s="1538"/>
      <c r="BX20" s="1538"/>
      <c r="BY20" s="1856"/>
      <c r="BZ20" s="1856"/>
      <c r="CA20" s="1856"/>
      <c r="CB20" s="1538"/>
      <c r="CC20" s="1858"/>
      <c r="CD20" s="1848"/>
      <c r="CE20" s="1850"/>
      <c r="CF20" s="1852"/>
      <c r="CG20" s="1854"/>
      <c r="CH20" s="300"/>
    </row>
    <row r="21" spans="3:87" ht="189.75" hidden="1" customHeight="1" x14ac:dyDescent="0.2">
      <c r="C21" s="254" t="s">
        <v>265</v>
      </c>
      <c r="D21" s="839">
        <v>1</v>
      </c>
      <c r="E21" s="839">
        <v>1</v>
      </c>
      <c r="F21" s="839">
        <v>1</v>
      </c>
      <c r="G21" s="839">
        <v>1</v>
      </c>
      <c r="H21" s="839">
        <v>1</v>
      </c>
      <c r="I21" s="839">
        <v>1</v>
      </c>
      <c r="J21" s="839">
        <v>1</v>
      </c>
      <c r="K21" s="839">
        <v>1</v>
      </c>
      <c r="L21" s="839">
        <v>1</v>
      </c>
      <c r="M21" s="839">
        <v>1</v>
      </c>
      <c r="N21" s="602">
        <f>SUM(D21:M21)/10</f>
        <v>1</v>
      </c>
      <c r="O21" s="839" t="s">
        <v>944</v>
      </c>
      <c r="P21" s="669" t="s">
        <v>1114</v>
      </c>
      <c r="Q21" s="54" t="s">
        <v>945</v>
      </c>
      <c r="R21" s="840">
        <v>4</v>
      </c>
      <c r="S21" s="840">
        <v>4</v>
      </c>
      <c r="T21" s="840">
        <v>5</v>
      </c>
      <c r="U21" s="286">
        <f>R21*S21*T21</f>
        <v>80</v>
      </c>
      <c r="V21" s="974"/>
      <c r="W21" s="294"/>
      <c r="X21" s="294"/>
      <c r="Y21" s="294"/>
      <c r="Z21" s="294"/>
      <c r="AA21" s="276"/>
      <c r="AB21" s="276"/>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340"/>
      <c r="BZ21" s="341"/>
      <c r="CA21" s="276"/>
      <c r="CB21" s="255"/>
      <c r="CC21" s="278"/>
      <c r="CD21" s="296"/>
      <c r="CE21" s="304"/>
      <c r="CF21" s="346"/>
      <c r="CG21" s="17"/>
      <c r="CH21" s="300"/>
      <c r="CI21" s="17"/>
    </row>
    <row r="22" spans="3:87" ht="130.5" hidden="1" customHeight="1" x14ac:dyDescent="0.2">
      <c r="C22" s="77" t="s">
        <v>266</v>
      </c>
      <c r="D22" s="839">
        <v>2</v>
      </c>
      <c r="E22" s="839">
        <v>1</v>
      </c>
      <c r="F22" s="839">
        <v>1</v>
      </c>
      <c r="G22" s="839">
        <v>2</v>
      </c>
      <c r="H22" s="839">
        <v>1</v>
      </c>
      <c r="I22" s="839">
        <v>1</v>
      </c>
      <c r="J22" s="839">
        <v>1</v>
      </c>
      <c r="K22" s="839">
        <v>1</v>
      </c>
      <c r="L22" s="839">
        <v>1</v>
      </c>
      <c r="M22" s="839">
        <v>1</v>
      </c>
      <c r="N22" s="839">
        <f>SUM(D22:M22)/10</f>
        <v>1.2</v>
      </c>
      <c r="O22" s="602"/>
      <c r="P22" s="669" t="s">
        <v>946</v>
      </c>
      <c r="Q22" s="54" t="s">
        <v>947</v>
      </c>
      <c r="R22" s="840">
        <v>4</v>
      </c>
      <c r="S22" s="840">
        <v>3</v>
      </c>
      <c r="T22" s="840">
        <v>4</v>
      </c>
      <c r="U22" s="840">
        <f>R22*S22*T22</f>
        <v>48</v>
      </c>
      <c r="V22" s="199" t="s">
        <v>948</v>
      </c>
      <c r="W22" s="576"/>
      <c r="X22" s="576"/>
      <c r="Y22" s="576"/>
      <c r="Z22" s="576"/>
      <c r="AA22" s="571"/>
      <c r="AB22" s="57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340"/>
      <c r="BZ22" s="341"/>
      <c r="CA22" s="571"/>
      <c r="CB22" s="565"/>
      <c r="CC22" s="278"/>
      <c r="CD22" s="581"/>
      <c r="CE22" s="568"/>
      <c r="CF22" s="346"/>
      <c r="CG22" s="17"/>
      <c r="CH22" s="300"/>
      <c r="CI22" s="17"/>
    </row>
    <row r="23" spans="3:87" ht="32.25" customHeight="1" x14ac:dyDescent="0.2">
      <c r="C23" s="130"/>
      <c r="D23" s="130"/>
      <c r="E23" s="130"/>
      <c r="F23" s="130"/>
      <c r="G23" s="130"/>
      <c r="H23" s="130"/>
      <c r="I23" s="130"/>
      <c r="J23" s="1694" t="s">
        <v>63</v>
      </c>
      <c r="K23" s="1677"/>
      <c r="L23" s="1677"/>
      <c r="M23" s="1678"/>
      <c r="N23" s="64">
        <v>1.71</v>
      </c>
      <c r="O23" s="130"/>
      <c r="P23" s="130"/>
      <c r="Q23" s="596" t="s">
        <v>126</v>
      </c>
      <c r="R23" s="596"/>
      <c r="S23" s="596"/>
      <c r="T23" s="596"/>
      <c r="U23" s="596"/>
      <c r="V23" s="450">
        <v>3</v>
      </c>
    </row>
    <row r="24" spans="3:87" ht="50.25" customHeight="1" x14ac:dyDescent="0.15">
      <c r="C24" s="347" t="s">
        <v>78</v>
      </c>
      <c r="D24" s="1839"/>
      <c r="E24" s="1840"/>
      <c r="F24" s="1840"/>
      <c r="G24" s="1840"/>
      <c r="H24" s="1840"/>
      <c r="I24" s="1841"/>
      <c r="J24" s="300"/>
      <c r="K24" s="300"/>
      <c r="L24" s="300"/>
      <c r="M24" s="300"/>
      <c r="N24" s="300"/>
      <c r="O24" s="1842" t="s">
        <v>83</v>
      </c>
      <c r="P24" s="1843"/>
      <c r="Q24" s="1844"/>
    </row>
    <row r="25" spans="3:87" ht="22.5" customHeight="1" x14ac:dyDescent="0.15">
      <c r="C25" s="301" t="s">
        <v>82</v>
      </c>
      <c r="D25" s="1830" t="s">
        <v>81</v>
      </c>
      <c r="E25" s="1830"/>
      <c r="F25" s="1830"/>
      <c r="G25" s="1830"/>
      <c r="H25" s="1830"/>
      <c r="I25" s="1830"/>
      <c r="J25" s="348"/>
      <c r="K25" s="348"/>
      <c r="L25" s="348"/>
      <c r="M25" s="348"/>
      <c r="N25" s="348"/>
      <c r="O25" s="302" t="s">
        <v>1</v>
      </c>
      <c r="P25" s="260"/>
      <c r="Q25" s="303">
        <v>0</v>
      </c>
    </row>
    <row r="26" spans="3:87" ht="30.75" customHeight="1" x14ac:dyDescent="0.15">
      <c r="C26" s="301" t="s">
        <v>80</v>
      </c>
      <c r="D26" s="1830"/>
      <c r="E26" s="1830"/>
      <c r="F26" s="1830"/>
      <c r="G26" s="1830"/>
      <c r="H26" s="1830"/>
      <c r="I26" s="1830"/>
      <c r="J26" s="299"/>
      <c r="K26" s="299"/>
      <c r="L26" s="299"/>
      <c r="M26" s="299"/>
      <c r="N26" s="299"/>
      <c r="O26" s="302" t="s">
        <v>2</v>
      </c>
      <c r="P26" s="260">
        <v>2</v>
      </c>
      <c r="Q26" s="303">
        <v>0</v>
      </c>
    </row>
    <row r="27" spans="3:87" ht="18.75" customHeight="1" x14ac:dyDescent="0.15">
      <c r="C27" s="301" t="s">
        <v>122</v>
      </c>
      <c r="D27" s="1831"/>
      <c r="E27" s="1831"/>
      <c r="F27" s="1831"/>
      <c r="G27" s="1831"/>
      <c r="H27" s="1831"/>
      <c r="I27" s="1831"/>
      <c r="J27" s="299"/>
      <c r="K27" s="299"/>
      <c r="L27" s="299"/>
      <c r="M27" s="299"/>
      <c r="N27" s="299"/>
      <c r="O27" s="302" t="s">
        <v>84</v>
      </c>
      <c r="P27" s="260">
        <v>1</v>
      </c>
      <c r="Q27" s="303">
        <v>0</v>
      </c>
    </row>
    <row r="28" spans="3:87" ht="21" customHeight="1" x14ac:dyDescent="0.15">
      <c r="C28" s="299"/>
      <c r="D28" s="299"/>
      <c r="E28" s="299"/>
      <c r="F28" s="299"/>
      <c r="G28" s="299"/>
      <c r="H28" s="299"/>
      <c r="I28" s="299"/>
      <c r="J28" s="299"/>
      <c r="K28" s="299"/>
      <c r="L28" s="299"/>
      <c r="M28" s="299"/>
      <c r="N28" s="299"/>
      <c r="O28" s="302" t="s">
        <v>85</v>
      </c>
      <c r="P28" s="260"/>
      <c r="Q28" s="303">
        <v>0</v>
      </c>
    </row>
    <row r="29" spans="3:87" ht="18.75" customHeight="1" x14ac:dyDescent="0.15">
      <c r="O29" s="349"/>
      <c r="P29" s="17"/>
      <c r="Q29" s="350"/>
    </row>
    <row r="30" spans="3:87" ht="17.25" customHeight="1" x14ac:dyDescent="0.15">
      <c r="O30" s="349"/>
      <c r="P30" s="17"/>
      <c r="Q30" s="350"/>
    </row>
    <row r="31" spans="3:87" ht="17.25" customHeight="1" x14ac:dyDescent="0.15">
      <c r="O31" s="1836" t="s">
        <v>86</v>
      </c>
      <c r="P31" s="1837"/>
      <c r="Q31" s="1838"/>
    </row>
    <row r="32" spans="3:87" ht="23.25" customHeight="1" x14ac:dyDescent="0.15">
      <c r="O32" s="302" t="s">
        <v>1</v>
      </c>
      <c r="P32" s="351" t="e">
        <f>+P26/#REF!</f>
        <v>#REF!</v>
      </c>
      <c r="Q32" s="305" t="e">
        <f>+Q26/#REF!</f>
        <v>#REF!</v>
      </c>
    </row>
    <row r="33" spans="3:17" ht="21.75" customHeight="1" x14ac:dyDescent="0.15">
      <c r="O33" s="302" t="s">
        <v>2</v>
      </c>
      <c r="P33" s="351">
        <v>0.66</v>
      </c>
      <c r="Q33" s="305" t="e">
        <f>+Q27/#REF!</f>
        <v>#REF!</v>
      </c>
    </row>
    <row r="34" spans="3:17" ht="17.25" customHeight="1" x14ac:dyDescent="0.15">
      <c r="C34" s="215"/>
      <c r="D34" s="215"/>
      <c r="E34" s="215"/>
      <c r="F34" s="215"/>
      <c r="G34" s="215"/>
      <c r="H34" s="215"/>
      <c r="I34" s="215"/>
      <c r="J34" s="215"/>
      <c r="K34" s="215"/>
      <c r="O34" s="17" t="s">
        <v>84</v>
      </c>
      <c r="P34" s="351">
        <v>0.33</v>
      </c>
      <c r="Q34" s="305" t="e">
        <f>+Q28/#REF!</f>
        <v>#REF!</v>
      </c>
    </row>
    <row r="35" spans="3:17" ht="18" customHeight="1" thickBot="1" x14ac:dyDescent="0.2">
      <c r="C35" s="215"/>
      <c r="D35" s="215"/>
      <c r="E35" s="215"/>
      <c r="F35" s="215"/>
      <c r="G35" s="215"/>
      <c r="H35" s="215"/>
      <c r="I35" s="215"/>
      <c r="J35" s="215"/>
      <c r="K35" s="215"/>
      <c r="O35" s="17" t="s">
        <v>85</v>
      </c>
      <c r="P35" s="307" t="e">
        <f>+P29/#REF!</f>
        <v>#REF!</v>
      </c>
      <c r="Q35" s="308" t="e">
        <f>+Q29/#REF!</f>
        <v>#REF!</v>
      </c>
    </row>
    <row r="36" spans="3:17" ht="30" customHeight="1" x14ac:dyDescent="0.15">
      <c r="C36" s="1828"/>
      <c r="D36" s="1517"/>
      <c r="E36" s="1517"/>
      <c r="F36" s="1517"/>
      <c r="G36" s="1517"/>
      <c r="H36" s="1517"/>
      <c r="I36" s="1517"/>
      <c r="J36" s="215"/>
      <c r="K36" s="215"/>
    </row>
    <row r="37" spans="3:17" ht="17.25" customHeight="1" x14ac:dyDescent="0.15">
      <c r="C37" s="1828"/>
      <c r="D37" s="1518"/>
      <c r="E37" s="1518"/>
      <c r="F37" s="1518"/>
      <c r="G37" s="1518"/>
      <c r="H37" s="1518"/>
      <c r="I37" s="1518"/>
      <c r="J37" s="215"/>
      <c r="K37" s="215"/>
    </row>
    <row r="38" spans="3:17" ht="14.25" customHeight="1" x14ac:dyDescent="0.15">
      <c r="C38" s="1828"/>
      <c r="D38" s="1518"/>
      <c r="E38" s="1518"/>
      <c r="F38" s="1518"/>
      <c r="G38" s="1518"/>
      <c r="H38" s="1518"/>
      <c r="I38" s="1518"/>
      <c r="J38" s="215"/>
      <c r="K38" s="215"/>
    </row>
    <row r="39" spans="3:17" ht="17.25" customHeight="1" x14ac:dyDescent="0.15">
      <c r="C39" s="215"/>
      <c r="D39" s="215"/>
      <c r="E39" s="215"/>
      <c r="F39" s="215"/>
      <c r="G39" s="215"/>
      <c r="H39" s="215"/>
      <c r="I39" s="215"/>
      <c r="J39" s="215"/>
      <c r="K39" s="215"/>
      <c r="L39" s="215"/>
      <c r="M39" s="215"/>
      <c r="N39" s="215"/>
      <c r="O39" s="215"/>
    </row>
    <row r="40" spans="3:17" ht="10.5" customHeight="1" x14ac:dyDescent="0.15">
      <c r="C40" s="352"/>
      <c r="D40" s="1517"/>
      <c r="E40" s="1517"/>
      <c r="F40" s="1517"/>
      <c r="G40" s="1517"/>
      <c r="H40" s="1517"/>
      <c r="I40" s="1517"/>
      <c r="J40" s="1517"/>
      <c r="K40" s="1518"/>
      <c r="L40" s="1518"/>
      <c r="M40" s="1518"/>
      <c r="N40" s="1518"/>
      <c r="O40" s="215"/>
    </row>
    <row r="41" spans="3:17" x14ac:dyDescent="0.15">
      <c r="C41" s="215"/>
      <c r="D41" s="1517"/>
      <c r="E41" s="1517"/>
      <c r="F41" s="1517"/>
      <c r="G41" s="1517"/>
      <c r="H41" s="1517"/>
      <c r="I41" s="1517"/>
      <c r="J41" s="1517"/>
      <c r="K41" s="1518"/>
      <c r="L41" s="1518"/>
      <c r="M41" s="1518"/>
      <c r="N41" s="1518"/>
      <c r="O41" s="215"/>
    </row>
    <row r="42" spans="3:17" x14ac:dyDescent="0.15">
      <c r="C42" s="215"/>
      <c r="D42" s="1828"/>
      <c r="E42" s="1828"/>
      <c r="F42" s="1828"/>
      <c r="G42" s="1829"/>
      <c r="H42" s="1829"/>
      <c r="I42" s="1829"/>
      <c r="J42" s="1829"/>
      <c r="K42" s="1829"/>
      <c r="L42" s="1829"/>
      <c r="M42" s="1829"/>
      <c r="N42" s="1829"/>
      <c r="O42" s="215"/>
    </row>
    <row r="43" spans="3:17" x14ac:dyDescent="0.15">
      <c r="C43" s="215"/>
      <c r="D43" s="1828"/>
      <c r="E43" s="1828"/>
      <c r="F43" s="1828"/>
      <c r="G43" s="1829"/>
      <c r="H43" s="1829"/>
      <c r="I43" s="1829"/>
      <c r="J43" s="1829"/>
      <c r="K43" s="1829"/>
      <c r="L43" s="1829"/>
      <c r="M43" s="1829"/>
      <c r="N43" s="1829"/>
      <c r="O43" s="215"/>
    </row>
    <row r="44" spans="3:17" x14ac:dyDescent="0.15">
      <c r="C44" s="215"/>
      <c r="D44" s="215"/>
      <c r="E44" s="215"/>
      <c r="F44" s="215"/>
      <c r="G44" s="215"/>
      <c r="H44" s="215"/>
      <c r="I44" s="215"/>
      <c r="J44" s="215"/>
      <c r="K44" s="215"/>
      <c r="L44" s="215"/>
      <c r="M44" s="215"/>
      <c r="N44" s="215"/>
      <c r="O44" s="215"/>
    </row>
    <row r="45" spans="3:17" x14ac:dyDescent="0.15">
      <c r="C45" s="215"/>
      <c r="D45" s="215"/>
      <c r="E45" s="215"/>
      <c r="F45" s="215"/>
      <c r="G45" s="215"/>
      <c r="H45" s="215"/>
      <c r="I45" s="215"/>
      <c r="J45" s="215"/>
      <c r="K45" s="215"/>
      <c r="L45" s="215"/>
      <c r="M45" s="215"/>
      <c r="N45" s="215"/>
      <c r="O45" s="215"/>
    </row>
  </sheetData>
  <mergeCells count="139">
    <mergeCell ref="BD19:BD20"/>
    <mergeCell ref="BB19:BB20"/>
    <mergeCell ref="BC19:BC20"/>
    <mergeCell ref="CD19:CD20"/>
    <mergeCell ref="CE19:CE20"/>
    <mergeCell ref="CF19:CF20"/>
    <mergeCell ref="CG19:CG20"/>
    <mergeCell ref="BY19:BY20"/>
    <mergeCell ref="BZ19:BZ20"/>
    <mergeCell ref="CA19:CA20"/>
    <mergeCell ref="CB19:CB20"/>
    <mergeCell ref="CC19:CC20"/>
    <mergeCell ref="AZ19:AZ20"/>
    <mergeCell ref="BO19:BO20"/>
    <mergeCell ref="AW19:AW20"/>
    <mergeCell ref="BX19:BX20"/>
    <mergeCell ref="BS19:BS20"/>
    <mergeCell ref="BG19:BG20"/>
    <mergeCell ref="BA19:BA20"/>
    <mergeCell ref="AY19:AY20"/>
    <mergeCell ref="BJ19:BJ20"/>
    <mergeCell ref="BN19:BN20"/>
    <mergeCell ref="BQ19:BQ20"/>
    <mergeCell ref="BL19:BL20"/>
    <mergeCell ref="BM19:BM20"/>
    <mergeCell ref="BI19:BI20"/>
    <mergeCell ref="BH19:BH20"/>
    <mergeCell ref="BK19:BK20"/>
    <mergeCell ref="BE19:BE20"/>
    <mergeCell ref="BF19:BF20"/>
    <mergeCell ref="BP19:BP20"/>
    <mergeCell ref="BR19:BR20"/>
    <mergeCell ref="BT19:BT20"/>
    <mergeCell ref="BW19:BW20"/>
    <mergeCell ref="BU19:BU20"/>
    <mergeCell ref="BV19:BV20"/>
    <mergeCell ref="AH19:AH20"/>
    <mergeCell ref="AX19:AX20"/>
    <mergeCell ref="AR19:AR20"/>
    <mergeCell ref="AL19:AL20"/>
    <mergeCell ref="AI19:AI20"/>
    <mergeCell ref="AK19:AK20"/>
    <mergeCell ref="AJ19:AJ20"/>
    <mergeCell ref="AM19:AM20"/>
    <mergeCell ref="AN19:AN20"/>
    <mergeCell ref="AO19:AO20"/>
    <mergeCell ref="AP19:AP20"/>
    <mergeCell ref="AQ19:AQ20"/>
    <mergeCell ref="AS19:AS20"/>
    <mergeCell ref="AT19:AT20"/>
    <mergeCell ref="AU19:AU20"/>
    <mergeCell ref="AV19:AV20"/>
    <mergeCell ref="AC19:AC20"/>
    <mergeCell ref="AD19:AD20"/>
    <mergeCell ref="AE19:AE20"/>
    <mergeCell ref="AF19:AF20"/>
    <mergeCell ref="AG19:AG20"/>
    <mergeCell ref="O31:Q31"/>
    <mergeCell ref="D24:I24"/>
    <mergeCell ref="D19:D20"/>
    <mergeCell ref="E19:E20"/>
    <mergeCell ref="F19:F20"/>
    <mergeCell ref="G19:G20"/>
    <mergeCell ref="P19:P20"/>
    <mergeCell ref="O19:O20"/>
    <mergeCell ref="N19:N20"/>
    <mergeCell ref="H19:H20"/>
    <mergeCell ref="I19:I20"/>
    <mergeCell ref="J19:J20"/>
    <mergeCell ref="K19:K20"/>
    <mergeCell ref="L19:L20"/>
    <mergeCell ref="O24:Q24"/>
    <mergeCell ref="AB19:AB20"/>
    <mergeCell ref="T19:T20"/>
    <mergeCell ref="Q19:Q20"/>
    <mergeCell ref="W19:W20"/>
    <mergeCell ref="V19:V20"/>
    <mergeCell ref="U19:U20"/>
    <mergeCell ref="S19:S20"/>
    <mergeCell ref="R19:R20"/>
    <mergeCell ref="AA19:AA20"/>
    <mergeCell ref="X19:X20"/>
    <mergeCell ref="Y19:Y20"/>
    <mergeCell ref="C36:C38"/>
    <mergeCell ref="D36:I36"/>
    <mergeCell ref="D37:I38"/>
    <mergeCell ref="C19:C20"/>
    <mergeCell ref="J23:M23"/>
    <mergeCell ref="M19:M20"/>
    <mergeCell ref="Z19:Z20"/>
    <mergeCell ref="D42:F43"/>
    <mergeCell ref="G42:J43"/>
    <mergeCell ref="K42:N43"/>
    <mergeCell ref="D25:I25"/>
    <mergeCell ref="D26:I26"/>
    <mergeCell ref="D27:I27"/>
    <mergeCell ref="R13:U13"/>
    <mergeCell ref="R14:R15"/>
    <mergeCell ref="S14:S15"/>
    <mergeCell ref="T14:T15"/>
    <mergeCell ref="U14:U15"/>
    <mergeCell ref="G40:J41"/>
    <mergeCell ref="K40:N41"/>
    <mergeCell ref="D40:F41"/>
    <mergeCell ref="C1:Q1"/>
    <mergeCell ref="C2:C5"/>
    <mergeCell ref="I14:N14"/>
    <mergeCell ref="G14:H14"/>
    <mergeCell ref="D14:F14"/>
    <mergeCell ref="P14:P15"/>
    <mergeCell ref="O14:O15"/>
    <mergeCell ref="D2:P2"/>
    <mergeCell ref="D3:P4"/>
    <mergeCell ref="D5:P5"/>
    <mergeCell ref="C14:C15"/>
    <mergeCell ref="Q14:Q15"/>
    <mergeCell ref="CG14:CJ14"/>
    <mergeCell ref="X14:Z14"/>
    <mergeCell ref="AC13:AF14"/>
    <mergeCell ref="W14:W15"/>
    <mergeCell ref="AG13:AJ14"/>
    <mergeCell ref="V14:V15"/>
    <mergeCell ref="AA14:AA15"/>
    <mergeCell ref="CC13:CF13"/>
    <mergeCell ref="CG13:CJ13"/>
    <mergeCell ref="AB13:AB15"/>
    <mergeCell ref="BA13:BD14"/>
    <mergeCell ref="BM13:BP14"/>
    <mergeCell ref="BY13:CB13"/>
    <mergeCell ref="AW13:AZ14"/>
    <mergeCell ref="BY14:CB14"/>
    <mergeCell ref="CC14:CF14"/>
    <mergeCell ref="BQ13:BT14"/>
    <mergeCell ref="BU13:BX14"/>
    <mergeCell ref="AK13:AN14"/>
    <mergeCell ref="AO13:AR14"/>
    <mergeCell ref="AS13:AV14"/>
    <mergeCell ref="BE13:BH14"/>
    <mergeCell ref="BI13:BL14"/>
  </mergeCells>
  <printOptions horizontalCentered="1"/>
  <pageMargins left="0.23622047244094491" right="0.23622047244094491" top="0.74803149606299213" bottom="0.74803149606299213" header="0.31496062992125984" footer="0.31496062992125984"/>
  <pageSetup paperSize="5" scale="34" orientation="landscape" r:id="rId1"/>
  <rowBreaks count="1" manualBreakCount="1">
    <brk id="20" max="87" man="1"/>
  </rowBreaks>
  <drawing r:id="rId2"/>
  <legacyDrawing r:id="rId3"/>
  <oleObjects>
    <mc:AlternateContent xmlns:mc="http://schemas.openxmlformats.org/markup-compatibility/2006">
      <mc:Choice Requires="x14">
        <oleObject progId="Visio.Drawing.11" shapeId="29698" r:id="rId4">
          <objectPr defaultSize="0" autoPict="0" r:id="rId5">
            <anchor moveWithCells="1" sizeWithCells="1">
              <from>
                <xdr:col>2</xdr:col>
                <xdr:colOff>66675</xdr:colOff>
                <xdr:row>1</xdr:row>
                <xdr:rowOff>142875</xdr:rowOff>
              </from>
              <to>
                <xdr:col>2</xdr:col>
                <xdr:colOff>3200400</xdr:colOff>
                <xdr:row>4</xdr:row>
                <xdr:rowOff>0</xdr:rowOff>
              </to>
            </anchor>
          </objectPr>
        </oleObject>
      </mc:Choice>
      <mc:Fallback>
        <oleObject progId="Visio.Drawing.11" shapeId="29698"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I53"/>
  <sheetViews>
    <sheetView topLeftCell="A26" zoomScale="64" zoomScaleNormal="64" zoomScaleSheetLayoutView="40" workbookViewId="0">
      <selection activeCell="N33" sqref="N33:R41"/>
    </sheetView>
  </sheetViews>
  <sheetFormatPr baseColWidth="10" defaultColWidth="11.42578125" defaultRowHeight="10.5" x14ac:dyDescent="0.15"/>
  <cols>
    <col min="1" max="1" width="4.140625" style="3" customWidth="1"/>
    <col min="2" max="2" width="70.28515625" style="3" customWidth="1"/>
    <col min="3" max="3" width="3.42578125" style="3" customWidth="1"/>
    <col min="4" max="4" width="4.85546875" style="3" customWidth="1"/>
    <col min="5" max="5" width="4.42578125" style="3" customWidth="1"/>
    <col min="6" max="6" width="3.42578125" style="3" customWidth="1"/>
    <col min="7" max="7" width="3.5703125" style="3" customWidth="1"/>
    <col min="8" max="8" width="3.140625" style="3" customWidth="1"/>
    <col min="9" max="9" width="3.28515625" style="3" customWidth="1"/>
    <col min="10" max="10" width="4.5703125" style="3" customWidth="1"/>
    <col min="11" max="12" width="3.140625" style="3" customWidth="1"/>
    <col min="13" max="13" width="13.42578125" style="3" customWidth="1"/>
    <col min="14" max="14" width="20.85546875" style="3" customWidth="1"/>
    <col min="15" max="15" width="35.5703125" style="3" customWidth="1"/>
    <col min="16" max="16" width="21.7109375" style="3" customWidth="1"/>
    <col min="17" max="17" width="9" style="3" customWidth="1"/>
    <col min="18" max="18" width="13.28515625" style="3" customWidth="1"/>
    <col min="19" max="19" width="10.140625" style="3" customWidth="1"/>
    <col min="20" max="20" width="9.140625" style="3" customWidth="1"/>
    <col min="21" max="21" width="16.42578125" style="3" customWidth="1"/>
    <col min="22" max="22" width="14.5703125" style="3" customWidth="1"/>
    <col min="23" max="23" width="14.140625" style="3" customWidth="1"/>
    <col min="24" max="24" width="15.140625" style="3" customWidth="1"/>
    <col min="25" max="25" width="12.7109375" style="3" customWidth="1"/>
    <col min="26" max="26" width="20.28515625" style="3" customWidth="1"/>
    <col min="27" max="27" width="19" style="3" customWidth="1"/>
    <col min="28" max="29" width="4.85546875" style="3" customWidth="1"/>
    <col min="30" max="31" width="4.28515625" style="3" customWidth="1"/>
    <col min="32" max="33" width="4.85546875" style="3" customWidth="1"/>
    <col min="34" max="35" width="4.28515625" style="3" customWidth="1"/>
    <col min="36" max="37" width="4.85546875" style="3" customWidth="1"/>
    <col min="38" max="39" width="4.28515625" style="3" customWidth="1"/>
    <col min="40" max="41" width="4.85546875" style="3" customWidth="1"/>
    <col min="42" max="43" width="4.28515625" style="3" customWidth="1"/>
    <col min="44" max="45" width="4.85546875" style="3" customWidth="1"/>
    <col min="46" max="47" width="4.28515625" style="3" customWidth="1"/>
    <col min="48" max="49" width="4.85546875" style="3" customWidth="1"/>
    <col min="50" max="51" width="4.28515625" style="3" customWidth="1"/>
    <col min="52" max="53" width="4.85546875" style="3" customWidth="1"/>
    <col min="54" max="55" width="4.28515625" style="3" customWidth="1"/>
    <col min="56" max="57" width="4.85546875" style="3" customWidth="1"/>
    <col min="58" max="59" width="4.28515625" style="3" customWidth="1"/>
    <col min="60" max="61" width="4.85546875" style="3" customWidth="1"/>
    <col min="62" max="63" width="4.28515625" style="3" customWidth="1"/>
    <col min="64" max="65" width="4.85546875" style="3" customWidth="1"/>
    <col min="66" max="67" width="4.28515625" style="3" customWidth="1"/>
    <col min="68" max="69" width="4.85546875" style="3" customWidth="1"/>
    <col min="70" max="71" width="4.28515625" style="3" customWidth="1"/>
    <col min="72" max="73" width="4.85546875" style="3" customWidth="1"/>
    <col min="74" max="75" width="4.28515625" style="3" customWidth="1"/>
    <col min="76" max="76" width="14.85546875" style="3" customWidth="1"/>
    <col min="77" max="77" width="15" style="3" customWidth="1"/>
    <col min="78" max="78" width="15.85546875" style="3" customWidth="1"/>
    <col min="79" max="80" width="13.140625" style="3" customWidth="1"/>
    <col min="81" max="81" width="16" style="3" customWidth="1"/>
    <col min="82" max="82" width="14.85546875" style="3" customWidth="1"/>
    <col min="83" max="83" width="8.7109375" style="3" customWidth="1"/>
    <col min="84" max="84" width="11.42578125" style="3" customWidth="1"/>
    <col min="85" max="85" width="14.7109375" style="3" customWidth="1"/>
    <col min="86" max="16384" width="11.42578125" style="3"/>
  </cols>
  <sheetData>
    <row r="1" spans="2:87" ht="14.25" customHeight="1" x14ac:dyDescent="0.15"/>
    <row r="2" spans="2:87" ht="16.5" customHeight="1" x14ac:dyDescent="0.15"/>
    <row r="3" spans="2:87" ht="15.75" customHeight="1" x14ac:dyDescent="0.15">
      <c r="B3" s="1531"/>
      <c r="C3" s="1890" t="s">
        <v>14</v>
      </c>
      <c r="D3" s="1890"/>
      <c r="E3" s="1890"/>
      <c r="F3" s="1890"/>
      <c r="G3" s="1890"/>
      <c r="H3" s="1890"/>
      <c r="I3" s="1890"/>
      <c r="J3" s="1890"/>
      <c r="K3" s="1890"/>
      <c r="L3" s="1890"/>
      <c r="M3" s="1890"/>
      <c r="N3" s="1890"/>
      <c r="O3" s="1890"/>
      <c r="P3" s="353" t="s">
        <v>1283</v>
      </c>
      <c r="Q3" s="1658"/>
      <c r="R3" s="1659"/>
      <c r="S3" s="1659"/>
      <c r="T3" s="1659"/>
      <c r="U3" s="1659"/>
      <c r="V3" s="1659"/>
      <c r="W3" s="1659"/>
      <c r="X3" s="1659"/>
      <c r="Y3" s="1659"/>
      <c r="Z3" s="1659"/>
      <c r="AA3" s="1659"/>
      <c r="AB3" s="533"/>
      <c r="AC3" s="533"/>
      <c r="AD3" s="533"/>
      <c r="AE3" s="533"/>
      <c r="AF3" s="533"/>
      <c r="AG3" s="533"/>
      <c r="AH3" s="533"/>
      <c r="AI3" s="533"/>
      <c r="AJ3" s="533"/>
      <c r="AK3" s="533"/>
      <c r="AL3" s="533"/>
      <c r="AM3" s="533"/>
      <c r="AN3" s="533"/>
      <c r="AO3" s="533"/>
      <c r="AP3" s="533"/>
      <c r="AQ3" s="533"/>
      <c r="AR3" s="533"/>
      <c r="AS3" s="533"/>
      <c r="AT3" s="533"/>
      <c r="AU3" s="533"/>
      <c r="AV3" s="533"/>
      <c r="AW3" s="533"/>
      <c r="AX3" s="533"/>
      <c r="AY3" s="533"/>
      <c r="AZ3" s="533"/>
      <c r="BA3" s="533"/>
      <c r="BB3" s="533"/>
      <c r="BC3" s="533"/>
      <c r="BD3" s="533"/>
      <c r="BE3" s="533"/>
      <c r="BF3" s="533"/>
      <c r="BG3" s="533"/>
      <c r="BH3" s="533"/>
      <c r="BI3" s="533"/>
      <c r="BJ3" s="533"/>
      <c r="BK3" s="533"/>
      <c r="BL3" s="533"/>
      <c r="BM3" s="533"/>
      <c r="BN3" s="533"/>
      <c r="BO3" s="533"/>
      <c r="BP3" s="533"/>
      <c r="BQ3" s="533"/>
      <c r="BR3" s="533"/>
      <c r="BS3" s="533"/>
      <c r="BT3" s="533"/>
      <c r="BU3" s="533"/>
      <c r="BV3" s="533"/>
      <c r="BW3" s="533"/>
    </row>
    <row r="4" spans="2:87" ht="10.5" customHeight="1" x14ac:dyDescent="0.15">
      <c r="B4" s="1532"/>
      <c r="C4" s="1891" t="s">
        <v>15</v>
      </c>
      <c r="D4" s="1891"/>
      <c r="E4" s="1891"/>
      <c r="F4" s="1891"/>
      <c r="G4" s="1891"/>
      <c r="H4" s="1891"/>
      <c r="I4" s="1891"/>
      <c r="J4" s="1891"/>
      <c r="K4" s="1891"/>
      <c r="L4" s="1891"/>
      <c r="M4" s="1891"/>
      <c r="N4" s="1891"/>
      <c r="O4" s="1891"/>
      <c r="P4" s="354"/>
      <c r="Q4" s="1658"/>
      <c r="R4" s="1659"/>
      <c r="S4" s="1659"/>
      <c r="T4" s="1659"/>
      <c r="U4" s="1659"/>
      <c r="V4" s="1659"/>
      <c r="W4" s="1659"/>
      <c r="X4" s="1659"/>
      <c r="Y4" s="1659"/>
      <c r="Z4" s="1659"/>
      <c r="AA4" s="1659"/>
      <c r="AB4" s="533"/>
      <c r="AC4" s="533"/>
      <c r="AD4" s="533"/>
      <c r="AE4" s="533"/>
      <c r="AF4" s="533"/>
      <c r="AG4" s="533"/>
      <c r="AH4" s="533"/>
      <c r="AI4" s="533"/>
      <c r="AJ4" s="533"/>
      <c r="AK4" s="533"/>
      <c r="AL4" s="533"/>
      <c r="AM4" s="533"/>
      <c r="AN4" s="533"/>
      <c r="AO4" s="533"/>
      <c r="AP4" s="533"/>
      <c r="AQ4" s="533"/>
      <c r="AR4" s="533"/>
      <c r="AS4" s="533"/>
      <c r="AT4" s="533"/>
      <c r="AU4" s="533"/>
      <c r="AV4" s="533"/>
      <c r="AW4" s="533"/>
      <c r="AX4" s="533"/>
      <c r="AY4" s="533"/>
      <c r="AZ4" s="533"/>
      <c r="BA4" s="533"/>
      <c r="BB4" s="533"/>
      <c r="BC4" s="533"/>
      <c r="BD4" s="533"/>
      <c r="BE4" s="533"/>
      <c r="BF4" s="533"/>
      <c r="BG4" s="533"/>
      <c r="BH4" s="533"/>
      <c r="BI4" s="533"/>
      <c r="BJ4" s="533"/>
      <c r="BK4" s="533"/>
      <c r="BL4" s="533"/>
      <c r="BM4" s="533"/>
      <c r="BN4" s="533"/>
      <c r="BO4" s="533"/>
      <c r="BP4" s="533"/>
      <c r="BQ4" s="533"/>
      <c r="BR4" s="533"/>
      <c r="BS4" s="533"/>
      <c r="BT4" s="533"/>
      <c r="BU4" s="533"/>
      <c r="BV4" s="533"/>
      <c r="BW4" s="533"/>
    </row>
    <row r="5" spans="2:87" ht="19.5" customHeight="1" x14ac:dyDescent="0.15">
      <c r="B5" s="1532"/>
      <c r="C5" s="1891"/>
      <c r="D5" s="1891"/>
      <c r="E5" s="1891"/>
      <c r="F5" s="1891"/>
      <c r="G5" s="1891"/>
      <c r="H5" s="1891"/>
      <c r="I5" s="1891"/>
      <c r="J5" s="1891"/>
      <c r="K5" s="1891"/>
      <c r="L5" s="1891"/>
      <c r="M5" s="1891"/>
      <c r="N5" s="1891"/>
      <c r="O5" s="1891"/>
      <c r="P5" s="355" t="s">
        <v>116</v>
      </c>
      <c r="Q5" s="1658"/>
      <c r="R5" s="1659"/>
      <c r="S5" s="1659"/>
      <c r="T5" s="1659"/>
      <c r="U5" s="1659"/>
      <c r="V5" s="1659"/>
      <c r="W5" s="1659"/>
      <c r="X5" s="1659"/>
      <c r="Y5" s="1659"/>
      <c r="Z5" s="1659"/>
      <c r="AA5" s="1659"/>
      <c r="AB5" s="533"/>
      <c r="AC5" s="533"/>
      <c r="AD5" s="533"/>
      <c r="AE5" s="533"/>
      <c r="AF5" s="533"/>
      <c r="AG5" s="533"/>
      <c r="AH5" s="533"/>
      <c r="AI5" s="533"/>
      <c r="AJ5" s="533"/>
      <c r="AK5" s="533"/>
      <c r="AL5" s="533"/>
      <c r="AM5" s="533"/>
      <c r="AN5" s="533"/>
      <c r="AO5" s="533"/>
      <c r="AP5" s="533"/>
      <c r="AQ5" s="533"/>
      <c r="AR5" s="533"/>
      <c r="AS5" s="533"/>
      <c r="AT5" s="533"/>
      <c r="AU5" s="533"/>
      <c r="AV5" s="533"/>
      <c r="AW5" s="533"/>
      <c r="AX5" s="533"/>
      <c r="AY5" s="533"/>
      <c r="AZ5" s="533"/>
      <c r="BA5" s="533"/>
      <c r="BB5" s="533"/>
      <c r="BC5" s="533"/>
      <c r="BD5" s="533"/>
      <c r="BE5" s="533"/>
      <c r="BF5" s="533"/>
      <c r="BG5" s="533"/>
      <c r="BH5" s="533"/>
      <c r="BI5" s="533"/>
      <c r="BJ5" s="533"/>
      <c r="BK5" s="533"/>
      <c r="BL5" s="533"/>
      <c r="BM5" s="533"/>
      <c r="BN5" s="533"/>
      <c r="BO5" s="533"/>
      <c r="BP5" s="533"/>
      <c r="BQ5" s="533"/>
      <c r="BR5" s="533"/>
      <c r="BS5" s="533"/>
      <c r="BT5" s="533"/>
      <c r="BU5" s="533"/>
      <c r="BV5" s="533"/>
      <c r="BW5" s="533"/>
    </row>
    <row r="6" spans="2:87" ht="17.25" customHeight="1" x14ac:dyDescent="0.15">
      <c r="B6" s="1533"/>
      <c r="C6" s="1889" t="s">
        <v>1282</v>
      </c>
      <c r="D6" s="1889"/>
      <c r="E6" s="1889"/>
      <c r="F6" s="1889"/>
      <c r="G6" s="1889"/>
      <c r="H6" s="1889"/>
      <c r="I6" s="1889"/>
      <c r="J6" s="1889"/>
      <c r="K6" s="1889"/>
      <c r="L6" s="1889"/>
      <c r="M6" s="1889"/>
      <c r="N6" s="1889"/>
      <c r="O6" s="1889"/>
      <c r="P6" s="336" t="s">
        <v>1281</v>
      </c>
      <c r="Q6" s="1658"/>
      <c r="R6" s="1659"/>
      <c r="S6" s="1659"/>
      <c r="T6" s="1659"/>
      <c r="U6" s="1659"/>
      <c r="V6" s="1659"/>
      <c r="W6" s="1659"/>
      <c r="X6" s="1659"/>
      <c r="Y6" s="1659"/>
      <c r="Z6" s="1659"/>
      <c r="AA6" s="1659"/>
      <c r="AB6" s="533"/>
      <c r="AC6" s="533"/>
      <c r="AD6" s="533"/>
      <c r="AE6" s="533"/>
      <c r="AF6" s="533"/>
      <c r="AG6" s="533"/>
      <c r="AH6" s="533"/>
      <c r="AI6" s="533"/>
      <c r="AJ6" s="533"/>
      <c r="AK6" s="533"/>
      <c r="AL6" s="533"/>
      <c r="AM6" s="533"/>
      <c r="AN6" s="533"/>
      <c r="AO6" s="533"/>
      <c r="AP6" s="533"/>
      <c r="AQ6" s="533"/>
      <c r="AR6" s="533"/>
      <c r="AS6" s="533"/>
      <c r="AT6" s="533"/>
      <c r="AU6" s="533"/>
      <c r="AV6" s="533"/>
      <c r="AW6" s="533"/>
      <c r="AX6" s="533"/>
      <c r="AY6" s="533"/>
      <c r="AZ6" s="533"/>
      <c r="BA6" s="533"/>
      <c r="BB6" s="533"/>
      <c r="BC6" s="533"/>
      <c r="BD6" s="533"/>
      <c r="BE6" s="533"/>
      <c r="BF6" s="533"/>
      <c r="BG6" s="533"/>
      <c r="BH6" s="533"/>
      <c r="BI6" s="533"/>
      <c r="BJ6" s="533"/>
      <c r="BK6" s="533"/>
      <c r="BL6" s="533"/>
      <c r="BM6" s="533"/>
      <c r="BN6" s="533"/>
      <c r="BO6" s="533"/>
      <c r="BP6" s="533"/>
      <c r="BQ6" s="533"/>
      <c r="BR6" s="533"/>
      <c r="BS6" s="533"/>
      <c r="BT6" s="533"/>
      <c r="BU6" s="533"/>
      <c r="BV6" s="533"/>
      <c r="BW6" s="533"/>
    </row>
    <row r="8" spans="2:87" ht="12.75" x14ac:dyDescent="0.2">
      <c r="B8" s="149" t="s">
        <v>163</v>
      </c>
      <c r="C8" s="149"/>
      <c r="D8" s="149"/>
      <c r="E8" s="149"/>
      <c r="F8" s="149"/>
      <c r="G8" s="149"/>
      <c r="H8" s="149"/>
      <c r="I8" s="149"/>
      <c r="J8" s="149"/>
      <c r="K8" s="149"/>
      <c r="L8" s="149"/>
      <c r="M8" s="149"/>
      <c r="N8" s="149"/>
      <c r="O8" s="149" t="s">
        <v>255</v>
      </c>
      <c r="P8" s="149"/>
      <c r="Q8" s="148"/>
      <c r="R8" s="148"/>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row>
    <row r="9" spans="2:87" ht="12.75" x14ac:dyDescent="0.2">
      <c r="B9" s="149"/>
      <c r="C9" s="149"/>
      <c r="D9" s="149"/>
      <c r="E9" s="149"/>
      <c r="F9" s="149"/>
      <c r="G9" s="149"/>
      <c r="H9" s="149"/>
      <c r="I9" s="149"/>
      <c r="J9" s="149"/>
      <c r="K9" s="149"/>
      <c r="L9" s="149"/>
      <c r="M9" s="149"/>
      <c r="N9" s="149"/>
      <c r="O9" s="149"/>
      <c r="P9" s="149"/>
      <c r="Q9" s="148"/>
      <c r="R9" s="148"/>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row>
    <row r="10" spans="2:87" ht="15.75" customHeight="1" x14ac:dyDescent="0.2">
      <c r="B10" s="149" t="s">
        <v>302</v>
      </c>
      <c r="C10" s="149"/>
      <c r="D10" s="149"/>
      <c r="E10" s="149"/>
      <c r="F10" s="149"/>
      <c r="G10" s="149"/>
      <c r="H10" s="149"/>
      <c r="I10" s="149"/>
      <c r="J10" s="149"/>
      <c r="K10" s="149"/>
      <c r="L10" s="149"/>
      <c r="M10" s="149"/>
      <c r="N10" s="149"/>
      <c r="O10" s="149"/>
      <c r="P10" s="149"/>
      <c r="Q10" s="148"/>
      <c r="R10" s="148"/>
      <c r="S10" s="149"/>
      <c r="T10" s="149"/>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row>
    <row r="11" spans="2:87" ht="15.75" customHeight="1" x14ac:dyDescent="0.2">
      <c r="B11" s="149" t="s">
        <v>303</v>
      </c>
      <c r="C11" s="149"/>
      <c r="D11" s="149"/>
      <c r="E11" s="149"/>
      <c r="F11" s="149"/>
      <c r="G11" s="149"/>
      <c r="H11" s="149"/>
      <c r="I11" s="149"/>
      <c r="J11" s="149"/>
      <c r="K11" s="149"/>
      <c r="L11" s="149"/>
      <c r="M11" s="149"/>
      <c r="N11" s="149"/>
      <c r="O11" s="149"/>
      <c r="P11" s="149"/>
      <c r="Q11" s="148"/>
      <c r="R11" s="148"/>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row>
    <row r="12" spans="2:87" ht="17.25" customHeight="1" x14ac:dyDescent="0.2">
      <c r="B12" s="312" t="s">
        <v>22</v>
      </c>
      <c r="C12" s="312"/>
      <c r="D12" s="312"/>
      <c r="E12" s="312"/>
      <c r="F12" s="312"/>
      <c r="G12" s="312"/>
      <c r="H12" s="312"/>
      <c r="I12" s="312"/>
      <c r="J12" s="312"/>
      <c r="K12" s="312"/>
      <c r="L12" s="312"/>
      <c r="M12" s="312"/>
      <c r="N12" s="149"/>
      <c r="O12" s="149"/>
      <c r="P12" s="149"/>
      <c r="Q12" s="148"/>
      <c r="R12" s="148"/>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row>
    <row r="13" spans="2:87" ht="12.75" customHeight="1" thickBot="1" x14ac:dyDescent="0.2">
      <c r="B13" s="1884"/>
      <c r="C13" s="1885"/>
      <c r="D13" s="1885"/>
      <c r="E13" s="1885"/>
      <c r="F13" s="1885"/>
      <c r="G13" s="1885"/>
      <c r="H13" s="1885"/>
      <c r="I13" s="1885"/>
      <c r="J13" s="1885"/>
      <c r="K13" s="1885"/>
      <c r="L13" s="1885"/>
      <c r="M13" s="1885"/>
      <c r="N13" s="1885"/>
      <c r="O13" s="1885"/>
      <c r="P13" s="1886"/>
      <c r="Q13" s="1305" t="s">
        <v>32</v>
      </c>
      <c r="R13" s="1306"/>
      <c r="S13" s="1306"/>
      <c r="T13" s="1307"/>
      <c r="U13" s="1872" t="s">
        <v>27</v>
      </c>
      <c r="V13" s="1872" t="s">
        <v>53</v>
      </c>
      <c r="W13" s="231"/>
      <c r="X13" s="231"/>
      <c r="Y13" s="231"/>
      <c r="Z13" s="1872" t="s">
        <v>33</v>
      </c>
      <c r="AA13" s="1872" t="s">
        <v>36</v>
      </c>
      <c r="AB13" s="1809" t="s">
        <v>187</v>
      </c>
      <c r="AC13" s="1809"/>
      <c r="AD13" s="1809"/>
      <c r="AE13" s="1809"/>
      <c r="AF13" s="1810" t="s">
        <v>188</v>
      </c>
      <c r="AG13" s="1810"/>
      <c r="AH13" s="1810"/>
      <c r="AI13" s="1810"/>
      <c r="AJ13" s="1482" t="s">
        <v>108</v>
      </c>
      <c r="AK13" s="1482"/>
      <c r="AL13" s="1482"/>
      <c r="AM13" s="1482"/>
      <c r="AN13" s="1483" t="s">
        <v>189</v>
      </c>
      <c r="AO13" s="1483"/>
      <c r="AP13" s="1483"/>
      <c r="AQ13" s="1483"/>
      <c r="AR13" s="1478" t="s">
        <v>190</v>
      </c>
      <c r="AS13" s="1478"/>
      <c r="AT13" s="1478"/>
      <c r="AU13" s="1478"/>
      <c r="AV13" s="1479" t="s">
        <v>109</v>
      </c>
      <c r="AW13" s="1479"/>
      <c r="AX13" s="1479"/>
      <c r="AY13" s="1479"/>
      <c r="AZ13" s="1480" t="s">
        <v>182</v>
      </c>
      <c r="BA13" s="1480"/>
      <c r="BB13" s="1480"/>
      <c r="BC13" s="1480"/>
      <c r="BD13" s="1481" t="s">
        <v>186</v>
      </c>
      <c r="BE13" s="1481"/>
      <c r="BF13" s="1481"/>
      <c r="BG13" s="1481"/>
      <c r="BH13" s="1474" t="s">
        <v>183</v>
      </c>
      <c r="BI13" s="1474"/>
      <c r="BJ13" s="1474"/>
      <c r="BK13" s="1474"/>
      <c r="BL13" s="1475" t="s">
        <v>184</v>
      </c>
      <c r="BM13" s="1475"/>
      <c r="BN13" s="1475"/>
      <c r="BO13" s="1475"/>
      <c r="BP13" s="1476" t="s">
        <v>185</v>
      </c>
      <c r="BQ13" s="1476"/>
      <c r="BR13" s="1476"/>
      <c r="BS13" s="1476"/>
      <c r="BT13" s="1505" t="s">
        <v>110</v>
      </c>
      <c r="BU13" s="1505"/>
      <c r="BV13" s="1505"/>
      <c r="BW13" s="1505"/>
      <c r="BX13" s="1304" t="s">
        <v>37</v>
      </c>
      <c r="BY13" s="1304"/>
      <c r="BZ13" s="1304"/>
      <c r="CA13" s="1304"/>
      <c r="CB13" s="1304" t="s">
        <v>39</v>
      </c>
      <c r="CC13" s="1304"/>
      <c r="CD13" s="1304"/>
      <c r="CE13" s="1304"/>
      <c r="CF13" s="1304" t="s">
        <v>175</v>
      </c>
      <c r="CG13" s="1304"/>
      <c r="CH13" s="1304"/>
      <c r="CI13" s="1304"/>
    </row>
    <row r="14" spans="2:87" s="256" customFormat="1" ht="24.75" customHeight="1" x14ac:dyDescent="0.2">
      <c r="B14" s="1412" t="s">
        <v>3</v>
      </c>
      <c r="C14" s="1345" t="s">
        <v>29</v>
      </c>
      <c r="D14" s="1345"/>
      <c r="E14" s="1345"/>
      <c r="F14" s="1345" t="s">
        <v>30</v>
      </c>
      <c r="G14" s="1345"/>
      <c r="H14" s="1887"/>
      <c r="I14" s="1888"/>
      <c r="J14" s="1888"/>
      <c r="K14" s="1888"/>
      <c r="L14" s="1888"/>
      <c r="M14" s="1888"/>
      <c r="N14" s="276"/>
      <c r="O14" s="276"/>
      <c r="P14" s="1892" t="s">
        <v>4</v>
      </c>
      <c r="Q14" s="1872" t="s">
        <v>23</v>
      </c>
      <c r="R14" s="1872" t="s">
        <v>24</v>
      </c>
      <c r="S14" s="1872" t="s">
        <v>25</v>
      </c>
      <c r="T14" s="1872" t="s">
        <v>28</v>
      </c>
      <c r="U14" s="1873"/>
      <c r="V14" s="1873"/>
      <c r="W14" s="232"/>
      <c r="X14" s="232"/>
      <c r="Y14" s="232"/>
      <c r="Z14" s="1873"/>
      <c r="AA14" s="1873"/>
      <c r="AB14" s="1809"/>
      <c r="AC14" s="1809"/>
      <c r="AD14" s="1809"/>
      <c r="AE14" s="1809"/>
      <c r="AF14" s="1810"/>
      <c r="AG14" s="1810"/>
      <c r="AH14" s="1810"/>
      <c r="AI14" s="1810"/>
      <c r="AJ14" s="1482"/>
      <c r="AK14" s="1482"/>
      <c r="AL14" s="1482"/>
      <c r="AM14" s="1482"/>
      <c r="AN14" s="1483"/>
      <c r="AO14" s="1483"/>
      <c r="AP14" s="1483"/>
      <c r="AQ14" s="1483"/>
      <c r="AR14" s="1478"/>
      <c r="AS14" s="1478"/>
      <c r="AT14" s="1478"/>
      <c r="AU14" s="1478"/>
      <c r="AV14" s="1479"/>
      <c r="AW14" s="1479"/>
      <c r="AX14" s="1479"/>
      <c r="AY14" s="1479"/>
      <c r="AZ14" s="1480"/>
      <c r="BA14" s="1480"/>
      <c r="BB14" s="1480"/>
      <c r="BC14" s="1480"/>
      <c r="BD14" s="1481"/>
      <c r="BE14" s="1481"/>
      <c r="BF14" s="1481"/>
      <c r="BG14" s="1481"/>
      <c r="BH14" s="1474"/>
      <c r="BI14" s="1474"/>
      <c r="BJ14" s="1474"/>
      <c r="BK14" s="1474"/>
      <c r="BL14" s="1475"/>
      <c r="BM14" s="1475"/>
      <c r="BN14" s="1475"/>
      <c r="BO14" s="1475"/>
      <c r="BP14" s="1476"/>
      <c r="BQ14" s="1476"/>
      <c r="BR14" s="1476"/>
      <c r="BS14" s="1476"/>
      <c r="BT14" s="1505"/>
      <c r="BU14" s="1505"/>
      <c r="BV14" s="1505"/>
      <c r="BW14" s="1505"/>
      <c r="BX14" s="1305" t="s">
        <v>1274</v>
      </c>
      <c r="BY14" s="1306"/>
      <c r="BZ14" s="1306"/>
      <c r="CA14" s="1307"/>
      <c r="CB14" s="1305" t="s">
        <v>1275</v>
      </c>
      <c r="CC14" s="1306"/>
      <c r="CD14" s="1306"/>
      <c r="CE14" s="1307"/>
      <c r="CF14" s="1304" t="s">
        <v>1276</v>
      </c>
      <c r="CG14" s="1304"/>
      <c r="CH14" s="1304"/>
      <c r="CI14" s="1304"/>
    </row>
    <row r="15" spans="2:87" s="256" customFormat="1" ht="34.5" customHeight="1" x14ac:dyDescent="0.2">
      <c r="B15" s="1813"/>
      <c r="C15" s="1412"/>
      <c r="D15" s="1412"/>
      <c r="E15" s="1412"/>
      <c r="F15" s="1412"/>
      <c r="G15" s="1412"/>
      <c r="H15" s="1880" t="s">
        <v>31</v>
      </c>
      <c r="I15" s="1881"/>
      <c r="J15" s="1881"/>
      <c r="K15" s="1881"/>
      <c r="L15" s="1881"/>
      <c r="M15" s="1882"/>
      <c r="N15" s="255" t="s">
        <v>11</v>
      </c>
      <c r="O15" s="255" t="s">
        <v>12</v>
      </c>
      <c r="P15" s="1412"/>
      <c r="Q15" s="1874"/>
      <c r="R15" s="1874"/>
      <c r="S15" s="1874"/>
      <c r="T15" s="1874"/>
      <c r="U15" s="1874"/>
      <c r="V15" s="1874"/>
      <c r="W15" s="1576" t="s">
        <v>147</v>
      </c>
      <c r="X15" s="1611"/>
      <c r="Y15" s="1612"/>
      <c r="Z15" s="1874"/>
      <c r="AA15" s="1874"/>
      <c r="AB15" s="559">
        <v>1</v>
      </c>
      <c r="AC15" s="559">
        <v>2</v>
      </c>
      <c r="AD15" s="559">
        <v>3</v>
      </c>
      <c r="AE15" s="559">
        <v>4</v>
      </c>
      <c r="AF15" s="559">
        <v>1</v>
      </c>
      <c r="AG15" s="559">
        <v>2</v>
      </c>
      <c r="AH15" s="559">
        <v>3</v>
      </c>
      <c r="AI15" s="559">
        <v>4</v>
      </c>
      <c r="AJ15" s="559">
        <v>1</v>
      </c>
      <c r="AK15" s="559">
        <v>2</v>
      </c>
      <c r="AL15" s="559">
        <v>3</v>
      </c>
      <c r="AM15" s="559">
        <v>4</v>
      </c>
      <c r="AN15" s="559">
        <v>1</v>
      </c>
      <c r="AO15" s="559">
        <v>2</v>
      </c>
      <c r="AP15" s="559">
        <v>3</v>
      </c>
      <c r="AQ15" s="559">
        <v>4</v>
      </c>
      <c r="AR15" s="559">
        <v>1</v>
      </c>
      <c r="AS15" s="559">
        <v>2</v>
      </c>
      <c r="AT15" s="559">
        <v>3</v>
      </c>
      <c r="AU15" s="559">
        <v>4</v>
      </c>
      <c r="AV15" s="559">
        <v>1</v>
      </c>
      <c r="AW15" s="559">
        <v>2</v>
      </c>
      <c r="AX15" s="559">
        <v>3</v>
      </c>
      <c r="AY15" s="559">
        <v>4</v>
      </c>
      <c r="AZ15" s="559">
        <v>1</v>
      </c>
      <c r="BA15" s="559">
        <v>2</v>
      </c>
      <c r="BB15" s="559">
        <v>3</v>
      </c>
      <c r="BC15" s="559">
        <v>4</v>
      </c>
      <c r="BD15" s="559">
        <v>1</v>
      </c>
      <c r="BE15" s="559">
        <v>2</v>
      </c>
      <c r="BF15" s="559">
        <v>3</v>
      </c>
      <c r="BG15" s="559">
        <v>4</v>
      </c>
      <c r="BH15" s="559">
        <v>1</v>
      </c>
      <c r="BI15" s="559">
        <v>2</v>
      </c>
      <c r="BJ15" s="559">
        <v>3</v>
      </c>
      <c r="BK15" s="559">
        <v>4</v>
      </c>
      <c r="BL15" s="559">
        <v>1</v>
      </c>
      <c r="BM15" s="559">
        <v>2</v>
      </c>
      <c r="BN15" s="559">
        <v>3</v>
      </c>
      <c r="BO15" s="559">
        <v>4</v>
      </c>
      <c r="BP15" s="559">
        <v>1</v>
      </c>
      <c r="BQ15" s="559">
        <v>2</v>
      </c>
      <c r="BR15" s="559">
        <v>3</v>
      </c>
      <c r="BS15" s="559">
        <v>4</v>
      </c>
      <c r="BT15" s="559">
        <v>1</v>
      </c>
      <c r="BU15" s="559">
        <v>2</v>
      </c>
      <c r="BV15" s="559">
        <v>3</v>
      </c>
      <c r="BW15" s="559">
        <v>4</v>
      </c>
      <c r="BX15" s="1074" t="s">
        <v>41</v>
      </c>
      <c r="BY15" s="1074" t="s">
        <v>42</v>
      </c>
      <c r="BZ15" s="377" t="s">
        <v>40</v>
      </c>
      <c r="CA15" s="367" t="s">
        <v>38</v>
      </c>
      <c r="CB15" s="1074" t="s">
        <v>41</v>
      </c>
      <c r="CC15" s="1076" t="s">
        <v>42</v>
      </c>
      <c r="CD15" s="377" t="s">
        <v>40</v>
      </c>
      <c r="CE15" s="377" t="s">
        <v>38</v>
      </c>
      <c r="CF15" s="1074" t="s">
        <v>41</v>
      </c>
      <c r="CG15" s="1076" t="s">
        <v>42</v>
      </c>
      <c r="CH15" s="377" t="s">
        <v>40</v>
      </c>
      <c r="CI15" s="377" t="s">
        <v>38</v>
      </c>
    </row>
    <row r="16" spans="2:87" s="256" customFormat="1" ht="30" customHeight="1" x14ac:dyDescent="0.2">
      <c r="B16" s="1413"/>
      <c r="C16" s="276" t="s">
        <v>54</v>
      </c>
      <c r="D16" s="276" t="s">
        <v>55</v>
      </c>
      <c r="E16" s="276" t="s">
        <v>56</v>
      </c>
      <c r="F16" s="276" t="s">
        <v>57</v>
      </c>
      <c r="G16" s="276" t="s">
        <v>58</v>
      </c>
      <c r="H16" s="276" t="s">
        <v>59</v>
      </c>
      <c r="I16" s="276" t="s">
        <v>60</v>
      </c>
      <c r="J16" s="276" t="s">
        <v>61</v>
      </c>
      <c r="K16" s="276" t="s">
        <v>62</v>
      </c>
      <c r="L16" s="276" t="s">
        <v>60</v>
      </c>
      <c r="M16" s="297" t="s">
        <v>63</v>
      </c>
      <c r="N16" s="590"/>
      <c r="O16" s="590"/>
      <c r="P16" s="507"/>
      <c r="Q16" s="367"/>
      <c r="R16" s="367"/>
      <c r="S16" s="367"/>
      <c r="T16" s="213"/>
      <c r="U16" s="232"/>
      <c r="V16" s="232"/>
      <c r="W16" s="257" t="s">
        <v>147</v>
      </c>
      <c r="X16" s="257" t="s">
        <v>148</v>
      </c>
      <c r="Y16" s="257" t="s">
        <v>149</v>
      </c>
      <c r="Z16" s="213"/>
      <c r="AA16" s="213"/>
      <c r="AB16" s="531"/>
      <c r="AC16" s="531"/>
      <c r="AD16" s="531"/>
      <c r="AE16" s="531"/>
      <c r="AF16" s="531"/>
      <c r="AG16" s="531"/>
      <c r="AH16" s="531"/>
      <c r="AI16" s="531"/>
      <c r="AJ16" s="531"/>
      <c r="AK16" s="531"/>
      <c r="AL16" s="531"/>
      <c r="AM16" s="531"/>
      <c r="AN16" s="531"/>
      <c r="AO16" s="531"/>
      <c r="AP16" s="531"/>
      <c r="AQ16" s="531"/>
      <c r="AR16" s="531"/>
      <c r="AS16" s="531"/>
      <c r="AT16" s="531"/>
      <c r="AU16" s="531"/>
      <c r="AV16" s="531"/>
      <c r="AW16" s="531"/>
      <c r="AX16" s="531"/>
      <c r="AY16" s="531"/>
      <c r="AZ16" s="531"/>
      <c r="BA16" s="531"/>
      <c r="BB16" s="531"/>
      <c r="BC16" s="531"/>
      <c r="BD16" s="531"/>
      <c r="BE16" s="531"/>
      <c r="BF16" s="531"/>
      <c r="BG16" s="531"/>
      <c r="BH16" s="531"/>
      <c r="BI16" s="531"/>
      <c r="BJ16" s="531"/>
      <c r="BK16" s="531"/>
      <c r="BL16" s="531"/>
      <c r="BM16" s="531"/>
      <c r="BN16" s="531"/>
      <c r="BO16" s="531"/>
      <c r="BP16" s="531"/>
      <c r="BQ16" s="531"/>
      <c r="BR16" s="531"/>
      <c r="BS16" s="531"/>
      <c r="BT16" s="531"/>
      <c r="BU16" s="531"/>
      <c r="BV16" s="531"/>
      <c r="BW16" s="531"/>
      <c r="BX16" s="232"/>
      <c r="BY16" s="367"/>
      <c r="BZ16" s="367"/>
      <c r="CA16" s="367"/>
      <c r="CB16" s="367"/>
      <c r="CC16" s="367"/>
      <c r="CD16" s="367"/>
      <c r="CE16" s="367"/>
      <c r="CF16" s="232"/>
      <c r="CG16" s="250"/>
      <c r="CH16" s="329"/>
      <c r="CI16" s="329"/>
    </row>
    <row r="17" spans="2:87" s="256" customFormat="1" ht="194.25" customHeight="1" x14ac:dyDescent="0.2">
      <c r="B17" s="1046" t="s">
        <v>1215</v>
      </c>
      <c r="C17" s="1045">
        <v>2</v>
      </c>
      <c r="D17" s="1045">
        <v>2</v>
      </c>
      <c r="E17" s="1045">
        <v>2</v>
      </c>
      <c r="F17" s="1045">
        <v>2</v>
      </c>
      <c r="G17" s="1045">
        <v>1</v>
      </c>
      <c r="H17" s="1045">
        <v>2</v>
      </c>
      <c r="I17" s="1045">
        <v>1</v>
      </c>
      <c r="J17" s="1045">
        <v>1</v>
      </c>
      <c r="K17" s="1045">
        <v>1</v>
      </c>
      <c r="L17" s="1045">
        <v>1</v>
      </c>
      <c r="M17" s="1044">
        <f>SUM(C17:L17)/10</f>
        <v>1.5</v>
      </c>
      <c r="N17" s="1044" t="s">
        <v>1217</v>
      </c>
      <c r="O17" s="1044" t="s">
        <v>1216</v>
      </c>
      <c r="P17" s="21" t="s">
        <v>1218</v>
      </c>
      <c r="Q17" s="1042">
        <v>5</v>
      </c>
      <c r="R17" s="1042">
        <v>4</v>
      </c>
      <c r="S17" s="1042">
        <v>5</v>
      </c>
      <c r="T17" s="1042">
        <f>Q17*R17*S17</f>
        <v>100</v>
      </c>
      <c r="U17" s="967" t="s">
        <v>1446</v>
      </c>
      <c r="V17" s="1043" t="s">
        <v>1219</v>
      </c>
      <c r="W17" s="847" t="s">
        <v>1221</v>
      </c>
      <c r="X17" s="847" t="s">
        <v>1222</v>
      </c>
      <c r="Y17" s="847" t="s">
        <v>1223</v>
      </c>
      <c r="Z17" s="1043" t="s">
        <v>664</v>
      </c>
      <c r="AA17" s="1043" t="s">
        <v>1220</v>
      </c>
      <c r="AB17" s="527"/>
      <c r="AC17" s="527"/>
      <c r="AD17" s="527"/>
      <c r="AE17" s="527"/>
      <c r="AF17" s="527"/>
      <c r="AG17" s="527"/>
      <c r="AH17" s="527"/>
      <c r="AI17" s="527"/>
      <c r="AJ17" s="527"/>
      <c r="AK17" s="527"/>
      <c r="AL17" s="527"/>
      <c r="AM17" s="527"/>
      <c r="AN17" s="527"/>
      <c r="AO17" s="527"/>
      <c r="AP17" s="527"/>
      <c r="AQ17" s="527"/>
      <c r="AR17" s="527"/>
      <c r="AS17" s="527"/>
      <c r="AT17" s="527"/>
      <c r="AU17" s="1051"/>
      <c r="AV17" s="527"/>
      <c r="AW17" s="527"/>
      <c r="AX17" s="527"/>
      <c r="AY17" s="527"/>
      <c r="AZ17" s="527"/>
      <c r="BA17" s="527"/>
      <c r="BB17" s="527"/>
      <c r="BC17" s="527"/>
      <c r="BD17" s="527"/>
      <c r="BE17" s="527"/>
      <c r="BF17" s="527"/>
      <c r="BG17" s="249"/>
      <c r="BH17" s="527"/>
      <c r="BI17" s="527"/>
      <c r="BJ17" s="527"/>
      <c r="BK17" s="527"/>
      <c r="BL17" s="527"/>
      <c r="BM17" s="527"/>
      <c r="BN17" s="527"/>
      <c r="BO17" s="1051"/>
      <c r="BP17" s="527"/>
      <c r="BQ17" s="527"/>
      <c r="BR17" s="527"/>
      <c r="BS17" s="527"/>
      <c r="BT17" s="527"/>
      <c r="BU17" s="527"/>
      <c r="BV17" s="527"/>
      <c r="BW17" s="527"/>
      <c r="BX17" s="239" t="s">
        <v>1364</v>
      </c>
      <c r="BY17" s="357" t="s">
        <v>1350</v>
      </c>
      <c r="BZ17" s="770">
        <v>0</v>
      </c>
      <c r="CA17" s="21"/>
      <c r="CB17" s="290"/>
      <c r="CC17" s="290"/>
      <c r="CD17" s="198"/>
      <c r="CE17" s="360"/>
      <c r="CF17" s="344"/>
      <c r="CG17" s="361"/>
      <c r="CH17" s="329"/>
      <c r="CI17" s="329"/>
    </row>
    <row r="18" spans="2:87" ht="224.25" customHeight="1" x14ac:dyDescent="0.2">
      <c r="B18" s="362" t="s">
        <v>1224</v>
      </c>
      <c r="C18" s="846">
        <v>2</v>
      </c>
      <c r="D18" s="21">
        <v>2</v>
      </c>
      <c r="E18" s="21">
        <v>1</v>
      </c>
      <c r="F18" s="846">
        <v>1</v>
      </c>
      <c r="G18" s="21">
        <v>1</v>
      </c>
      <c r="H18" s="846">
        <v>1</v>
      </c>
      <c r="I18" s="21">
        <v>1</v>
      </c>
      <c r="J18" s="21">
        <v>1</v>
      </c>
      <c r="K18" s="21">
        <v>1</v>
      </c>
      <c r="L18" s="21">
        <v>1</v>
      </c>
      <c r="M18" s="719">
        <f>SUM(C18:L18)/10</f>
        <v>1.2</v>
      </c>
      <c r="N18" s="21" t="s">
        <v>1225</v>
      </c>
      <c r="O18" s="570" t="s">
        <v>950</v>
      </c>
      <c r="P18" s="21" t="s">
        <v>1226</v>
      </c>
      <c r="Q18" s="843">
        <v>5</v>
      </c>
      <c r="R18" s="843">
        <v>5</v>
      </c>
      <c r="S18" s="843">
        <v>5</v>
      </c>
      <c r="T18" s="252">
        <f>Q18*R18*S18</f>
        <v>125</v>
      </c>
      <c r="U18" s="975" t="s">
        <v>1447</v>
      </c>
      <c r="V18" s="1883" t="s">
        <v>949</v>
      </c>
      <c r="W18" s="359" t="s">
        <v>951</v>
      </c>
      <c r="X18" s="359" t="s">
        <v>952</v>
      </c>
      <c r="Y18" s="359" t="s">
        <v>953</v>
      </c>
      <c r="Z18" s="847" t="s">
        <v>1227</v>
      </c>
      <c r="AA18" s="847" t="s">
        <v>954</v>
      </c>
      <c r="AB18" s="527"/>
      <c r="AC18" s="527"/>
      <c r="AD18" s="527"/>
      <c r="AE18" s="527"/>
      <c r="AF18" s="527"/>
      <c r="AG18" s="527"/>
      <c r="AH18" s="527"/>
      <c r="AI18" s="527"/>
      <c r="AJ18" s="527"/>
      <c r="AK18" s="527"/>
      <c r="AL18" s="527"/>
      <c r="AM18" s="527"/>
      <c r="AN18" s="527"/>
      <c r="AO18" s="527"/>
      <c r="AP18" s="527"/>
      <c r="AQ18" s="527"/>
      <c r="AR18" s="527"/>
      <c r="AS18" s="527"/>
      <c r="AT18" s="527"/>
      <c r="AU18" s="1052"/>
      <c r="AV18" s="527"/>
      <c r="AW18" s="527"/>
      <c r="AX18" s="527"/>
      <c r="AY18" s="527"/>
      <c r="AZ18" s="527"/>
      <c r="BA18" s="527"/>
      <c r="BB18" s="527"/>
      <c r="BC18" s="527"/>
      <c r="BD18" s="527"/>
      <c r="BE18" s="527"/>
      <c r="BF18" s="527"/>
      <c r="BG18" s="527"/>
      <c r="BH18" s="527"/>
      <c r="BI18" s="527"/>
      <c r="BJ18" s="527"/>
      <c r="BK18" s="527"/>
      <c r="BL18" s="527"/>
      <c r="BM18" s="527"/>
      <c r="BN18" s="527"/>
      <c r="BO18" s="1051"/>
      <c r="BP18" s="527"/>
      <c r="BQ18" s="527"/>
      <c r="BR18" s="527"/>
      <c r="BS18" s="527"/>
      <c r="BT18" s="527"/>
      <c r="BU18" s="527"/>
      <c r="BV18" s="527"/>
      <c r="BW18" s="1052"/>
      <c r="BX18" s="239" t="s">
        <v>1343</v>
      </c>
      <c r="BY18" s="357" t="s">
        <v>1387</v>
      </c>
      <c r="BZ18" s="770">
        <v>0.3</v>
      </c>
      <c r="CA18" s="1218" t="s">
        <v>1448</v>
      </c>
      <c r="CB18" s="290"/>
      <c r="CC18" s="290"/>
      <c r="CD18" s="198"/>
      <c r="CE18" s="363"/>
      <c r="CF18" s="344"/>
      <c r="CG18" s="358"/>
      <c r="CH18" s="17"/>
      <c r="CI18" s="17"/>
    </row>
    <row r="19" spans="2:87" ht="171" hidden="1" customHeight="1" x14ac:dyDescent="0.2">
      <c r="B19" s="293" t="s">
        <v>211</v>
      </c>
      <c r="C19" s="844">
        <v>1</v>
      </c>
      <c r="D19" s="547">
        <v>1</v>
      </c>
      <c r="E19" s="547">
        <v>1</v>
      </c>
      <c r="F19" s="844">
        <v>1</v>
      </c>
      <c r="G19" s="547">
        <v>1</v>
      </c>
      <c r="H19" s="844">
        <v>1</v>
      </c>
      <c r="I19" s="547">
        <v>1</v>
      </c>
      <c r="J19" s="547">
        <v>1</v>
      </c>
      <c r="K19" s="547">
        <v>1</v>
      </c>
      <c r="L19" s="547">
        <v>1</v>
      </c>
      <c r="M19" s="719">
        <f>SUM(C19:L19)/10</f>
        <v>1</v>
      </c>
      <c r="N19" s="21"/>
      <c r="O19" s="356" t="s">
        <v>955</v>
      </c>
      <c r="P19" s="547" t="s">
        <v>956</v>
      </c>
      <c r="Q19" s="842">
        <v>5</v>
      </c>
      <c r="R19" s="842">
        <v>5</v>
      </c>
      <c r="S19" s="842">
        <v>4</v>
      </c>
      <c r="T19" s="845">
        <f>Q19*R19*S19</f>
        <v>100</v>
      </c>
      <c r="U19" s="967"/>
      <c r="V19" s="1883"/>
      <c r="W19" s="669" t="s">
        <v>957</v>
      </c>
      <c r="X19" s="241"/>
      <c r="Y19" s="669" t="s">
        <v>785</v>
      </c>
      <c r="Z19" s="669" t="s">
        <v>958</v>
      </c>
      <c r="AA19" s="847" t="s">
        <v>959</v>
      </c>
      <c r="AB19" s="527"/>
      <c r="AC19" s="527"/>
      <c r="AD19" s="527"/>
      <c r="AE19" s="527"/>
      <c r="AF19" s="527"/>
      <c r="AG19" s="527"/>
      <c r="AH19" s="527"/>
      <c r="AI19" s="527"/>
      <c r="AJ19" s="527"/>
      <c r="AK19" s="527"/>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7"/>
      <c r="BR19" s="527"/>
      <c r="BS19" s="527"/>
      <c r="BT19" s="527"/>
      <c r="BU19" s="527"/>
      <c r="BV19" s="527"/>
      <c r="BW19" s="527"/>
      <c r="BX19" s="357"/>
      <c r="BY19" s="357"/>
      <c r="BZ19" s="239"/>
      <c r="CA19" s="290"/>
      <c r="CB19" s="290"/>
      <c r="CC19" s="290"/>
      <c r="CD19" s="198"/>
      <c r="CE19" s="363"/>
      <c r="CF19" s="344"/>
      <c r="CG19" s="358"/>
    </row>
    <row r="20" spans="2:87" ht="163.5" hidden="1" customHeight="1" x14ac:dyDescent="0.2">
      <c r="B20" s="575" t="s">
        <v>212</v>
      </c>
      <c r="C20" s="571"/>
      <c r="D20" s="21"/>
      <c r="E20" s="21"/>
      <c r="F20" s="571"/>
      <c r="G20" s="21"/>
      <c r="H20" s="571"/>
      <c r="I20" s="21"/>
      <c r="J20" s="21"/>
      <c r="K20" s="21"/>
      <c r="L20" s="21"/>
      <c r="M20" s="719">
        <f>SUM(C20:L20)/10</f>
        <v>0</v>
      </c>
      <c r="N20" s="21"/>
      <c r="O20" s="570" t="s">
        <v>960</v>
      </c>
      <c r="P20" s="21"/>
      <c r="Q20" s="569"/>
      <c r="R20" s="569"/>
      <c r="S20" s="569"/>
      <c r="T20" s="572"/>
      <c r="U20" s="570"/>
      <c r="V20" s="574"/>
      <c r="W20" s="574"/>
      <c r="X20" s="574"/>
      <c r="Y20" s="574"/>
      <c r="Z20" s="574"/>
      <c r="AA20" s="572"/>
      <c r="AB20" s="572"/>
      <c r="AC20" s="572"/>
      <c r="AD20" s="572"/>
      <c r="AE20" s="572"/>
      <c r="AF20" s="572"/>
      <c r="AG20" s="572"/>
      <c r="AH20" s="572"/>
      <c r="AI20" s="572"/>
      <c r="AJ20" s="572"/>
      <c r="AK20" s="572"/>
      <c r="AL20" s="572"/>
      <c r="AM20" s="572"/>
      <c r="AN20" s="572"/>
      <c r="AO20" s="572"/>
      <c r="AP20" s="572"/>
      <c r="AQ20" s="572"/>
      <c r="AR20" s="572"/>
      <c r="AS20" s="572"/>
      <c r="AT20" s="572"/>
      <c r="AU20" s="572"/>
      <c r="AV20" s="572"/>
      <c r="AW20" s="572"/>
      <c r="AX20" s="572"/>
      <c r="AY20" s="572"/>
      <c r="AZ20" s="572"/>
      <c r="BA20" s="572"/>
      <c r="BB20" s="572"/>
      <c r="BC20" s="572"/>
      <c r="BD20" s="572"/>
      <c r="BE20" s="572"/>
      <c r="BF20" s="572"/>
      <c r="BG20" s="572"/>
      <c r="BH20" s="572"/>
      <c r="BI20" s="572"/>
      <c r="BJ20" s="572"/>
      <c r="BK20" s="572"/>
      <c r="BL20" s="572"/>
      <c r="BM20" s="572"/>
      <c r="BN20" s="572"/>
      <c r="BO20" s="572"/>
      <c r="BP20" s="572"/>
      <c r="BQ20" s="572"/>
      <c r="BR20" s="572"/>
      <c r="BS20" s="572"/>
      <c r="BT20" s="572"/>
      <c r="BU20" s="572"/>
      <c r="BV20" s="572"/>
      <c r="BW20" s="572"/>
      <c r="BX20" s="357"/>
      <c r="BY20" s="357"/>
      <c r="BZ20" s="572"/>
      <c r="CA20" s="573"/>
      <c r="CB20" s="573"/>
      <c r="CC20" s="573"/>
      <c r="CD20" s="198"/>
      <c r="CE20" s="363"/>
      <c r="CF20" s="344"/>
      <c r="CG20" s="358"/>
    </row>
    <row r="21" spans="2:87" ht="40.5" customHeight="1" x14ac:dyDescent="0.2">
      <c r="B21" s="130"/>
      <c r="C21" s="130"/>
      <c r="D21" s="130"/>
      <c r="E21" s="130"/>
      <c r="F21" s="130"/>
      <c r="G21" s="130"/>
      <c r="H21" s="130"/>
      <c r="I21" s="1467" t="s">
        <v>63</v>
      </c>
      <c r="J21" s="1467"/>
      <c r="K21" s="1467"/>
      <c r="L21" s="1467"/>
      <c r="M21" s="64">
        <v>2.46</v>
      </c>
      <c r="N21" s="130"/>
      <c r="O21" s="130"/>
      <c r="P21" s="1694" t="s">
        <v>126</v>
      </c>
      <c r="Q21" s="1677"/>
      <c r="R21" s="1677"/>
      <c r="S21" s="1677"/>
      <c r="T21" s="57"/>
      <c r="U21" s="450">
        <v>2</v>
      </c>
      <c r="V21" s="30"/>
      <c r="W21" s="30"/>
      <c r="X21" s="30"/>
      <c r="Y21" s="30"/>
    </row>
    <row r="22" spans="2:87" ht="25.5" customHeight="1" x14ac:dyDescent="0.15">
      <c r="B22" s="347" t="s">
        <v>78</v>
      </c>
      <c r="C22" s="1839"/>
      <c r="D22" s="1840"/>
      <c r="E22" s="1840"/>
      <c r="F22" s="1840"/>
      <c r="G22" s="1840"/>
      <c r="H22" s="1841"/>
      <c r="I22" s="300"/>
      <c r="J22" s="300"/>
      <c r="K22" s="300"/>
      <c r="L22" s="300"/>
      <c r="M22" s="300"/>
      <c r="N22" s="1875" t="s">
        <v>83</v>
      </c>
      <c r="O22" s="1876"/>
      <c r="P22" s="1877"/>
    </row>
    <row r="23" spans="2:87" ht="31.5" customHeight="1" x14ac:dyDescent="0.15">
      <c r="B23" s="301" t="s">
        <v>82</v>
      </c>
      <c r="C23" s="1898" t="s">
        <v>81</v>
      </c>
      <c r="D23" s="1899"/>
      <c r="E23" s="1899"/>
      <c r="F23" s="1899"/>
      <c r="G23" s="1899"/>
      <c r="H23" s="1900"/>
      <c r="I23" s="300"/>
      <c r="J23" s="300"/>
      <c r="K23" s="300"/>
      <c r="L23" s="300"/>
      <c r="M23" s="300"/>
      <c r="N23" s="364" t="s">
        <v>1</v>
      </c>
      <c r="O23" s="260" t="e">
        <f>COUNTIF(#REF!,M23)</f>
        <v>#REF!</v>
      </c>
      <c r="P23" s="260" t="e">
        <f>COUNTIF(#REF!,$CW$11)</f>
        <v>#REF!</v>
      </c>
    </row>
    <row r="24" spans="2:87" ht="39.75" customHeight="1" x14ac:dyDescent="0.15">
      <c r="B24" s="301" t="s">
        <v>80</v>
      </c>
      <c r="C24" s="1894"/>
      <c r="D24" s="1895"/>
      <c r="E24" s="1895"/>
      <c r="F24" s="1895"/>
      <c r="G24" s="1895"/>
      <c r="H24" s="1896"/>
      <c r="I24" s="300"/>
      <c r="J24" s="300"/>
      <c r="K24" s="300"/>
      <c r="L24" s="300"/>
      <c r="M24" s="300"/>
      <c r="N24" s="364" t="s">
        <v>2</v>
      </c>
      <c r="O24" s="260">
        <v>1</v>
      </c>
      <c r="P24" s="260" t="e">
        <f>COUNTIF(#REF!,N24)</f>
        <v>#REF!</v>
      </c>
    </row>
    <row r="25" spans="2:87" ht="33" customHeight="1" x14ac:dyDescent="0.15">
      <c r="B25" s="17" t="s">
        <v>122</v>
      </c>
      <c r="C25" s="1897"/>
      <c r="D25" s="1897"/>
      <c r="E25" s="1897"/>
      <c r="F25" s="1897"/>
      <c r="G25" s="1897"/>
      <c r="H25" s="1897"/>
      <c r="I25" s="300"/>
      <c r="J25" s="300"/>
      <c r="K25" s="300"/>
      <c r="L25" s="300"/>
      <c r="M25" s="300"/>
      <c r="N25" s="364" t="s">
        <v>84</v>
      </c>
      <c r="O25" s="260">
        <v>1</v>
      </c>
      <c r="P25" s="260" t="e">
        <f>COUNTIF(#REF!,N25)</f>
        <v>#REF!</v>
      </c>
    </row>
    <row r="26" spans="2:87" ht="31.5" customHeight="1" x14ac:dyDescent="0.15">
      <c r="B26" s="300"/>
      <c r="C26" s="300"/>
      <c r="D26" s="300"/>
      <c r="E26" s="300"/>
      <c r="F26" s="300"/>
      <c r="G26" s="300"/>
      <c r="H26" s="300"/>
      <c r="I26" s="300"/>
      <c r="J26" s="300"/>
      <c r="K26" s="300"/>
      <c r="L26" s="300"/>
      <c r="M26" s="300"/>
      <c r="N26" s="364" t="s">
        <v>85</v>
      </c>
      <c r="O26" s="260" t="e">
        <f>COUNTIF(#REF!,N26)</f>
        <v>#REF!</v>
      </c>
      <c r="P26" s="260" t="e">
        <f>COUNTIF(#REF!,N26)</f>
        <v>#REF!</v>
      </c>
      <c r="U26" s="1869" t="s">
        <v>1423</v>
      </c>
      <c r="V26" s="1902" t="s">
        <v>1424</v>
      </c>
      <c r="W26" s="1902"/>
      <c r="X26" s="1902"/>
      <c r="Y26" s="1902" t="s">
        <v>1425</v>
      </c>
      <c r="Z26" s="1902"/>
      <c r="AA26" s="1902"/>
      <c r="AB26" s="1902"/>
      <c r="AC26" s="1902"/>
      <c r="AD26" s="1"/>
      <c r="AE26" s="1"/>
      <c r="AF26" s="1"/>
      <c r="AG26" s="1"/>
      <c r="AH26" s="1"/>
    </row>
    <row r="27" spans="2:87" ht="27" customHeight="1" x14ac:dyDescent="0.15">
      <c r="B27" s="365"/>
      <c r="C27" s="365"/>
      <c r="D27" s="365"/>
      <c r="E27" s="365"/>
      <c r="F27" s="365"/>
      <c r="G27" s="365"/>
      <c r="H27" s="365"/>
      <c r="I27" s="365"/>
      <c r="J27" s="365"/>
      <c r="K27" s="365"/>
      <c r="L27" s="365"/>
      <c r="M27" s="365"/>
      <c r="N27" s="1878" t="s">
        <v>86</v>
      </c>
      <c r="O27" s="1837"/>
      <c r="P27" s="1879"/>
      <c r="U27" s="1901"/>
      <c r="V27" s="1902"/>
      <c r="W27" s="1902"/>
      <c r="X27" s="1902"/>
      <c r="Y27" s="1902"/>
      <c r="Z27" s="1902"/>
      <c r="AA27" s="1902"/>
      <c r="AB27" s="1902"/>
      <c r="AC27" s="1902"/>
      <c r="AD27" s="1"/>
      <c r="AE27" s="1"/>
      <c r="AF27" s="1"/>
      <c r="AG27" s="1"/>
      <c r="AH27" s="1"/>
    </row>
    <row r="28" spans="2:87" ht="27.75" customHeight="1" x14ac:dyDescent="0.15">
      <c r="B28" s="365"/>
      <c r="C28" s="1517"/>
      <c r="D28" s="1517"/>
      <c r="E28" s="1517"/>
      <c r="F28" s="1517"/>
      <c r="G28" s="1517"/>
      <c r="H28" s="365"/>
      <c r="I28" s="365"/>
      <c r="J28" s="365"/>
      <c r="K28" s="365"/>
      <c r="L28" s="365"/>
      <c r="M28" s="365"/>
      <c r="N28" s="364" t="s">
        <v>1</v>
      </c>
      <c r="O28" s="260" t="e">
        <f>COUNTIF(#REF!,M28)</f>
        <v>#REF!</v>
      </c>
      <c r="P28" s="351" t="e">
        <f>+P24/#REF!</f>
        <v>#REF!</v>
      </c>
      <c r="U28" s="1901"/>
      <c r="V28" s="1902"/>
      <c r="W28" s="1902"/>
      <c r="X28" s="1902"/>
      <c r="Y28" s="1902"/>
      <c r="Z28" s="1902"/>
      <c r="AA28" s="1902"/>
      <c r="AB28" s="1902"/>
      <c r="AC28" s="1902"/>
      <c r="AD28" s="1"/>
      <c r="AE28" s="1"/>
      <c r="AF28" s="1"/>
      <c r="AG28" s="1"/>
      <c r="AH28" s="1"/>
    </row>
    <row r="29" spans="2:87" ht="26.25" customHeight="1" x14ac:dyDescent="0.15">
      <c r="B29" s="365"/>
      <c r="C29" s="1517"/>
      <c r="D29" s="1517"/>
      <c r="E29" s="1517"/>
      <c r="F29" s="1517"/>
      <c r="G29" s="1517"/>
      <c r="H29" s="365"/>
      <c r="I29" s="365"/>
      <c r="J29" s="365"/>
      <c r="K29" s="365"/>
      <c r="L29" s="365"/>
      <c r="M29" s="365"/>
      <c r="N29" s="364" t="s">
        <v>2</v>
      </c>
      <c r="O29" s="260">
        <v>50</v>
      </c>
      <c r="P29" s="351" t="e">
        <f>+P25/#REF!</f>
        <v>#REF!</v>
      </c>
      <c r="U29" s="1901"/>
      <c r="V29" s="1902"/>
      <c r="W29" s="1902"/>
      <c r="X29" s="1902"/>
      <c r="Y29" s="1902" t="s">
        <v>1426</v>
      </c>
      <c r="Z29" s="1902"/>
      <c r="AA29" s="1902"/>
      <c r="AB29" s="1902"/>
      <c r="AC29" s="1902"/>
      <c r="AD29" s="1"/>
      <c r="AE29" s="1"/>
      <c r="AF29" s="1"/>
      <c r="AG29" s="1"/>
      <c r="AH29" s="1"/>
    </row>
    <row r="30" spans="2:87" ht="22.5" customHeight="1" x14ac:dyDescent="0.15">
      <c r="B30" s="365"/>
      <c r="C30" s="365"/>
      <c r="D30" s="365"/>
      <c r="E30" s="365"/>
      <c r="F30" s="365"/>
      <c r="G30" s="365"/>
      <c r="H30" s="365"/>
      <c r="I30" s="365"/>
      <c r="J30" s="365"/>
      <c r="K30" s="365"/>
      <c r="L30" s="365"/>
      <c r="M30" s="365"/>
      <c r="N30" s="364" t="s">
        <v>84</v>
      </c>
      <c r="O30" s="351">
        <v>0.5</v>
      </c>
      <c r="P30" s="351" t="e">
        <f>+P26/#REF!</f>
        <v>#REF!</v>
      </c>
      <c r="U30" s="1901"/>
      <c r="V30" s="1902"/>
      <c r="W30" s="1902"/>
      <c r="X30" s="1902"/>
      <c r="Y30" s="1902"/>
      <c r="Z30" s="1902"/>
      <c r="AA30" s="1902"/>
      <c r="AB30" s="1902"/>
      <c r="AC30" s="1902"/>
      <c r="AD30" s="1"/>
      <c r="AE30" s="1"/>
      <c r="AF30" s="1"/>
      <c r="AG30" s="1"/>
      <c r="AH30" s="1"/>
    </row>
    <row r="31" spans="2:87" ht="22.5" customHeight="1" x14ac:dyDescent="0.15">
      <c r="B31" s="215"/>
      <c r="C31" s="215"/>
      <c r="D31" s="215"/>
      <c r="E31" s="215"/>
      <c r="F31" s="215"/>
      <c r="G31" s="215"/>
      <c r="H31" s="215"/>
      <c r="I31" s="215"/>
      <c r="J31" s="215"/>
      <c r="K31" s="215"/>
      <c r="L31" s="215"/>
      <c r="M31" s="215"/>
      <c r="N31" s="364" t="s">
        <v>85</v>
      </c>
      <c r="O31" s="351" t="e">
        <f>+#REF!/#REF!</f>
        <v>#REF!</v>
      </c>
      <c r="P31" s="351" t="e">
        <f>+#REF!/#REF!</f>
        <v>#REF!</v>
      </c>
      <c r="U31" s="1870"/>
      <c r="V31" s="1902"/>
      <c r="W31" s="1902"/>
      <c r="X31" s="1902"/>
      <c r="Y31" s="1902"/>
      <c r="Z31" s="1902"/>
      <c r="AA31" s="1902"/>
      <c r="AB31" s="1902"/>
      <c r="AC31" s="1902"/>
      <c r="AD31" s="1"/>
      <c r="AE31" s="1"/>
      <c r="AF31" s="1"/>
      <c r="AG31" s="1"/>
      <c r="AH31" s="1"/>
    </row>
    <row r="32" spans="2:87" ht="30.75" customHeight="1" x14ac:dyDescent="0.15">
      <c r="B32" s="215"/>
      <c r="C32" s="215"/>
      <c r="D32" s="215"/>
      <c r="E32" s="215"/>
      <c r="F32" s="215"/>
      <c r="G32" s="215"/>
      <c r="H32" s="215"/>
      <c r="I32" s="215"/>
      <c r="J32" s="215"/>
      <c r="K32" s="215"/>
      <c r="L32" s="215"/>
      <c r="M32" s="215"/>
      <c r="O32" s="215"/>
      <c r="P32" s="366"/>
      <c r="U32" s="1"/>
      <c r="V32" s="1"/>
      <c r="W32" s="1"/>
      <c r="X32" s="1"/>
      <c r="Y32" s="1"/>
      <c r="Z32" s="1"/>
      <c r="AA32" s="1"/>
      <c r="AB32" s="1"/>
      <c r="AC32" s="1"/>
      <c r="AD32" s="1"/>
      <c r="AE32" s="1"/>
      <c r="AF32" s="1"/>
      <c r="AG32" s="1"/>
      <c r="AH32" s="1"/>
    </row>
    <row r="33" spans="2:34" ht="27.75" customHeight="1" x14ac:dyDescent="0.2">
      <c r="B33" s="300"/>
      <c r="C33" s="1155"/>
      <c r="D33" s="1155"/>
      <c r="E33" s="1155"/>
      <c r="F33" s="1155"/>
      <c r="G33" s="365"/>
      <c r="H33" s="365"/>
      <c r="I33" s="365"/>
      <c r="J33" s="365"/>
      <c r="K33" s="365"/>
      <c r="L33" s="365"/>
      <c r="M33" s="365"/>
      <c r="N33" s="1156" t="s">
        <v>147</v>
      </c>
      <c r="O33" s="1156" t="s">
        <v>1319</v>
      </c>
      <c r="P33" s="1859"/>
      <c r="Q33" s="1860"/>
      <c r="R33" s="1225" t="s">
        <v>31</v>
      </c>
      <c r="S33" s="215"/>
      <c r="T33" s="215"/>
      <c r="U33" s="1903" t="s">
        <v>1427</v>
      </c>
      <c r="V33" s="1904" t="s">
        <v>1428</v>
      </c>
      <c r="W33" s="1905"/>
      <c r="X33" s="1905"/>
      <c r="Y33" s="1906"/>
      <c r="Z33" s="1904" t="s">
        <v>1421</v>
      </c>
      <c r="AA33" s="1905"/>
      <c r="AB33" s="1905"/>
      <c r="AC33" s="1905"/>
      <c r="AD33" s="1906"/>
      <c r="AE33" s="1913" t="s">
        <v>1422</v>
      </c>
      <c r="AF33" s="1914"/>
      <c r="AG33" s="1915"/>
      <c r="AH33" s="1919" t="s">
        <v>1429</v>
      </c>
    </row>
    <row r="34" spans="2:34" ht="48.75" customHeight="1" x14ac:dyDescent="0.2">
      <c r="B34" s="300"/>
      <c r="C34" s="1155"/>
      <c r="D34" s="1155"/>
      <c r="E34" s="1155"/>
      <c r="F34" s="1155"/>
      <c r="G34" s="365"/>
      <c r="H34" s="365"/>
      <c r="I34" s="365"/>
      <c r="J34" s="365"/>
      <c r="K34" s="365"/>
      <c r="L34" s="365"/>
      <c r="M34" s="365"/>
      <c r="N34" s="1499" t="s">
        <v>1325</v>
      </c>
      <c r="O34" s="1869" t="s">
        <v>1323</v>
      </c>
      <c r="P34" s="1226"/>
      <c r="Q34" s="17"/>
      <c r="R34" s="1861"/>
      <c r="S34" s="215"/>
      <c r="T34" s="215"/>
      <c r="U34" s="1903"/>
      <c r="V34" s="1907"/>
      <c r="W34" s="1908"/>
      <c r="X34" s="1908"/>
      <c r="Y34" s="1909"/>
      <c r="Z34" s="1907"/>
      <c r="AA34" s="1908"/>
      <c r="AB34" s="1908"/>
      <c r="AC34" s="1908"/>
      <c r="AD34" s="1909"/>
      <c r="AE34" s="1916"/>
      <c r="AF34" s="1917"/>
      <c r="AG34" s="1918"/>
      <c r="AH34" s="1919"/>
    </row>
    <row r="35" spans="2:34" ht="27.75" customHeight="1" x14ac:dyDescent="0.2">
      <c r="B35" s="365"/>
      <c r="C35" s="365"/>
      <c r="D35" s="365"/>
      <c r="E35" s="365"/>
      <c r="F35" s="365"/>
      <c r="G35" s="365"/>
      <c r="H35" s="365"/>
      <c r="I35" s="365"/>
      <c r="J35" s="365"/>
      <c r="K35" s="365"/>
      <c r="N35" s="1500"/>
      <c r="O35" s="1870"/>
      <c r="P35" s="1227"/>
      <c r="Q35" s="17"/>
      <c r="R35" s="1862"/>
      <c r="S35" s="215"/>
      <c r="T35" s="215"/>
      <c r="U35" s="1903"/>
      <c r="V35" s="1919" t="s">
        <v>1430</v>
      </c>
      <c r="W35" s="1919"/>
      <c r="X35" s="1919"/>
      <c r="Y35" s="1919"/>
      <c r="Z35" s="1919" t="s">
        <v>109</v>
      </c>
      <c r="AA35" s="1919"/>
      <c r="AB35" s="1919"/>
      <c r="AC35" s="1919"/>
      <c r="AD35" s="1919"/>
      <c r="AE35" s="1919" t="s">
        <v>1431</v>
      </c>
      <c r="AF35" s="1919"/>
      <c r="AG35" s="1919"/>
      <c r="AH35" s="1216" t="s">
        <v>1432</v>
      </c>
    </row>
    <row r="36" spans="2:34" ht="72.75" customHeight="1" x14ac:dyDescent="0.2">
      <c r="B36" s="368"/>
      <c r="C36" s="365"/>
      <c r="D36" s="365"/>
      <c r="E36" s="365"/>
      <c r="F36" s="365"/>
      <c r="G36" s="365"/>
      <c r="H36" s="365"/>
      <c r="I36" s="365"/>
      <c r="J36" s="365"/>
      <c r="K36" s="365"/>
      <c r="L36" s="368"/>
      <c r="M36" s="368"/>
      <c r="N36" s="1209" t="s">
        <v>1326</v>
      </c>
      <c r="O36" s="1217" t="s">
        <v>1324</v>
      </c>
      <c r="P36" s="1220"/>
      <c r="Q36" s="17"/>
      <c r="R36" s="17"/>
      <c r="S36" s="215"/>
      <c r="T36" s="215"/>
      <c r="U36" s="1903"/>
      <c r="V36" s="1910"/>
      <c r="W36" s="1911"/>
      <c r="X36" s="1911"/>
      <c r="Y36" s="1912"/>
      <c r="Z36" s="1910"/>
      <c r="AA36" s="1911"/>
      <c r="AB36" s="1911"/>
      <c r="AC36" s="1911"/>
      <c r="AD36" s="1912"/>
      <c r="AE36" s="1910"/>
      <c r="AF36" s="1911"/>
      <c r="AG36" s="1912"/>
      <c r="AH36" s="1216"/>
    </row>
    <row r="37" spans="2:34" ht="82.5" customHeight="1" x14ac:dyDescent="0.2">
      <c r="B37" s="368"/>
      <c r="C37" s="365"/>
      <c r="D37" s="365"/>
      <c r="E37" s="365"/>
      <c r="F37" s="365"/>
      <c r="G37" s="365"/>
      <c r="H37" s="365"/>
      <c r="I37" s="365"/>
      <c r="J37" s="365"/>
      <c r="K37" s="365"/>
      <c r="L37" s="368"/>
      <c r="M37" s="368"/>
      <c r="N37" s="1868" t="s">
        <v>1328</v>
      </c>
      <c r="O37" s="1867" t="s">
        <v>1317</v>
      </c>
      <c r="P37" s="1228"/>
      <c r="Q37" s="17"/>
      <c r="R37" s="1853"/>
    </row>
    <row r="38" spans="2:34" ht="63" customHeight="1" x14ac:dyDescent="0.2">
      <c r="B38" s="215"/>
      <c r="C38" s="368"/>
      <c r="D38" s="368"/>
      <c r="E38" s="368"/>
      <c r="F38" s="368"/>
      <c r="G38" s="368"/>
      <c r="H38" s="368"/>
      <c r="I38" s="368"/>
      <c r="J38" s="368"/>
      <c r="K38" s="368"/>
      <c r="L38" s="368"/>
      <c r="M38" s="368"/>
      <c r="N38" s="1868"/>
      <c r="O38" s="1867"/>
      <c r="P38" s="1229"/>
      <c r="Q38" s="17"/>
      <c r="R38" s="1854"/>
    </row>
    <row r="39" spans="2:34" ht="39" customHeight="1" x14ac:dyDescent="0.15">
      <c r="B39" s="215"/>
      <c r="C39" s="368"/>
      <c r="D39" s="368"/>
      <c r="E39" s="368"/>
      <c r="F39" s="368"/>
      <c r="G39" s="368"/>
      <c r="H39" s="368"/>
      <c r="I39" s="368"/>
      <c r="J39" s="368"/>
      <c r="K39" s="368"/>
      <c r="L39" s="368"/>
      <c r="M39" s="368"/>
      <c r="N39" s="1864" t="s">
        <v>1329</v>
      </c>
      <c r="O39" s="1630" t="s">
        <v>1318</v>
      </c>
      <c r="P39" s="1871">
        <f>19/28</f>
        <v>0.6785714285714286</v>
      </c>
      <c r="Q39" s="1230"/>
      <c r="R39" s="1863"/>
    </row>
    <row r="40" spans="2:34" ht="43.5" customHeight="1" x14ac:dyDescent="0.15">
      <c r="B40" s="215"/>
      <c r="C40" s="215"/>
      <c r="D40" s="215"/>
      <c r="E40" s="215"/>
      <c r="F40" s="215"/>
      <c r="G40" s="215"/>
      <c r="H40" s="215"/>
      <c r="I40" s="215"/>
      <c r="J40" s="215"/>
      <c r="K40" s="215"/>
      <c r="L40" s="215"/>
      <c r="M40" s="215"/>
      <c r="N40" s="1865"/>
      <c r="O40" s="1630"/>
      <c r="P40" s="1871"/>
      <c r="Q40" s="1231"/>
      <c r="R40" s="1863"/>
    </row>
    <row r="41" spans="2:34" ht="47.25" customHeight="1" x14ac:dyDescent="0.15">
      <c r="B41" s="215"/>
      <c r="C41" s="215"/>
      <c r="D41" s="215"/>
      <c r="E41" s="215"/>
      <c r="F41" s="215"/>
      <c r="G41" s="215"/>
      <c r="H41" s="215"/>
      <c r="I41" s="215"/>
      <c r="J41" s="215"/>
      <c r="K41" s="215"/>
      <c r="L41" s="215"/>
      <c r="M41" s="215"/>
      <c r="N41" s="1866"/>
      <c r="O41" s="1630"/>
      <c r="P41" s="1871"/>
      <c r="Q41" s="17"/>
      <c r="R41" s="1863"/>
    </row>
    <row r="42" spans="2:34" ht="11.25" x14ac:dyDescent="0.2">
      <c r="B42" s="1828"/>
      <c r="C42" s="1893"/>
      <c r="D42" s="1893"/>
      <c r="E42" s="1893"/>
      <c r="F42" s="1518"/>
      <c r="G42" s="1518"/>
      <c r="H42" s="1518"/>
      <c r="I42" s="1518"/>
      <c r="J42" s="1518"/>
      <c r="K42" s="215"/>
      <c r="L42" s="215"/>
      <c r="M42" s="215"/>
      <c r="N42" s="29"/>
      <c r="O42" s="29"/>
      <c r="P42" s="29"/>
    </row>
    <row r="43" spans="2:34" x14ac:dyDescent="0.15">
      <c r="B43" s="1828"/>
      <c r="C43" s="1893"/>
      <c r="D43" s="1893"/>
      <c r="E43" s="1893"/>
      <c r="F43" s="1518"/>
      <c r="G43" s="1518"/>
      <c r="H43" s="1518"/>
      <c r="I43" s="1518"/>
      <c r="J43" s="1518"/>
      <c r="K43" s="215"/>
      <c r="L43" s="215"/>
      <c r="M43" s="215"/>
      <c r="N43" s="215"/>
      <c r="O43" s="215"/>
      <c r="P43" s="215"/>
    </row>
    <row r="44" spans="2:34" x14ac:dyDescent="0.15">
      <c r="B44" s="1828"/>
      <c r="C44" s="1893"/>
      <c r="D44" s="1893"/>
      <c r="E44" s="1893"/>
      <c r="F44" s="1518"/>
      <c r="G44" s="1518"/>
      <c r="H44" s="1518"/>
      <c r="I44" s="1518"/>
      <c r="J44" s="1518"/>
      <c r="K44" s="215"/>
      <c r="L44" s="215"/>
      <c r="M44" s="215"/>
      <c r="N44" s="215"/>
      <c r="O44" s="215"/>
      <c r="P44" s="215"/>
    </row>
    <row r="45" spans="2:34" x14ac:dyDescent="0.15">
      <c r="B45" s="1828"/>
      <c r="C45" s="1893"/>
      <c r="D45" s="1893"/>
      <c r="E45" s="1893"/>
      <c r="F45" s="1518"/>
      <c r="G45" s="1518"/>
      <c r="H45" s="1518"/>
      <c r="I45" s="1518"/>
      <c r="J45" s="1518"/>
      <c r="K45" s="215"/>
      <c r="L45" s="215"/>
      <c r="M45" s="215"/>
      <c r="N45" s="215"/>
      <c r="O45" s="215"/>
      <c r="P45" s="215"/>
    </row>
    <row r="46" spans="2:34" x14ac:dyDescent="0.15">
      <c r="B46" s="1828"/>
      <c r="C46" s="1893"/>
      <c r="D46" s="1893"/>
      <c r="E46" s="1893"/>
      <c r="F46" s="1518"/>
      <c r="G46" s="1518"/>
      <c r="H46" s="1518"/>
      <c r="I46" s="1518"/>
      <c r="J46" s="1518"/>
      <c r="K46" s="215"/>
      <c r="L46" s="215"/>
      <c r="M46" s="215"/>
      <c r="N46" s="215"/>
      <c r="O46" s="215"/>
      <c r="P46" s="215"/>
    </row>
    <row r="47" spans="2:34" x14ac:dyDescent="0.15">
      <c r="B47" s="1828"/>
      <c r="C47" s="1893"/>
      <c r="D47" s="1893"/>
      <c r="E47" s="1893"/>
      <c r="F47" s="1518"/>
      <c r="G47" s="1518"/>
      <c r="H47" s="1518"/>
      <c r="I47" s="1518"/>
      <c r="J47" s="1518"/>
      <c r="K47" s="215"/>
      <c r="L47" s="215"/>
      <c r="M47" s="215"/>
      <c r="N47" s="215"/>
      <c r="O47" s="215"/>
      <c r="P47" s="215"/>
    </row>
    <row r="48" spans="2:34" x14ac:dyDescent="0.15">
      <c r="B48" s="215"/>
      <c r="C48" s="215"/>
      <c r="D48" s="215"/>
      <c r="E48" s="215"/>
      <c r="F48" s="215"/>
      <c r="G48" s="215"/>
      <c r="H48" s="215"/>
      <c r="I48" s="215"/>
      <c r="J48" s="215"/>
      <c r="K48" s="215"/>
      <c r="L48" s="215"/>
      <c r="M48" s="215"/>
      <c r="N48" s="215"/>
      <c r="O48" s="215"/>
      <c r="P48" s="215"/>
    </row>
    <row r="49" spans="2:16" x14ac:dyDescent="0.15">
      <c r="B49" s="1828"/>
      <c r="C49" s="1517"/>
      <c r="D49" s="1517"/>
      <c r="E49" s="1517"/>
      <c r="F49" s="1517"/>
      <c r="G49" s="1517"/>
      <c r="H49" s="1517"/>
      <c r="I49" s="1517"/>
      <c r="J49" s="1517"/>
      <c r="K49" s="1517"/>
      <c r="L49" s="1829"/>
      <c r="M49" s="1829"/>
      <c r="N49" s="1829"/>
      <c r="O49" s="1829"/>
      <c r="P49" s="215"/>
    </row>
    <row r="50" spans="2:16" x14ac:dyDescent="0.15">
      <c r="B50" s="1828"/>
      <c r="C50" s="1517"/>
      <c r="D50" s="1517"/>
      <c r="E50" s="1517"/>
      <c r="F50" s="1517"/>
      <c r="G50" s="1517"/>
      <c r="H50" s="1517"/>
      <c r="I50" s="1517"/>
      <c r="J50" s="1517"/>
      <c r="K50" s="1517"/>
      <c r="L50" s="1829"/>
      <c r="M50" s="1829"/>
      <c r="N50" s="1829"/>
      <c r="O50" s="1829"/>
      <c r="P50" s="215"/>
    </row>
    <row r="51" spans="2:16" ht="12.75" customHeight="1" x14ac:dyDescent="0.15">
      <c r="B51" s="1828"/>
      <c r="C51" s="1829"/>
      <c r="D51" s="1829"/>
      <c r="E51" s="1829"/>
      <c r="F51" s="1829"/>
      <c r="G51" s="1829"/>
      <c r="H51" s="1829"/>
      <c r="I51" s="1829"/>
      <c r="J51" s="1829"/>
      <c r="K51" s="1829"/>
      <c r="L51" s="1829"/>
      <c r="M51" s="1829"/>
      <c r="N51" s="1829"/>
      <c r="O51" s="215"/>
      <c r="P51" s="215"/>
    </row>
    <row r="52" spans="2:16" x14ac:dyDescent="0.15">
      <c r="B52" s="1828"/>
      <c r="C52" s="1829"/>
      <c r="D52" s="1829"/>
      <c r="E52" s="1829"/>
      <c r="F52" s="1829"/>
      <c r="G52" s="1829"/>
      <c r="H52" s="1829"/>
      <c r="I52" s="1829"/>
      <c r="J52" s="1829"/>
      <c r="K52" s="1829"/>
      <c r="L52" s="1829"/>
      <c r="M52" s="1829"/>
      <c r="N52" s="1829"/>
      <c r="O52" s="215"/>
      <c r="P52" s="215"/>
    </row>
    <row r="53" spans="2:16" x14ac:dyDescent="0.15">
      <c r="B53" s="215"/>
      <c r="C53" s="215"/>
      <c r="D53" s="215"/>
      <c r="E53" s="215"/>
      <c r="F53" s="368"/>
      <c r="G53" s="215"/>
      <c r="H53" s="215"/>
      <c r="I53" s="215"/>
      <c r="J53" s="215"/>
      <c r="K53" s="215"/>
      <c r="L53" s="215"/>
      <c r="M53" s="215"/>
      <c r="N53" s="215"/>
      <c r="O53" s="215"/>
      <c r="P53" s="215"/>
    </row>
  </sheetData>
  <mergeCells count="94">
    <mergeCell ref="AE36:AG36"/>
    <mergeCell ref="AE33:AG34"/>
    <mergeCell ref="AH33:AH34"/>
    <mergeCell ref="V35:Y35"/>
    <mergeCell ref="Z35:AD35"/>
    <mergeCell ref="AE35:AG35"/>
    <mergeCell ref="U26:U31"/>
    <mergeCell ref="V26:X31"/>
    <mergeCell ref="Y26:AC28"/>
    <mergeCell ref="Y29:AC31"/>
    <mergeCell ref="U33:U36"/>
    <mergeCell ref="V33:Y34"/>
    <mergeCell ref="Z33:AD34"/>
    <mergeCell ref="V36:Y36"/>
    <mergeCell ref="Z36:AD36"/>
    <mergeCell ref="B42:B47"/>
    <mergeCell ref="C42:E47"/>
    <mergeCell ref="F42:J44"/>
    <mergeCell ref="F45:J47"/>
    <mergeCell ref="C22:H22"/>
    <mergeCell ref="C24:H24"/>
    <mergeCell ref="C25:H25"/>
    <mergeCell ref="C28:G28"/>
    <mergeCell ref="C29:G29"/>
    <mergeCell ref="C23:H23"/>
    <mergeCell ref="B49:B52"/>
    <mergeCell ref="O49:O50"/>
    <mergeCell ref="C49:F50"/>
    <mergeCell ref="G49:K50"/>
    <mergeCell ref="L49:N50"/>
    <mergeCell ref="C51:F51"/>
    <mergeCell ref="G51:K51"/>
    <mergeCell ref="L51:N51"/>
    <mergeCell ref="C52:F52"/>
    <mergeCell ref="G52:K52"/>
    <mergeCell ref="L52:N52"/>
    <mergeCell ref="P21:S21"/>
    <mergeCell ref="I21:L21"/>
    <mergeCell ref="V18:V19"/>
    <mergeCell ref="B3:B6"/>
    <mergeCell ref="B13:P13"/>
    <mergeCell ref="H14:M14"/>
    <mergeCell ref="C14:E15"/>
    <mergeCell ref="F14:G15"/>
    <mergeCell ref="C6:O6"/>
    <mergeCell ref="B14:B16"/>
    <mergeCell ref="Q3:AA3"/>
    <mergeCell ref="Q4:AA5"/>
    <mergeCell ref="C3:O3"/>
    <mergeCell ref="C4:O5"/>
    <mergeCell ref="P14:P15"/>
    <mergeCell ref="Q6:AA6"/>
    <mergeCell ref="H15:M15"/>
    <mergeCell ref="AA13:AA15"/>
    <mergeCell ref="W15:Y15"/>
    <mergeCell ref="Q14:Q15"/>
    <mergeCell ref="R14:R15"/>
    <mergeCell ref="S14:S15"/>
    <mergeCell ref="T14:T15"/>
    <mergeCell ref="U13:U15"/>
    <mergeCell ref="V13:V15"/>
    <mergeCell ref="Q13:T13"/>
    <mergeCell ref="CB13:CE13"/>
    <mergeCell ref="CF13:CI13"/>
    <mergeCell ref="BX14:CA14"/>
    <mergeCell ref="CB14:CE14"/>
    <mergeCell ref="CF14:CI14"/>
    <mergeCell ref="BX13:CA13"/>
    <mergeCell ref="BT13:BW14"/>
    <mergeCell ref="AJ13:AM14"/>
    <mergeCell ref="AN13:AQ14"/>
    <mergeCell ref="AR13:AU14"/>
    <mergeCell ref="P39:P41"/>
    <mergeCell ref="BP13:BS14"/>
    <mergeCell ref="AV13:AY14"/>
    <mergeCell ref="AZ13:BC14"/>
    <mergeCell ref="BD13:BG14"/>
    <mergeCell ref="AB13:AE14"/>
    <mergeCell ref="AF13:AI14"/>
    <mergeCell ref="BH13:BK14"/>
    <mergeCell ref="BL13:BO14"/>
    <mergeCell ref="Z13:Z15"/>
    <mergeCell ref="N22:P22"/>
    <mergeCell ref="N27:P27"/>
    <mergeCell ref="P33:Q33"/>
    <mergeCell ref="R34:R35"/>
    <mergeCell ref="R37:R38"/>
    <mergeCell ref="R39:R41"/>
    <mergeCell ref="N39:N41"/>
    <mergeCell ref="O39:O41"/>
    <mergeCell ref="O37:O38"/>
    <mergeCell ref="N37:N38"/>
    <mergeCell ref="N34:N35"/>
    <mergeCell ref="O34:O35"/>
  </mergeCells>
  <printOptions horizontalCentered="1"/>
  <pageMargins left="0.31496062992125984" right="0.31496062992125984" top="0.55118110236220474" bottom="0.55118110236220474" header="0.31496062992125984" footer="0.31496062992125984"/>
  <pageSetup paperSize="258" scale="50" orientation="landscape" r:id="rId1"/>
  <rowBreaks count="1" manualBreakCount="1">
    <brk id="22" max="16383" man="1"/>
  </rowBreaks>
  <colBreaks count="1" manualBreakCount="1">
    <brk id="79" max="1048575" man="1"/>
  </colBreaks>
  <drawing r:id="rId2"/>
  <legacyDrawing r:id="rId3"/>
  <oleObjects>
    <mc:AlternateContent xmlns:mc="http://schemas.openxmlformats.org/markup-compatibility/2006">
      <mc:Choice Requires="x14">
        <oleObject progId="Visio.Drawing.11" shapeId="30722" r:id="rId4">
          <objectPr defaultSize="0" autoPict="0" r:id="rId5">
            <anchor moveWithCells="1" sizeWithCells="1">
              <from>
                <xdr:col>1</xdr:col>
                <xdr:colOff>66675</xdr:colOff>
                <xdr:row>2</xdr:row>
                <xdr:rowOff>142875</xdr:rowOff>
              </from>
              <to>
                <xdr:col>1</xdr:col>
                <xdr:colOff>3143250</xdr:colOff>
                <xdr:row>5</xdr:row>
                <xdr:rowOff>0</xdr:rowOff>
              </to>
            </anchor>
          </objectPr>
        </oleObject>
      </mc:Choice>
      <mc:Fallback>
        <oleObject progId="Visio.Drawing.11" shapeId="30722"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7</vt:i4>
      </vt:variant>
    </vt:vector>
  </HeadingPairs>
  <TitlesOfParts>
    <vt:vector size="26" baseType="lpstr">
      <vt:lpstr>GENERALIDADES</vt:lpstr>
      <vt:lpstr>DERECHO DE LOS PACIENTES</vt:lpstr>
      <vt:lpstr>SEGURIDAD DEL PACIENTE</vt:lpstr>
      <vt:lpstr>ACCESO</vt:lpstr>
      <vt:lpstr>REGISTROS E INGRESOS </vt:lpstr>
      <vt:lpstr>EVALUACION DE NECESIDADES AL IN</vt:lpstr>
      <vt:lpstr>PLANEACION DE LA ATENCION</vt:lpstr>
      <vt:lpstr>EJECUCION DEL TRATAMIENTO</vt:lpstr>
      <vt:lpstr>EVALUACION DE LA ATENCION</vt:lpstr>
      <vt:lpstr>SALIDA Y SEGUIMIENTO</vt:lpstr>
      <vt:lpstr>REFERENCIA Y CONTRAREFERENCIA </vt:lpstr>
      <vt:lpstr>DIRECCIONAMIENTO</vt:lpstr>
      <vt:lpstr>ESTANDARES DE GERENCIA</vt:lpstr>
      <vt:lpstr>GERENCIA DE TALENTO HUMANO</vt:lpstr>
      <vt:lpstr>AMBIENTE FISICO</vt:lpstr>
      <vt:lpstr>GESTIÓN DE LA TECNOLOGIA</vt:lpstr>
      <vt:lpstr>GERENCIA DE LA INFORMACIÓN</vt:lpstr>
      <vt:lpstr>MEJORAMIENTO DE LA CALIDAD</vt:lpstr>
      <vt:lpstr>pantilla seguimiento</vt:lpstr>
      <vt:lpstr>'DERECHO DE LOS PACIENTES'!Área_de_impresión</vt:lpstr>
      <vt:lpstr>'EJECUCION DEL TRATAMIENTO'!Área_de_impresión</vt:lpstr>
      <vt:lpstr>'ESTANDARES DE GERENCIA'!Área_de_impresión</vt:lpstr>
      <vt:lpstr>'PLANEACION DE LA ATENCION'!Área_de_impresión</vt:lpstr>
      <vt:lpstr>'REFERENCIA Y CONTRAREFERENCIA '!Área_de_impresión</vt:lpstr>
      <vt:lpstr>'SEGURIDAD DEL PACIENTE'!Área_de_impresión</vt:lpstr>
      <vt:lpstr>'DERECHO DE LOS PACIENTES'!Títulos_a_imprimir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VIVIAM</dc:creator>
  <cp:lastModifiedBy>Garantia de la Calidad</cp:lastModifiedBy>
  <cp:revision/>
  <cp:lastPrinted>2020-07-14T23:31:35Z</cp:lastPrinted>
  <dcterms:created xsi:type="dcterms:W3CDTF">2012-12-10T15:01:58Z</dcterms:created>
  <dcterms:modified xsi:type="dcterms:W3CDTF">2020-07-16T20:13:44Z</dcterms:modified>
</cp:coreProperties>
</file>