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autoCompressPictures="0"/>
  <bookViews>
    <workbookView xWindow="240" yWindow="420" windowWidth="15480" windowHeight="11460" firstSheet="4" activeTab="5"/>
  </bookViews>
  <sheets>
    <sheet name="PACIENTE-USUARIO-CLIENTE" sheetId="1" r:id="rId1"/>
    <sheet name="APRENDIZAJE Y CRECIMIENTO" sheetId="8" r:id="rId2"/>
    <sheet name="TALENTO HUMANO" sheetId="3" r:id="rId3"/>
    <sheet name="FINANCIERA Y GERENCIAL" sheetId="9" r:id="rId4"/>
    <sheet name="GERENCIA DE LA INFORMACION" sheetId="10" r:id="rId5"/>
    <sheet name="MATRIZ DE SEMAFORIZACION" sheetId="6" r:id="rId6"/>
    <sheet name="SEMAFORIZACION DEFINITIVA ANUAL" sheetId="11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5" hidden="1">'MATRIZ DE SEMAFORIZACION'!$A$3:$H$47</definedName>
    <definedName name="_xlnm._FilterDatabase" localSheetId="6" hidden="1">'SEMAFORIZACION DEFINITIVA ANUAL'!$B$3:$G$47</definedName>
    <definedName name="_xlnm.Print_Titles" localSheetId="1">'APRENDIZAJE Y CRECIMIENTO'!$7:$8</definedName>
    <definedName name="_xlnm.Print_Titles" localSheetId="3">'FINANCIERA Y GERENCIAL'!$7:$8</definedName>
    <definedName name="_xlnm.Print_Titles" localSheetId="4">'GERENCIA DE LA INFORMACION'!$7:$8</definedName>
    <definedName name="_xlnm.Print_Titles" localSheetId="5">'MATRIZ DE SEMAFORIZACION'!$1:$3</definedName>
    <definedName name="_xlnm.Print_Titles" localSheetId="0">'PACIENTE-USUARIO-CLIENTE'!$8:$8</definedName>
    <definedName name="_xlnm.Print_Titles" localSheetId="2">'TALENTO HUMANO'!$7:$8</definedName>
  </definedNames>
  <calcPr calcId="144525"/>
</workbook>
</file>

<file path=xl/calcChain.xml><?xml version="1.0" encoding="utf-8"?>
<calcChain xmlns="http://schemas.openxmlformats.org/spreadsheetml/2006/main">
  <c r="F13" i="11" l="1"/>
  <c r="F16" i="11"/>
  <c r="F11" i="11"/>
  <c r="F27" i="11" l="1"/>
  <c r="F22" i="11"/>
  <c r="F37" i="11"/>
  <c r="F45" i="11" l="1"/>
  <c r="F46" i="11" l="1"/>
  <c r="F47" i="11" l="1"/>
  <c r="G47" i="11" s="1"/>
  <c r="G46" i="11"/>
  <c r="G45" i="11"/>
  <c r="F44" i="11"/>
  <c r="G44" i="11" s="1"/>
  <c r="F43" i="11"/>
  <c r="G43" i="11" s="1"/>
  <c r="F42" i="11"/>
  <c r="G42" i="11" s="1"/>
  <c r="F40" i="11"/>
  <c r="G40" i="11" s="1"/>
  <c r="F39" i="11"/>
  <c r="G39" i="11" s="1"/>
  <c r="F38" i="11"/>
  <c r="G38" i="11" s="1"/>
  <c r="G37" i="11"/>
  <c r="F36" i="11"/>
  <c r="G36" i="11" s="1"/>
  <c r="F35" i="11"/>
  <c r="G35" i="11" s="1"/>
  <c r="F34" i="11"/>
  <c r="G34" i="11" s="1"/>
  <c r="F33" i="11"/>
  <c r="G33" i="11" s="1"/>
  <c r="F32" i="11"/>
  <c r="G32" i="11" s="1"/>
  <c r="F31" i="11"/>
  <c r="G31" i="11" s="1"/>
  <c r="F30" i="11"/>
  <c r="G30" i="11" s="1"/>
  <c r="F29" i="11"/>
  <c r="G29" i="11" s="1"/>
  <c r="F28" i="11"/>
  <c r="G28" i="11" s="1"/>
  <c r="G27" i="11"/>
  <c r="F26" i="11"/>
  <c r="G26" i="11" s="1"/>
  <c r="F25" i="11"/>
  <c r="G25" i="11" s="1"/>
  <c r="F24" i="11"/>
  <c r="G24" i="11" s="1"/>
  <c r="F23" i="11"/>
  <c r="G23" i="11" s="1"/>
  <c r="G22" i="11"/>
  <c r="F21" i="11"/>
  <c r="G21" i="11" s="1"/>
  <c r="F20" i="11"/>
  <c r="G20" i="11" s="1"/>
  <c r="F19" i="11"/>
  <c r="G19" i="11" s="1"/>
  <c r="F18" i="11"/>
  <c r="G18" i="11" s="1"/>
  <c r="C17" i="11"/>
  <c r="B17" i="11"/>
  <c r="G16" i="11"/>
  <c r="D15" i="11"/>
  <c r="F15" i="11" s="1"/>
  <c r="G15" i="11" s="1"/>
  <c r="C15" i="11"/>
  <c r="B15" i="11"/>
  <c r="D14" i="11"/>
  <c r="F14" i="11" s="1"/>
  <c r="G14" i="11" s="1"/>
  <c r="C14" i="11"/>
  <c r="D13" i="11"/>
  <c r="G13" i="11" s="1"/>
  <c r="F12" i="11"/>
  <c r="G12" i="11" s="1"/>
  <c r="G11" i="11"/>
  <c r="F9" i="11"/>
  <c r="G9" i="11" s="1"/>
  <c r="F8" i="11"/>
  <c r="G8" i="11" s="1"/>
  <c r="F7" i="11"/>
  <c r="G7" i="11" s="1"/>
  <c r="F4" i="11"/>
  <c r="G4" i="11" s="1"/>
  <c r="F17" i="11" l="1"/>
  <c r="G17" i="11" s="1"/>
  <c r="C52" i="11"/>
  <c r="C51" i="11"/>
  <c r="F10" i="11"/>
  <c r="G10" i="11" s="1"/>
  <c r="F6" i="11"/>
  <c r="G6" i="11" s="1"/>
  <c r="C53" i="11" l="1"/>
  <c r="E63" i="9"/>
  <c r="E62" i="9"/>
  <c r="E61" i="9"/>
  <c r="E60" i="9"/>
  <c r="E58" i="9"/>
  <c r="E57" i="9"/>
  <c r="E87" i="3"/>
  <c r="E86" i="3"/>
  <c r="E85" i="3"/>
  <c r="E84" i="3"/>
  <c r="E119" i="8"/>
  <c r="E118" i="8"/>
  <c r="E208" i="1"/>
  <c r="E207" i="1"/>
  <c r="G207" i="1" l="1"/>
  <c r="G84" i="3"/>
  <c r="G118" i="8"/>
  <c r="E93" i="3"/>
  <c r="E83" i="3"/>
  <c r="E82" i="3"/>
  <c r="E40" i="3"/>
  <c r="J40" i="3" s="1"/>
  <c r="E38" i="3"/>
  <c r="E128" i="10"/>
  <c r="E127" i="10"/>
  <c r="E94" i="3"/>
  <c r="E14" i="3"/>
  <c r="F11" i="6"/>
  <c r="H40" i="3" l="1"/>
  <c r="F40" i="3"/>
  <c r="E77" i="8"/>
  <c r="E76" i="8"/>
  <c r="E75" i="8"/>
  <c r="G75" i="8" l="1"/>
  <c r="I75" i="8" s="1"/>
  <c r="C11" i="6" l="1"/>
  <c r="E126" i="10"/>
  <c r="E125" i="10"/>
  <c r="E124" i="10"/>
  <c r="E123" i="10"/>
  <c r="E122" i="10"/>
  <c r="E121" i="10"/>
  <c r="E120" i="10"/>
  <c r="E119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115" i="10"/>
  <c r="E114" i="10"/>
  <c r="E113" i="10"/>
  <c r="E64" i="10"/>
  <c r="E63" i="10"/>
  <c r="E62" i="10"/>
  <c r="E59" i="10"/>
  <c r="E58" i="10"/>
  <c r="E57" i="10"/>
  <c r="E56" i="10"/>
  <c r="E55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G73" i="10" l="1"/>
  <c r="G10" i="10"/>
  <c r="I10" i="10" s="1"/>
  <c r="F5" i="6" s="1"/>
  <c r="F128" i="10"/>
  <c r="G127" i="10"/>
  <c r="I127" i="10" s="1"/>
  <c r="F25" i="6" s="1"/>
  <c r="F127" i="10"/>
  <c r="F126" i="10"/>
  <c r="F125" i="10"/>
  <c r="F124" i="10"/>
  <c r="F123" i="10"/>
  <c r="F122" i="10"/>
  <c r="F121" i="10"/>
  <c r="F120" i="10"/>
  <c r="F119" i="10"/>
  <c r="I116" i="10"/>
  <c r="F115" i="10"/>
  <c r="F114" i="10"/>
  <c r="F112" i="10"/>
  <c r="F111" i="10"/>
  <c r="F110" i="10"/>
  <c r="F109" i="10"/>
  <c r="F108" i="10"/>
  <c r="F106" i="10"/>
  <c r="F104" i="10"/>
  <c r="F103" i="10"/>
  <c r="F102" i="10"/>
  <c r="F100" i="10"/>
  <c r="F99" i="10"/>
  <c r="I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3" i="10"/>
  <c r="F82" i="10"/>
  <c r="F81" i="10"/>
  <c r="F80" i="10"/>
  <c r="F78" i="10"/>
  <c r="F77" i="10"/>
  <c r="F76" i="10"/>
  <c r="F75" i="10"/>
  <c r="F74" i="10"/>
  <c r="F73" i="10"/>
  <c r="F72" i="10"/>
  <c r="F71" i="10"/>
  <c r="F70" i="10"/>
  <c r="F68" i="10"/>
  <c r="F66" i="10"/>
  <c r="F64" i="10"/>
  <c r="F63" i="10"/>
  <c r="I60" i="10"/>
  <c r="F59" i="10"/>
  <c r="F58" i="10"/>
  <c r="F57" i="10"/>
  <c r="F56" i="10"/>
  <c r="F55" i="10"/>
  <c r="F54" i="10"/>
  <c r="F53" i="10"/>
  <c r="I52" i="10"/>
  <c r="F52" i="10"/>
  <c r="F51" i="10"/>
  <c r="F50" i="10"/>
  <c r="F49" i="10"/>
  <c r="F48" i="10"/>
  <c r="F47" i="10"/>
  <c r="F46" i="10"/>
  <c r="F45" i="10"/>
  <c r="F44" i="10"/>
  <c r="F42" i="10"/>
  <c r="F40" i="10"/>
  <c r="F38" i="10"/>
  <c r="F36" i="10"/>
  <c r="F35" i="10"/>
  <c r="F34" i="10"/>
  <c r="F33" i="10"/>
  <c r="F32" i="10"/>
  <c r="F31" i="10"/>
  <c r="F30" i="10"/>
  <c r="F28" i="10"/>
  <c r="F27" i="10"/>
  <c r="G26" i="10"/>
  <c r="H26" i="10" s="1"/>
  <c r="F26" i="10"/>
  <c r="F25" i="10"/>
  <c r="F23" i="10"/>
  <c r="F22" i="10"/>
  <c r="F21" i="10"/>
  <c r="F20" i="10"/>
  <c r="F19" i="10"/>
  <c r="G18" i="10"/>
  <c r="F17" i="10"/>
  <c r="F15" i="10"/>
  <c r="F14" i="10"/>
  <c r="F13" i="10"/>
  <c r="F10" i="10"/>
  <c r="I9" i="10"/>
  <c r="G12" i="10" l="1"/>
  <c r="I12" i="10" s="1"/>
  <c r="G65" i="10"/>
  <c r="I65" i="10" s="1"/>
  <c r="F31" i="6" s="1"/>
  <c r="I73" i="10"/>
  <c r="F36" i="6" s="1"/>
  <c r="F65" i="10"/>
  <c r="G14" i="10"/>
  <c r="I14" i="10" s="1"/>
  <c r="G24" i="10"/>
  <c r="J24" i="10" s="1"/>
  <c r="G67" i="10"/>
  <c r="H67" i="10" s="1"/>
  <c r="F11" i="10"/>
  <c r="G16" i="10"/>
  <c r="H16" i="10" s="1"/>
  <c r="G22" i="10"/>
  <c r="I22" i="10" s="1"/>
  <c r="F13" i="6" s="1"/>
  <c r="G50" i="10"/>
  <c r="J50" i="10" s="1"/>
  <c r="G84" i="10"/>
  <c r="I84" i="10" s="1"/>
  <c r="F43" i="6" s="1"/>
  <c r="G87" i="10"/>
  <c r="I87" i="10" s="1"/>
  <c r="F39" i="6" s="1"/>
  <c r="G113" i="10"/>
  <c r="J113" i="10" s="1"/>
  <c r="G119" i="10"/>
  <c r="J119" i="10" s="1"/>
  <c r="G29" i="10"/>
  <c r="I29" i="10" s="1"/>
  <c r="F12" i="6" s="1"/>
  <c r="G37" i="10"/>
  <c r="J37" i="10" s="1"/>
  <c r="G41" i="10"/>
  <c r="H41" i="10" s="1"/>
  <c r="G62" i="10"/>
  <c r="H62" i="10" s="1"/>
  <c r="G69" i="10"/>
  <c r="I69" i="10" s="1"/>
  <c r="F33" i="6" s="1"/>
  <c r="G79" i="10"/>
  <c r="H79" i="10" s="1"/>
  <c r="G107" i="10"/>
  <c r="I107" i="10" s="1"/>
  <c r="F40" i="6" s="1"/>
  <c r="I67" i="10"/>
  <c r="F34" i="6" s="1"/>
  <c r="I18" i="10"/>
  <c r="F8" i="6" s="1"/>
  <c r="H18" i="10"/>
  <c r="J18" i="10"/>
  <c r="F18" i="10"/>
  <c r="G20" i="10"/>
  <c r="F62" i="10"/>
  <c r="F69" i="10"/>
  <c r="G71" i="10"/>
  <c r="G81" i="10"/>
  <c r="G99" i="10"/>
  <c r="H99" i="10" s="1"/>
  <c r="G110" i="10"/>
  <c r="J110" i="10" s="1"/>
  <c r="J10" i="10"/>
  <c r="F12" i="10"/>
  <c r="F16" i="10"/>
  <c r="F24" i="10"/>
  <c r="G57" i="10"/>
  <c r="J57" i="10" s="1"/>
  <c r="F67" i="10"/>
  <c r="F79" i="10"/>
  <c r="H10" i="10"/>
  <c r="G48" i="10"/>
  <c r="J48" i="10" s="1"/>
  <c r="F84" i="10"/>
  <c r="G39" i="10"/>
  <c r="H39" i="10" s="1"/>
  <c r="G43" i="10"/>
  <c r="H43" i="10" s="1"/>
  <c r="G55" i="10"/>
  <c r="J55" i="10" s="1"/>
  <c r="G101" i="10"/>
  <c r="J101" i="10" s="1"/>
  <c r="G105" i="10"/>
  <c r="J105" i="10" s="1"/>
  <c r="I26" i="10"/>
  <c r="G32" i="10"/>
  <c r="G34" i="10"/>
  <c r="G121" i="10"/>
  <c r="I121" i="10" s="1"/>
  <c r="F20" i="6" s="1"/>
  <c r="G124" i="10"/>
  <c r="J26" i="10"/>
  <c r="F29" i="10"/>
  <c r="F37" i="10"/>
  <c r="F39" i="10"/>
  <c r="F41" i="10"/>
  <c r="F43" i="10"/>
  <c r="F101" i="10"/>
  <c r="F105" i="10"/>
  <c r="F107" i="10"/>
  <c r="F113" i="10"/>
  <c r="J14" i="10" l="1"/>
  <c r="F6" i="6"/>
  <c r="J12" i="10"/>
  <c r="F7" i="6"/>
  <c r="H12" i="10"/>
  <c r="H24" i="10"/>
  <c r="H14" i="10"/>
  <c r="H65" i="10"/>
  <c r="H107" i="10"/>
  <c r="I55" i="10"/>
  <c r="F35" i="6" s="1"/>
  <c r="J41" i="10"/>
  <c r="J22" i="10"/>
  <c r="J73" i="10"/>
  <c r="I48" i="10"/>
  <c r="F23" i="6" s="1"/>
  <c r="I41" i="10"/>
  <c r="F19" i="6" s="1"/>
  <c r="J107" i="10"/>
  <c r="H22" i="10"/>
  <c r="J29" i="10"/>
  <c r="H113" i="10"/>
  <c r="H29" i="10"/>
  <c r="J84" i="10"/>
  <c r="J69" i="10"/>
  <c r="I24" i="10"/>
  <c r="F14" i="6" s="1"/>
  <c r="I62" i="10"/>
  <c r="F28" i="6" s="1"/>
  <c r="I113" i="10"/>
  <c r="I119" i="10"/>
  <c r="F46" i="6" s="1"/>
  <c r="H50" i="10"/>
  <c r="J43" i="10"/>
  <c r="H73" i="10"/>
  <c r="I79" i="10"/>
  <c r="J67" i="10"/>
  <c r="J62" i="10"/>
  <c r="H119" i="10"/>
  <c r="J65" i="10"/>
  <c r="I99" i="10"/>
  <c r="F32" i="6" s="1"/>
  <c r="I105" i="10"/>
  <c r="F38" i="6" s="1"/>
  <c r="J39" i="10"/>
  <c r="I37" i="10"/>
  <c r="F17" i="6" s="1"/>
  <c r="H105" i="10"/>
  <c r="H37" i="10"/>
  <c r="H84" i="10"/>
  <c r="H69" i="10"/>
  <c r="H87" i="10"/>
  <c r="H57" i="10"/>
  <c r="I101" i="10"/>
  <c r="F41" i="6" s="1"/>
  <c r="J87" i="10"/>
  <c r="H101" i="10"/>
  <c r="J16" i="10"/>
  <c r="I50" i="10"/>
  <c r="F24" i="6" s="1"/>
  <c r="H110" i="10"/>
  <c r="I43" i="10"/>
  <c r="F21" i="6" s="1"/>
  <c r="I16" i="10"/>
  <c r="F9" i="6" s="1"/>
  <c r="I110" i="10"/>
  <c r="F44" i="6" s="1"/>
  <c r="H48" i="10"/>
  <c r="I57" i="10"/>
  <c r="F26" i="6" s="1"/>
  <c r="H55" i="10"/>
  <c r="I39" i="10"/>
  <c r="F18" i="6" s="1"/>
  <c r="I81" i="10"/>
  <c r="F42" i="6" s="1"/>
  <c r="J81" i="10"/>
  <c r="H81" i="10"/>
  <c r="I71" i="10"/>
  <c r="F30" i="6" s="1"/>
  <c r="J71" i="10"/>
  <c r="H71" i="10"/>
  <c r="I20" i="10"/>
  <c r="F10" i="6" s="1"/>
  <c r="J20" i="10"/>
  <c r="H20" i="10"/>
  <c r="J99" i="10"/>
  <c r="I124" i="10"/>
  <c r="H124" i="10"/>
  <c r="J32" i="10"/>
  <c r="I32" i="10"/>
  <c r="F15" i="6" s="1"/>
  <c r="H32" i="10"/>
  <c r="J34" i="10"/>
  <c r="I34" i="10"/>
  <c r="F16" i="6" s="1"/>
  <c r="H34" i="10"/>
  <c r="J79" i="10" l="1"/>
  <c r="F29" i="6"/>
  <c r="J124" i="10"/>
  <c r="F47" i="6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53" i="9"/>
  <c r="E52" i="9"/>
  <c r="E117" i="8"/>
  <c r="E116" i="8"/>
  <c r="E115" i="8"/>
  <c r="E114" i="8"/>
  <c r="E113" i="8"/>
  <c r="E112" i="8"/>
  <c r="E111" i="8"/>
  <c r="E110" i="8"/>
  <c r="E51" i="9"/>
  <c r="E50" i="9"/>
  <c r="E49" i="9"/>
  <c r="E48" i="9"/>
  <c r="E47" i="9"/>
  <c r="E46" i="9"/>
  <c r="E45" i="9"/>
  <c r="E109" i="8"/>
  <c r="E108" i="8"/>
  <c r="E17" i="9"/>
  <c r="E16" i="9"/>
  <c r="E15" i="9"/>
  <c r="E14" i="9"/>
  <c r="E13" i="9"/>
  <c r="E12" i="9"/>
  <c r="E107" i="8"/>
  <c r="E106" i="8"/>
  <c r="E103" i="8"/>
  <c r="E102" i="8"/>
  <c r="E101" i="8"/>
  <c r="E29" i="9"/>
  <c r="E100" i="8"/>
  <c r="E99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8" i="8"/>
  <c r="E28" i="9"/>
  <c r="E27" i="9"/>
  <c r="E26" i="9"/>
  <c r="E25" i="9"/>
  <c r="E74" i="8"/>
  <c r="E73" i="8"/>
  <c r="E72" i="8"/>
  <c r="E71" i="8"/>
  <c r="E70" i="8"/>
  <c r="E69" i="8"/>
  <c r="E68" i="8"/>
  <c r="E67" i="8"/>
  <c r="E66" i="8"/>
  <c r="E65" i="8"/>
  <c r="E64" i="8"/>
  <c r="E54" i="9"/>
  <c r="E63" i="8"/>
  <c r="E62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34" i="9"/>
  <c r="E33" i="9"/>
  <c r="E32" i="9"/>
  <c r="E31" i="9"/>
  <c r="E30" i="9"/>
  <c r="E44" i="8"/>
  <c r="E43" i="8"/>
  <c r="E42" i="8"/>
  <c r="E41" i="8"/>
  <c r="E40" i="8"/>
  <c r="E39" i="8"/>
  <c r="E38" i="8"/>
  <c r="E37" i="8"/>
  <c r="E34" i="8"/>
  <c r="E33" i="8"/>
  <c r="E32" i="8"/>
  <c r="E31" i="8"/>
  <c r="E30" i="8"/>
  <c r="E44" i="9"/>
  <c r="E43" i="9"/>
  <c r="E42" i="9"/>
  <c r="E41" i="9"/>
  <c r="E40" i="9"/>
  <c r="E29" i="8"/>
  <c r="E28" i="8"/>
  <c r="E39" i="9"/>
  <c r="E38" i="9"/>
  <c r="E37" i="9"/>
  <c r="E36" i="9"/>
  <c r="E35" i="9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59" i="9"/>
  <c r="B55" i="6" l="1"/>
  <c r="C55" i="6" s="1"/>
  <c r="G108" i="8"/>
  <c r="G11" i="8"/>
  <c r="G127" i="8"/>
  <c r="F63" i="9"/>
  <c r="F62" i="9"/>
  <c r="F61" i="9"/>
  <c r="F60" i="9"/>
  <c r="F59" i="9"/>
  <c r="F58" i="9"/>
  <c r="F57" i="9"/>
  <c r="F55" i="9"/>
  <c r="F54" i="9"/>
  <c r="F53" i="9"/>
  <c r="F52" i="9"/>
  <c r="F51" i="9"/>
  <c r="F50" i="9"/>
  <c r="F49" i="9"/>
  <c r="F48" i="9"/>
  <c r="F47" i="9"/>
  <c r="F46" i="9"/>
  <c r="F44" i="9"/>
  <c r="F43" i="9"/>
  <c r="F42" i="9"/>
  <c r="F41" i="9"/>
  <c r="F40" i="9"/>
  <c r="F39" i="9"/>
  <c r="F38" i="9"/>
  <c r="F37" i="9"/>
  <c r="F36" i="9"/>
  <c r="F34" i="9"/>
  <c r="F33" i="9"/>
  <c r="F32" i="9"/>
  <c r="F31" i="9"/>
  <c r="G29" i="9"/>
  <c r="F28" i="9"/>
  <c r="F27" i="9"/>
  <c r="F26" i="9"/>
  <c r="I18" i="9"/>
  <c r="F17" i="9"/>
  <c r="F16" i="9"/>
  <c r="F15" i="9"/>
  <c r="F14" i="9"/>
  <c r="F13" i="9"/>
  <c r="I9" i="9"/>
  <c r="F11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I104" i="8"/>
  <c r="F103" i="8"/>
  <c r="F102" i="8"/>
  <c r="F101" i="8"/>
  <c r="F100" i="8"/>
  <c r="I98" i="8"/>
  <c r="F97" i="8"/>
  <c r="F96" i="8"/>
  <c r="F94" i="8"/>
  <c r="F93" i="8"/>
  <c r="F92" i="8"/>
  <c r="F91" i="8"/>
  <c r="F90" i="8"/>
  <c r="F89" i="8"/>
  <c r="F88" i="8"/>
  <c r="F87" i="8"/>
  <c r="F86" i="8"/>
  <c r="F84" i="8"/>
  <c r="F83" i="8"/>
  <c r="F82" i="8"/>
  <c r="F81" i="8"/>
  <c r="F80" i="8"/>
  <c r="F79" i="8"/>
  <c r="F78" i="8"/>
  <c r="F77" i="8"/>
  <c r="F76" i="8"/>
  <c r="H75" i="8"/>
  <c r="F75" i="8"/>
  <c r="F74" i="8"/>
  <c r="F73" i="8"/>
  <c r="F72" i="8"/>
  <c r="F70" i="8"/>
  <c r="F69" i="8"/>
  <c r="F68" i="8"/>
  <c r="F67" i="8"/>
  <c r="F66" i="8"/>
  <c r="F65" i="8"/>
  <c r="F64" i="8"/>
  <c r="F63" i="8"/>
  <c r="F62" i="8"/>
  <c r="I59" i="8"/>
  <c r="F58" i="8"/>
  <c r="F57" i="8"/>
  <c r="F56" i="8"/>
  <c r="F55" i="8"/>
  <c r="F54" i="8"/>
  <c r="F52" i="8"/>
  <c r="F51" i="8"/>
  <c r="F50" i="8"/>
  <c r="F49" i="8"/>
  <c r="F47" i="8"/>
  <c r="F46" i="8"/>
  <c r="F44" i="8"/>
  <c r="F43" i="8"/>
  <c r="F42" i="8"/>
  <c r="F41" i="8"/>
  <c r="F40" i="8"/>
  <c r="F39" i="8"/>
  <c r="F38" i="8"/>
  <c r="I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I9" i="8"/>
  <c r="G25" i="9" l="1"/>
  <c r="I25" i="9" s="1"/>
  <c r="G45" i="9"/>
  <c r="I45" i="9" s="1"/>
  <c r="G30" i="9"/>
  <c r="I30" i="9" s="1"/>
  <c r="F30" i="9"/>
  <c r="G40" i="9"/>
  <c r="I40" i="9" s="1"/>
  <c r="G35" i="9"/>
  <c r="I35" i="9" s="1"/>
  <c r="G52" i="9"/>
  <c r="I52" i="9" s="1"/>
  <c r="G54" i="9"/>
  <c r="I54" i="9" s="1"/>
  <c r="G12" i="9"/>
  <c r="I12" i="9" s="1"/>
  <c r="I57" i="9"/>
  <c r="E47" i="6" s="1"/>
  <c r="H29" i="9"/>
  <c r="I29" i="9"/>
  <c r="F12" i="9"/>
  <c r="F25" i="9"/>
  <c r="F29" i="9"/>
  <c r="F35" i="9"/>
  <c r="F45" i="9"/>
  <c r="G99" i="8"/>
  <c r="H99" i="8" s="1"/>
  <c r="G56" i="8"/>
  <c r="I56" i="8" s="1"/>
  <c r="G13" i="8"/>
  <c r="H13" i="8" s="1"/>
  <c r="G48" i="8"/>
  <c r="I48" i="8" s="1"/>
  <c r="G95" i="8"/>
  <c r="I95" i="8" s="1"/>
  <c r="G37" i="8"/>
  <c r="I37" i="8" s="1"/>
  <c r="G71" i="8"/>
  <c r="I71" i="8" s="1"/>
  <c r="G19" i="8"/>
  <c r="H19" i="8" s="1"/>
  <c r="G40" i="8"/>
  <c r="I40" i="8" s="1"/>
  <c r="F48" i="8"/>
  <c r="G53" i="8"/>
  <c r="I53" i="8" s="1"/>
  <c r="F71" i="8"/>
  <c r="F95" i="8"/>
  <c r="G120" i="8"/>
  <c r="I120" i="8" s="1"/>
  <c r="G123" i="8"/>
  <c r="I123" i="8" s="1"/>
  <c r="G45" i="8"/>
  <c r="H45" i="8" s="1"/>
  <c r="G85" i="8"/>
  <c r="I85" i="8" s="1"/>
  <c r="G78" i="8"/>
  <c r="H78" i="8" s="1"/>
  <c r="G114" i="8"/>
  <c r="I114" i="8" s="1"/>
  <c r="I127" i="8"/>
  <c r="G130" i="8"/>
  <c r="I130" i="8" s="1"/>
  <c r="H11" i="8"/>
  <c r="G42" i="8"/>
  <c r="G50" i="8"/>
  <c r="G62" i="8"/>
  <c r="I62" i="8" s="1"/>
  <c r="G64" i="8"/>
  <c r="I64" i="8" s="1"/>
  <c r="G67" i="8"/>
  <c r="F85" i="8"/>
  <c r="F99" i="8"/>
  <c r="F37" i="8"/>
  <c r="F45" i="8"/>
  <c r="F53" i="8"/>
  <c r="G25" i="8"/>
  <c r="H25" i="8" s="1"/>
  <c r="G80" i="8"/>
  <c r="I80" i="8" s="1"/>
  <c r="G101" i="8"/>
  <c r="I101" i="8" s="1"/>
  <c r="G16" i="8"/>
  <c r="G28" i="8"/>
  <c r="G30" i="8"/>
  <c r="G32" i="8"/>
  <c r="G106" i="8"/>
  <c r="G110" i="8"/>
  <c r="G112" i="8"/>
  <c r="I112" i="8" s="1"/>
  <c r="I118" i="8"/>
  <c r="G125" i="8"/>
  <c r="I125" i="8" s="1"/>
  <c r="G22" i="8"/>
  <c r="J75" i="8"/>
  <c r="C20" i="6" l="1"/>
  <c r="J30" i="9"/>
  <c r="E32" i="6"/>
  <c r="J35" i="9"/>
  <c r="E42" i="6"/>
  <c r="C7" i="6"/>
  <c r="C8" i="6"/>
  <c r="J12" i="9"/>
  <c r="E31" i="6"/>
  <c r="J40" i="9"/>
  <c r="E43" i="6"/>
  <c r="J25" i="9"/>
  <c r="E38" i="6"/>
  <c r="C47" i="6"/>
  <c r="C26" i="6"/>
  <c r="C6" i="6"/>
  <c r="J29" i="9"/>
  <c r="E39" i="6"/>
  <c r="J54" i="9"/>
  <c r="E30" i="6"/>
  <c r="C25" i="6"/>
  <c r="J52" i="9"/>
  <c r="E26" i="6"/>
  <c r="C9" i="6"/>
  <c r="J45" i="9"/>
  <c r="E44" i="6"/>
  <c r="J101" i="8"/>
  <c r="C46" i="6"/>
  <c r="J85" i="8"/>
  <c r="C40" i="6"/>
  <c r="J71" i="8"/>
  <c r="C38" i="6"/>
  <c r="J48" i="8"/>
  <c r="C35" i="6"/>
  <c r="J80" i="8"/>
  <c r="C34" i="6"/>
  <c r="J62" i="8"/>
  <c r="C30" i="6"/>
  <c r="J95" i="8"/>
  <c r="C28" i="6"/>
  <c r="J37" i="8"/>
  <c r="C17" i="6"/>
  <c r="J64" i="8"/>
  <c r="C15" i="6"/>
  <c r="J56" i="8"/>
  <c r="C14" i="6"/>
  <c r="J40" i="8"/>
  <c r="C13" i="6"/>
  <c r="J53" i="8"/>
  <c r="C12" i="6"/>
  <c r="H45" i="9"/>
  <c r="H35" i="9"/>
  <c r="H30" i="9"/>
  <c r="H52" i="9"/>
  <c r="H25" i="9"/>
  <c r="H40" i="9"/>
  <c r="H12" i="9"/>
  <c r="H54" i="9"/>
  <c r="I78" i="8"/>
  <c r="I99" i="8"/>
  <c r="I19" i="8"/>
  <c r="H37" i="8"/>
  <c r="I45" i="8"/>
  <c r="H64" i="8"/>
  <c r="H48" i="8"/>
  <c r="H56" i="8"/>
  <c r="H71" i="8"/>
  <c r="H53" i="8"/>
  <c r="I11" i="8"/>
  <c r="C5" i="6" s="1"/>
  <c r="H80" i="8"/>
  <c r="H40" i="8"/>
  <c r="H95" i="8"/>
  <c r="H85" i="8"/>
  <c r="I13" i="8"/>
  <c r="I50" i="8"/>
  <c r="H50" i="8"/>
  <c r="H101" i="8"/>
  <c r="H62" i="8"/>
  <c r="I67" i="8"/>
  <c r="H67" i="8"/>
  <c r="I42" i="8"/>
  <c r="H42" i="8"/>
  <c r="I25" i="8"/>
  <c r="I110" i="8"/>
  <c r="H110" i="8"/>
  <c r="H30" i="8"/>
  <c r="I30" i="8"/>
  <c r="I22" i="8"/>
  <c r="H22" i="8"/>
  <c r="I106" i="8"/>
  <c r="H106" i="8"/>
  <c r="I32" i="8"/>
  <c r="H32" i="8"/>
  <c r="H16" i="8"/>
  <c r="I16" i="8"/>
  <c r="I108" i="8"/>
  <c r="H108" i="8"/>
  <c r="H28" i="8"/>
  <c r="I28" i="8"/>
  <c r="B54" i="6" l="1"/>
  <c r="C54" i="6" s="1"/>
  <c r="C21" i="6"/>
  <c r="C33" i="6"/>
  <c r="J108" i="8"/>
  <c r="C44" i="6"/>
  <c r="J28" i="8"/>
  <c r="C43" i="6"/>
  <c r="J25" i="8"/>
  <c r="C42" i="6"/>
  <c r="J67" i="8"/>
  <c r="C41" i="6"/>
  <c r="J99" i="8"/>
  <c r="C39" i="6"/>
  <c r="J30" i="8"/>
  <c r="C36" i="6"/>
  <c r="J42" i="8"/>
  <c r="C32" i="6"/>
  <c r="J106" i="8"/>
  <c r="C31" i="6"/>
  <c r="J22" i="8"/>
  <c r="C29" i="6"/>
  <c r="J32" i="8"/>
  <c r="C24" i="6"/>
  <c r="J78" i="8"/>
  <c r="C23" i="6"/>
  <c r="J45" i="8"/>
  <c r="C19" i="6"/>
  <c r="J110" i="8"/>
  <c r="C18" i="6"/>
  <c r="J50" i="8"/>
  <c r="C16" i="6"/>
  <c r="J19" i="8"/>
  <c r="C10" i="6"/>
  <c r="J16" i="8"/>
  <c r="J13" i="8"/>
  <c r="J11" i="8"/>
  <c r="C4" i="6"/>
  <c r="E32" i="3"/>
  <c r="E31" i="3"/>
  <c r="E30" i="3"/>
  <c r="E29" i="3"/>
  <c r="E28" i="3"/>
  <c r="E27" i="3"/>
  <c r="E24" i="3"/>
  <c r="E23" i="3"/>
  <c r="E22" i="3"/>
  <c r="E21" i="3"/>
  <c r="G19" i="3" s="1"/>
  <c r="E18" i="3"/>
  <c r="E17" i="3"/>
  <c r="E16" i="3"/>
  <c r="G16" i="3" s="1"/>
  <c r="I16" i="3" s="1"/>
  <c r="E15" i="3"/>
  <c r="E11" i="3"/>
  <c r="G11" i="3" s="1"/>
  <c r="I11" i="3" s="1"/>
  <c r="E12" i="3"/>
  <c r="G12" i="3" s="1"/>
  <c r="I12" i="3" s="1"/>
  <c r="E10" i="3"/>
  <c r="I9" i="3"/>
  <c r="E73" i="1"/>
  <c r="E72" i="1"/>
  <c r="E71" i="1"/>
  <c r="E70" i="1"/>
  <c r="E69" i="1"/>
  <c r="E68" i="1"/>
  <c r="E67" i="1"/>
  <c r="E66" i="1"/>
  <c r="E65" i="1"/>
  <c r="E64" i="1"/>
  <c r="E63" i="1"/>
  <c r="B52" i="6" l="1"/>
  <c r="C52" i="6" s="1"/>
  <c r="D7" i="6"/>
  <c r="D6" i="6"/>
  <c r="G27" i="3"/>
  <c r="G63" i="1"/>
  <c r="G69" i="1"/>
  <c r="F21" i="3"/>
  <c r="E210" i="1" l="1"/>
  <c r="E209" i="1"/>
  <c r="E206" i="1"/>
  <c r="E205" i="1"/>
  <c r="E204" i="1"/>
  <c r="G204" i="1" s="1"/>
  <c r="I204" i="1" s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G191" i="1" l="1"/>
  <c r="G209" i="1"/>
  <c r="J209" i="1" s="1"/>
  <c r="G186" i="1"/>
  <c r="G177" i="1"/>
  <c r="G197" i="1"/>
  <c r="G184" i="1"/>
  <c r="I184" i="1" s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54" i="1"/>
  <c r="E153" i="1"/>
  <c r="E152" i="1"/>
  <c r="E151" i="1"/>
  <c r="E149" i="1"/>
  <c r="E150" i="1"/>
  <c r="E148" i="1"/>
  <c r="E147" i="1"/>
  <c r="E145" i="1"/>
  <c r="G145" i="1" s="1"/>
  <c r="E144" i="1"/>
  <c r="E143" i="1"/>
  <c r="E142" i="1"/>
  <c r="E141" i="1"/>
  <c r="E140" i="1"/>
  <c r="E139" i="1"/>
  <c r="E138" i="1"/>
  <c r="E137" i="1"/>
  <c r="E136" i="1"/>
  <c r="E127" i="1"/>
  <c r="E126" i="1"/>
  <c r="E125" i="1"/>
  <c r="E124" i="1"/>
  <c r="E123" i="1"/>
  <c r="E122" i="1"/>
  <c r="E121" i="1"/>
  <c r="E120" i="1"/>
  <c r="E119" i="1"/>
  <c r="E118" i="1"/>
  <c r="G118" i="1" s="1"/>
  <c r="E117" i="1"/>
  <c r="E116" i="1"/>
  <c r="E115" i="1"/>
  <c r="E114" i="1"/>
  <c r="E113" i="1"/>
  <c r="F113" i="1" s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G97" i="1" s="1"/>
  <c r="E96" i="1"/>
  <c r="E95" i="1"/>
  <c r="E94" i="1"/>
  <c r="E93" i="1"/>
  <c r="E92" i="1"/>
  <c r="E91" i="1"/>
  <c r="E90" i="1"/>
  <c r="E89" i="1"/>
  <c r="E88" i="1"/>
  <c r="G88" i="1" s="1"/>
  <c r="E87" i="1"/>
  <c r="E86" i="1"/>
  <c r="F86" i="1" s="1"/>
  <c r="E85" i="1"/>
  <c r="E84" i="1"/>
  <c r="E83" i="1"/>
  <c r="E82" i="1"/>
  <c r="E81" i="1"/>
  <c r="E80" i="1"/>
  <c r="E79" i="1"/>
  <c r="E78" i="1"/>
  <c r="E77" i="1"/>
  <c r="E76" i="1"/>
  <c r="E75" i="1"/>
  <c r="E74" i="1"/>
  <c r="I186" i="1" l="1"/>
  <c r="H209" i="1"/>
  <c r="G162" i="1"/>
  <c r="G141" i="1"/>
  <c r="G114" i="1"/>
  <c r="G112" i="1"/>
  <c r="H112" i="1" s="1"/>
  <c r="G79" i="1"/>
  <c r="G74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G38" i="1" s="1"/>
  <c r="E36" i="1"/>
  <c r="E35" i="1"/>
  <c r="E34" i="1"/>
  <c r="E33" i="1"/>
  <c r="E32" i="1"/>
  <c r="E31" i="1"/>
  <c r="G31" i="1" s="1"/>
  <c r="E30" i="1"/>
  <c r="E29" i="1"/>
  <c r="E28" i="1"/>
  <c r="E27" i="1"/>
  <c r="E26" i="1"/>
  <c r="E25" i="1"/>
  <c r="E24" i="1"/>
  <c r="G24" i="1" s="1"/>
  <c r="H24" i="1" s="1"/>
  <c r="E23" i="1"/>
  <c r="E22" i="1"/>
  <c r="E21" i="1"/>
  <c r="E20" i="1"/>
  <c r="E19" i="1"/>
  <c r="E18" i="1"/>
  <c r="G57" i="1" l="1"/>
  <c r="G54" i="1"/>
  <c r="G48" i="1"/>
  <c r="G39" i="1"/>
  <c r="G25" i="1"/>
  <c r="I25" i="1" s="1"/>
  <c r="G18" i="1"/>
  <c r="H18" i="1" s="1"/>
  <c r="F191" i="1"/>
  <c r="G205" i="1"/>
  <c r="I205" i="1" s="1"/>
  <c r="F32" i="3"/>
  <c r="I27" i="3"/>
  <c r="G136" i="1"/>
  <c r="B6" i="6" l="1"/>
  <c r="I18" i="1"/>
  <c r="G108" i="1"/>
  <c r="I108" i="1" s="1"/>
  <c r="G83" i="1"/>
  <c r="G78" i="1"/>
  <c r="G76" i="1"/>
  <c r="G73" i="1"/>
  <c r="F73" i="1"/>
  <c r="F72" i="1"/>
  <c r="F70" i="1"/>
  <c r="F69" i="1"/>
  <c r="F68" i="1"/>
  <c r="G34" i="3"/>
  <c r="G62" i="1"/>
  <c r="G47" i="1"/>
  <c r="G56" i="1"/>
  <c r="I48" i="1" s="1"/>
  <c r="G32" i="1"/>
  <c r="I32" i="1" s="1"/>
  <c r="I39" i="1" l="1"/>
  <c r="I74" i="1"/>
  <c r="I57" i="1"/>
  <c r="I79" i="1"/>
  <c r="G193" i="1"/>
  <c r="E71" i="3" l="1"/>
  <c r="B30" i="6"/>
  <c r="G97" i="3" l="1"/>
  <c r="I97" i="3" s="1"/>
  <c r="D19" i="6" s="1"/>
  <c r="F99" i="3"/>
  <c r="F98" i="3"/>
  <c r="F97" i="3"/>
  <c r="G17" i="1"/>
  <c r="J18" i="1" l="1"/>
  <c r="G95" i="3"/>
  <c r="I95" i="3" s="1"/>
  <c r="D24" i="6" s="1"/>
  <c r="F96" i="3"/>
  <c r="F95" i="3"/>
  <c r="G94" i="3"/>
  <c r="I94" i="3" s="1"/>
  <c r="F94" i="3"/>
  <c r="G93" i="3"/>
  <c r="I93" i="3" s="1"/>
  <c r="F93" i="3"/>
  <c r="G92" i="3"/>
  <c r="I92" i="3" s="1"/>
  <c r="F92" i="3"/>
  <c r="G88" i="3"/>
  <c r="I88" i="3" s="1"/>
  <c r="D25" i="6" s="1"/>
  <c r="F91" i="3"/>
  <c r="F90" i="3"/>
  <c r="F89" i="3"/>
  <c r="F88" i="3"/>
  <c r="I84" i="3"/>
  <c r="F87" i="3"/>
  <c r="F86" i="3"/>
  <c r="F85" i="3"/>
  <c r="F84" i="3"/>
  <c r="G82" i="3"/>
  <c r="I82" i="3" s="1"/>
  <c r="F83" i="3"/>
  <c r="F82" i="3"/>
  <c r="G78" i="3"/>
  <c r="I78" i="3" s="1"/>
  <c r="D18" i="6" s="1"/>
  <c r="F81" i="3"/>
  <c r="F80" i="3"/>
  <c r="F79" i="3"/>
  <c r="F78" i="3"/>
  <c r="G76" i="3"/>
  <c r="I76" i="3" s="1"/>
  <c r="D20" i="6" s="1"/>
  <c r="F77" i="3"/>
  <c r="F76" i="3"/>
  <c r="G74" i="3"/>
  <c r="I74" i="3" s="1"/>
  <c r="D21" i="6" s="1"/>
  <c r="F75" i="3"/>
  <c r="F74" i="3"/>
  <c r="F73" i="3"/>
  <c r="G69" i="3"/>
  <c r="I69" i="3" s="1"/>
  <c r="F71" i="3"/>
  <c r="F70" i="3"/>
  <c r="G67" i="3"/>
  <c r="F65" i="3"/>
  <c r="F60" i="3"/>
  <c r="F57" i="3"/>
  <c r="F56" i="3"/>
  <c r="D47" i="6" l="1"/>
  <c r="D41" i="6"/>
  <c r="J93" i="3"/>
  <c r="D46" i="6"/>
  <c r="J92" i="3"/>
  <c r="D28" i="6"/>
  <c r="D16" i="6"/>
  <c r="J94" i="3"/>
  <c r="H92" i="3"/>
  <c r="H93" i="3"/>
  <c r="H94" i="3"/>
  <c r="F50" i="3"/>
  <c r="F49" i="3"/>
  <c r="F47" i="3"/>
  <c r="F46" i="3"/>
  <c r="F45" i="3"/>
  <c r="F44" i="3"/>
  <c r="F43" i="3"/>
  <c r="F42" i="3"/>
  <c r="G40" i="3"/>
  <c r="I40" i="3" s="1"/>
  <c r="I34" i="3"/>
  <c r="D10" i="6" s="1"/>
  <c r="F34" i="3"/>
  <c r="F29" i="3"/>
  <c r="F30" i="3"/>
  <c r="F31" i="3"/>
  <c r="G24" i="3"/>
  <c r="I24" i="3" s="1"/>
  <c r="F24" i="3"/>
  <c r="F23" i="3"/>
  <c r="G18" i="3"/>
  <c r="I18" i="3" s="1"/>
  <c r="F18" i="3"/>
  <c r="J16" i="3"/>
  <c r="H16" i="3"/>
  <c r="J12" i="3"/>
  <c r="H12" i="3"/>
  <c r="F12" i="3"/>
  <c r="J11" i="3"/>
  <c r="H11" i="3"/>
  <c r="F11" i="3"/>
  <c r="I209" i="1"/>
  <c r="F210" i="1"/>
  <c r="F209" i="1"/>
  <c r="D36" i="6" l="1"/>
  <c r="B24" i="6"/>
  <c r="D15" i="6"/>
  <c r="J18" i="3"/>
  <c r="D11" i="6"/>
  <c r="H18" i="3"/>
  <c r="I207" i="1"/>
  <c r="F208" i="1"/>
  <c r="F207" i="1"/>
  <c r="B31" i="6"/>
  <c r="F206" i="1"/>
  <c r="F205" i="1"/>
  <c r="J204" i="1"/>
  <c r="H204" i="1"/>
  <c r="F204" i="1"/>
  <c r="F200" i="1"/>
  <c r="F199" i="1"/>
  <c r="I193" i="1"/>
  <c r="F196" i="1"/>
  <c r="F195" i="1"/>
  <c r="F194" i="1"/>
  <c r="F193" i="1"/>
  <c r="F189" i="1"/>
  <c r="F188" i="1"/>
  <c r="F187" i="1"/>
  <c r="J184" i="1"/>
  <c r="B32" i="6"/>
  <c r="F184" i="1"/>
  <c r="F180" i="1"/>
  <c r="F172" i="1"/>
  <c r="F171" i="1"/>
  <c r="F170" i="1"/>
  <c r="F168" i="1"/>
  <c r="F167" i="1"/>
  <c r="F166" i="1"/>
  <c r="F165" i="1"/>
  <c r="F164" i="1"/>
  <c r="F160" i="1"/>
  <c r="F159" i="1"/>
  <c r="F158" i="1"/>
  <c r="F152" i="1"/>
  <c r="F151" i="1"/>
  <c r="F150" i="1"/>
  <c r="F144" i="1"/>
  <c r="F143" i="1"/>
  <c r="F142" i="1"/>
  <c r="F140" i="1"/>
  <c r="F138" i="1"/>
  <c r="F132" i="1"/>
  <c r="F131" i="1"/>
  <c r="F130" i="1"/>
  <c r="F123" i="1"/>
  <c r="F122" i="1"/>
  <c r="F118" i="1"/>
  <c r="F117" i="1"/>
  <c r="F116" i="1"/>
  <c r="H108" i="1"/>
  <c r="F111" i="1"/>
  <c r="F110" i="1"/>
  <c r="F109" i="1"/>
  <c r="G98" i="1"/>
  <c r="F102" i="1"/>
  <c r="F103" i="1"/>
  <c r="F104" i="1"/>
  <c r="F105" i="1"/>
  <c r="F106" i="1"/>
  <c r="G93" i="1"/>
  <c r="I93" i="1" s="1"/>
  <c r="F96" i="1"/>
  <c r="F94" i="1"/>
  <c r="F92" i="1"/>
  <c r="F91" i="1"/>
  <c r="F90" i="1"/>
  <c r="G84" i="1"/>
  <c r="F85" i="1"/>
  <c r="F82" i="1"/>
  <c r="F81" i="1"/>
  <c r="F78" i="1"/>
  <c r="F76" i="1"/>
  <c r="F61" i="1"/>
  <c r="F60" i="1"/>
  <c r="F59" i="1"/>
  <c r="F55" i="1"/>
  <c r="F54" i="1"/>
  <c r="F53" i="1"/>
  <c r="F46" i="1"/>
  <c r="F45" i="1"/>
  <c r="F44" i="1"/>
  <c r="B7" i="6"/>
  <c r="G7" i="6" s="1"/>
  <c r="H7" i="6" s="1"/>
  <c r="F38" i="1"/>
  <c r="F37" i="1"/>
  <c r="F36" i="1"/>
  <c r="F35" i="1"/>
  <c r="F34" i="1"/>
  <c r="F33" i="1"/>
  <c r="F32" i="1"/>
  <c r="G6" i="6"/>
  <c r="H6" i="6" s="1"/>
  <c r="F31" i="1"/>
  <c r="F30" i="1"/>
  <c r="F29" i="1"/>
  <c r="F28" i="1"/>
  <c r="F27" i="1"/>
  <c r="F26" i="1"/>
  <c r="F25" i="1"/>
  <c r="B5" i="6"/>
  <c r="F22" i="1"/>
  <c r="B16" i="6" l="1"/>
  <c r="B47" i="6"/>
  <c r="B41" i="6"/>
  <c r="I84" i="1"/>
  <c r="J48" i="1"/>
  <c r="B8" i="6"/>
  <c r="B4" i="6"/>
  <c r="F15" i="1"/>
  <c r="F16" i="1"/>
  <c r="J84" i="1" l="1"/>
  <c r="G47" i="6"/>
  <c r="F9" i="1"/>
  <c r="H47" i="6" l="1"/>
  <c r="B33" i="6"/>
  <c r="I98" i="1"/>
  <c r="G72" i="3"/>
  <c r="H69" i="3"/>
  <c r="F66" i="3"/>
  <c r="F64" i="3"/>
  <c r="F61" i="3"/>
  <c r="F59" i="3"/>
  <c r="F54" i="3"/>
  <c r="F53" i="3"/>
  <c r="E39" i="3"/>
  <c r="G39" i="3" s="1"/>
  <c r="F38" i="3"/>
  <c r="E37" i="3"/>
  <c r="E36" i="3"/>
  <c r="F36" i="3" s="1"/>
  <c r="F28" i="3"/>
  <c r="F17" i="3"/>
  <c r="G14" i="3"/>
  <c r="I14" i="3" s="1"/>
  <c r="F203" i="1"/>
  <c r="F198" i="1"/>
  <c r="F183" i="1"/>
  <c r="F182" i="1"/>
  <c r="F181" i="1"/>
  <c r="F178" i="1"/>
  <c r="F174" i="1"/>
  <c r="F173" i="1"/>
  <c r="F169" i="1"/>
  <c r="F157" i="1"/>
  <c r="F153" i="1"/>
  <c r="F148" i="1"/>
  <c r="F146" i="1"/>
  <c r="F137" i="1"/>
  <c r="F136" i="1"/>
  <c r="F135" i="1"/>
  <c r="F134" i="1"/>
  <c r="F133" i="1"/>
  <c r="F129" i="1"/>
  <c r="F128" i="1"/>
  <c r="G127" i="1"/>
  <c r="F115" i="1"/>
  <c r="F114" i="1"/>
  <c r="F112" i="1"/>
  <c r="F99" i="1"/>
  <c r="F98" i="1"/>
  <c r="F95" i="1"/>
  <c r="F83" i="1"/>
  <c r="F64" i="1"/>
  <c r="F63" i="1"/>
  <c r="F52" i="1"/>
  <c r="F51" i="1"/>
  <c r="F50" i="1"/>
  <c r="F48" i="1"/>
  <c r="F43" i="1"/>
  <c r="F42" i="1"/>
  <c r="F40" i="1"/>
  <c r="F20" i="1"/>
  <c r="F12" i="1"/>
  <c r="F13" i="1"/>
  <c r="F14" i="1"/>
  <c r="F21" i="1"/>
  <c r="F10" i="3"/>
  <c r="F15" i="3"/>
  <c r="F16" i="3"/>
  <c r="F57" i="1"/>
  <c r="F62" i="1"/>
  <c r="F66" i="1"/>
  <c r="F74" i="1"/>
  <c r="F79" i="1"/>
  <c r="F80" i="1"/>
  <c r="F19" i="3"/>
  <c r="F87" i="1"/>
  <c r="F89" i="1"/>
  <c r="F119" i="1"/>
  <c r="F120" i="1"/>
  <c r="F121" i="1"/>
  <c r="F124" i="1"/>
  <c r="F125" i="1"/>
  <c r="F126" i="1"/>
  <c r="F139" i="1"/>
  <c r="F141" i="1"/>
  <c r="F145" i="1"/>
  <c r="F147" i="1"/>
  <c r="F154" i="1"/>
  <c r="F62" i="3"/>
  <c r="F156" i="1"/>
  <c r="F161" i="1"/>
  <c r="F162" i="1"/>
  <c r="F175" i="1"/>
  <c r="F176" i="1"/>
  <c r="H67" i="3"/>
  <c r="F177" i="1"/>
  <c r="F72" i="3"/>
  <c r="F185" i="1"/>
  <c r="F51" i="3"/>
  <c r="F55" i="3"/>
  <c r="F58" i="3"/>
  <c r="F48" i="3"/>
  <c r="F33" i="3"/>
  <c r="F201" i="1"/>
  <c r="F202" i="1"/>
  <c r="F192" i="1"/>
  <c r="F107" i="1"/>
  <c r="F101" i="1"/>
  <c r="F100" i="1"/>
  <c r="F49" i="1"/>
  <c r="F190" i="1"/>
  <c r="H98" i="1"/>
  <c r="F71" i="1"/>
  <c r="F41" i="1"/>
  <c r="F18" i="1"/>
  <c r="F10" i="1"/>
  <c r="F27" i="3"/>
  <c r="F67" i="3"/>
  <c r="F68" i="3"/>
  <c r="G63" i="3"/>
  <c r="H63" i="3" s="1"/>
  <c r="G10" i="3"/>
  <c r="I10" i="3" s="1"/>
  <c r="D5" i="6" s="1"/>
  <c r="H27" i="3"/>
  <c r="F63" i="3"/>
  <c r="G15" i="3"/>
  <c r="F41" i="3"/>
  <c r="G64" i="3"/>
  <c r="H184" i="1"/>
  <c r="F56" i="1"/>
  <c r="F67" i="1"/>
  <c r="F24" i="1"/>
  <c r="F127" i="1"/>
  <c r="H141" i="1"/>
  <c r="F186" i="1"/>
  <c r="F163" i="1"/>
  <c r="F179" i="1"/>
  <c r="G119" i="1"/>
  <c r="I119" i="1" s="1"/>
  <c r="F19" i="1"/>
  <c r="F14" i="3"/>
  <c r="F39" i="1"/>
  <c r="F155" i="1"/>
  <c r="F69" i="3"/>
  <c r="F197" i="1"/>
  <c r="F47" i="1"/>
  <c r="D4" i="6"/>
  <c r="G60" i="3"/>
  <c r="I60" i="3" s="1"/>
  <c r="F35" i="3"/>
  <c r="J69" i="3"/>
  <c r="D31" i="6"/>
  <c r="D8" i="6" l="1"/>
  <c r="B17" i="6"/>
  <c r="H14" i="3"/>
  <c r="H10" i="3"/>
  <c r="J14" i="3"/>
  <c r="J10" i="3"/>
  <c r="F39" i="3"/>
  <c r="G17" i="3"/>
  <c r="I17" i="3" s="1"/>
  <c r="H119" i="1"/>
  <c r="I141" i="1"/>
  <c r="J98" i="1"/>
  <c r="J119" i="1"/>
  <c r="B20" i="6"/>
  <c r="H72" i="3"/>
  <c r="I72" i="3"/>
  <c r="H84" i="1"/>
  <c r="F84" i="1"/>
  <c r="F108" i="1"/>
  <c r="I39" i="3"/>
  <c r="H39" i="3"/>
  <c r="H114" i="1"/>
  <c r="F77" i="1"/>
  <c r="I63" i="3"/>
  <c r="F88" i="1"/>
  <c r="F13" i="3"/>
  <c r="G13" i="3"/>
  <c r="F20" i="3"/>
  <c r="I19" i="3"/>
  <c r="I25" i="3"/>
  <c r="D22" i="6" s="1"/>
  <c r="H60" i="3"/>
  <c r="I67" i="3"/>
  <c r="F93" i="1"/>
  <c r="H93" i="1"/>
  <c r="I127" i="1"/>
  <c r="H127" i="1"/>
  <c r="G22" i="3"/>
  <c r="H22" i="3" s="1"/>
  <c r="J22" i="3" s="1"/>
  <c r="F22" i="3"/>
  <c r="G41" i="3"/>
  <c r="D26" i="6"/>
  <c r="J60" i="3"/>
  <c r="F58" i="1"/>
  <c r="I15" i="3"/>
  <c r="H15" i="3"/>
  <c r="F11" i="1"/>
  <c r="F17" i="1"/>
  <c r="F23" i="1"/>
  <c r="H19" i="3"/>
  <c r="I136" i="1"/>
  <c r="H136" i="1"/>
  <c r="F97" i="1"/>
  <c r="I64" i="3"/>
  <c r="H64" i="3"/>
  <c r="F75" i="1"/>
  <c r="F149" i="1"/>
  <c r="G146" i="1"/>
  <c r="G38" i="3"/>
  <c r="F65" i="1"/>
  <c r="D23" i="6"/>
  <c r="J27" i="3"/>
  <c r="F37" i="3"/>
  <c r="G36" i="3"/>
  <c r="G51" i="3"/>
  <c r="F52" i="3"/>
  <c r="G89" i="1"/>
  <c r="B25" i="6" l="1"/>
  <c r="G25" i="6" s="1"/>
  <c r="H25" i="6" s="1"/>
  <c r="I22" i="3"/>
  <c r="H17" i="3"/>
  <c r="J141" i="1"/>
  <c r="G20" i="6"/>
  <c r="H20" i="6" s="1"/>
  <c r="J15" i="3"/>
  <c r="D12" i="6"/>
  <c r="J72" i="3"/>
  <c r="D30" i="6"/>
  <c r="J57" i="1"/>
  <c r="B10" i="6"/>
  <c r="I41" i="3"/>
  <c r="H41" i="3"/>
  <c r="D39" i="6"/>
  <c r="J67" i="3"/>
  <c r="H13" i="3"/>
  <c r="I13" i="3"/>
  <c r="H79" i="1"/>
  <c r="I114" i="1"/>
  <c r="I155" i="1"/>
  <c r="J63" i="3"/>
  <c r="D43" i="6"/>
  <c r="J39" i="3"/>
  <c r="H197" i="1"/>
  <c r="I197" i="1"/>
  <c r="J19" i="3"/>
  <c r="D17" i="6"/>
  <c r="D13" i="6"/>
  <c r="H48" i="1"/>
  <c r="I177" i="1"/>
  <c r="H177" i="1"/>
  <c r="B21" i="6"/>
  <c r="J127" i="1"/>
  <c r="H89" i="1"/>
  <c r="I89" i="1"/>
  <c r="I38" i="3"/>
  <c r="H38" i="3"/>
  <c r="H74" i="1"/>
  <c r="I146" i="1"/>
  <c r="H146" i="1"/>
  <c r="B23" i="6"/>
  <c r="J136" i="1"/>
  <c r="B14" i="6"/>
  <c r="I51" i="3"/>
  <c r="I162" i="1"/>
  <c r="H162" i="1"/>
  <c r="H36" i="3"/>
  <c r="I36" i="3"/>
  <c r="J17" i="3"/>
  <c r="D14" i="6"/>
  <c r="H57" i="1"/>
  <c r="I63" i="1"/>
  <c r="H63" i="1"/>
  <c r="J64" i="3"/>
  <c r="D40" i="6"/>
  <c r="J108" i="1"/>
  <c r="B18" i="6"/>
  <c r="G24" i="6"/>
  <c r="H24" i="6" s="1"/>
  <c r="H39" i="1"/>
  <c r="B19" i="6" l="1"/>
  <c r="G19" i="6" s="1"/>
  <c r="H19" i="6" s="1"/>
  <c r="G17" i="6"/>
  <c r="H17" i="6" s="1"/>
  <c r="G23" i="6"/>
  <c r="H23" i="6" s="1"/>
  <c r="J114" i="1"/>
  <c r="G21" i="6"/>
  <c r="H21" i="6" s="1"/>
  <c r="G38" i="6"/>
  <c r="H38" i="6" s="1"/>
  <c r="G18" i="6"/>
  <c r="H18" i="6" s="1"/>
  <c r="J197" i="1"/>
  <c r="B46" i="6"/>
  <c r="G39" i="6"/>
  <c r="H39" i="6" s="1"/>
  <c r="G40" i="6"/>
  <c r="H40" i="6" s="1"/>
  <c r="J177" i="1"/>
  <c r="B29" i="6"/>
  <c r="G31" i="6"/>
  <c r="H31" i="6" s="1"/>
  <c r="B27" i="6"/>
  <c r="J13" i="3"/>
  <c r="D9" i="6"/>
  <c r="G41" i="6"/>
  <c r="B13" i="6"/>
  <c r="J79" i="1"/>
  <c r="G14" i="6"/>
  <c r="H14" i="6" s="1"/>
  <c r="G8" i="6"/>
  <c r="H8" i="6" s="1"/>
  <c r="D35" i="6"/>
  <c r="G35" i="6" s="1"/>
  <c r="H35" i="6" s="1"/>
  <c r="J41" i="3"/>
  <c r="G5" i="6"/>
  <c r="E5" i="11" s="1"/>
  <c r="F5" i="11" s="1"/>
  <c r="G5" i="11" s="1"/>
  <c r="J38" i="3"/>
  <c r="D29" i="6"/>
  <c r="B9" i="6"/>
  <c r="J39" i="1"/>
  <c r="B22" i="6"/>
  <c r="G36" i="6"/>
  <c r="H36" i="6" s="1"/>
  <c r="J89" i="1"/>
  <c r="B15" i="6"/>
  <c r="G32" i="6"/>
  <c r="H32" i="6" s="1"/>
  <c r="D34" i="6"/>
  <c r="D33" i="6"/>
  <c r="G33" i="6" s="1"/>
  <c r="H33" i="6" s="1"/>
  <c r="J36" i="3"/>
  <c r="B28" i="6"/>
  <c r="G28" i="6" s="1"/>
  <c r="H28" i="6" s="1"/>
  <c r="J162" i="1"/>
  <c r="B26" i="6"/>
  <c r="J146" i="1"/>
  <c r="B12" i="6"/>
  <c r="G12" i="6" s="1"/>
  <c r="H12" i="6" s="1"/>
  <c r="J74" i="1"/>
  <c r="B11" i="6"/>
  <c r="G11" i="6" s="1"/>
  <c r="H11" i="6" s="1"/>
  <c r="J63" i="1"/>
  <c r="G44" i="6"/>
  <c r="H44" i="6" s="1"/>
  <c r="G16" i="6"/>
  <c r="H16" i="6" s="1"/>
  <c r="J93" i="1"/>
  <c r="B53" i="6" l="1"/>
  <c r="C53" i="6" s="1"/>
  <c r="B51" i="6"/>
  <c r="H41" i="6"/>
  <c r="E41" i="11"/>
  <c r="D51" i="11" s="1"/>
  <c r="H5" i="6"/>
  <c r="G26" i="6"/>
  <c r="H26" i="6" s="1"/>
  <c r="G42" i="6"/>
  <c r="H42" i="6" s="1"/>
  <c r="G9" i="6"/>
  <c r="H9" i="6" s="1"/>
  <c r="G43" i="6"/>
  <c r="H43" i="6" s="1"/>
  <c r="G29" i="6"/>
  <c r="H29" i="6" s="1"/>
  <c r="H46" i="6"/>
  <c r="G13" i="6"/>
  <c r="H13" i="6" s="1"/>
  <c r="G34" i="6"/>
  <c r="H34" i="6" s="1"/>
  <c r="G15" i="6"/>
  <c r="H15" i="6" s="1"/>
  <c r="G10" i="6"/>
  <c r="H10" i="6" s="1"/>
  <c r="G30" i="6"/>
  <c r="H30" i="6" s="1"/>
  <c r="C51" i="6" l="1"/>
  <c r="D51" i="6"/>
  <c r="D56" i="6" s="1"/>
  <c r="F41" i="11"/>
  <c r="G41" i="11" s="1"/>
  <c r="C54" i="11" l="1"/>
  <c r="D55" i="11"/>
</calcChain>
</file>

<file path=xl/sharedStrings.xml><?xml version="1.0" encoding="utf-8"?>
<sst xmlns="http://schemas.openxmlformats.org/spreadsheetml/2006/main" count="1417" uniqueCount="471">
  <si>
    <t>SISTEMA DE GESTIÓN Y GARANTIA DE LA CALIDAD</t>
  </si>
  <si>
    <r>
      <t>CODIGO</t>
    </r>
    <r>
      <rPr>
        <sz val="10"/>
        <rFont val="Arial"/>
        <family val="2"/>
      </rPr>
      <t>: GPL-REG-001.XX</t>
    </r>
  </si>
  <si>
    <t>PROCESO GESTIÓN PLANEACIÓN</t>
  </si>
  <si>
    <r>
      <t xml:space="preserve">VERSIÓN: </t>
    </r>
    <r>
      <rPr>
        <sz val="10"/>
        <rFont val="Arial"/>
        <family val="2"/>
      </rPr>
      <t>01</t>
    </r>
  </si>
  <si>
    <t>REGISTRO MATRIZ DE SEMAFORIZACIÓN DE LOS PLANES OPERATIVOS ANUALES (P.O.A.S)</t>
  </si>
  <si>
    <r>
      <t>FECHA:</t>
    </r>
    <r>
      <rPr>
        <sz val="10"/>
        <rFont val="Arial"/>
        <family val="2"/>
      </rPr>
      <t xml:space="preserve"> 31/10/07</t>
    </r>
  </si>
  <si>
    <r>
      <t>PAGINA</t>
    </r>
    <r>
      <rPr>
        <sz val="10"/>
        <rFont val="Arial"/>
        <family val="2"/>
      </rPr>
      <t>: 01 DE 01</t>
    </r>
  </si>
  <si>
    <t>ACTIVIDADES EVALUADAS</t>
  </si>
  <si>
    <t>PUNTAJE POR ACTIVIDAD</t>
  </si>
  <si>
    <t>INTERPRETACIÓN</t>
  </si>
  <si>
    <t>PUNTAJE POR AREA</t>
  </si>
  <si>
    <t>RESULTADOS TERCER TRIMESTRE PLANES OPERATIVOS ANUALES VIGENCIA 2013</t>
  </si>
  <si>
    <t>OBJETIVOS ESTRATEGICOS</t>
  </si>
  <si>
    <t>PERSPECTIVAS</t>
  </si>
  <si>
    <t>PROCESO</t>
  </si>
  <si>
    <t>PACIENTE / USUARIO / CLIENTE</t>
  </si>
  <si>
    <t>Aumentar la eficiencia y calidad en el desempeño de los procesos, mediante la prestación de servicios de salud oportunos, seguros y continuos</t>
  </si>
  <si>
    <t xml:space="preserve"> URGENCIAS</t>
  </si>
  <si>
    <t>Cumplir con el protocolo de consentimiento informado de la Institución</t>
  </si>
  <si>
    <t>Chequeo periodico del carro de paro verificando el cumplimiento de la  Resolucion 1043/2006</t>
  </si>
  <si>
    <t>Brindar servicios de salud, centrados en el usuario y su familia, cumpliendo cada uno de los atributos de la calidad y orientados a la satisfacción de las necesidades de salud de las personas pensando en  atencion humanizada a todos  los usuarios del hospital</t>
  </si>
  <si>
    <t>Lograr la plena satisfaccion de los usuarios del hospital san vicente como intrumento de fidelizacion a los servicios en salud que el hospital brinda</t>
  </si>
  <si>
    <t>Realizar las acciones correctivas y preventivas planteadas en la respuestas de Peticiones, Quejas y Reclamos</t>
  </si>
  <si>
    <t>% oportunidad en la gestion de PQR</t>
  </si>
  <si>
    <t>PUNTAJE POR PERSPECTIVA</t>
  </si>
  <si>
    <t>Garantizar la oportunidad en el traslado de pacientes en los procesos asistenciales internos</t>
  </si>
  <si>
    <t>UCI INTERMEDIO ADULTOS</t>
  </si>
  <si>
    <t>UCI NEONATAL</t>
  </si>
  <si>
    <t>Mejorar la Pertinencia del sistema de Referencia y contra referencia</t>
  </si>
  <si>
    <t>Garantizar oportunidad en la remision efectiva del Area de Urgencias</t>
  </si>
  <si>
    <t>CONSULTA EXTERNA</t>
  </si>
  <si>
    <t>QUIROFANOS</t>
  </si>
  <si>
    <t>Garantizar que se cuente con elementos esteriles para la atención a los usuarios</t>
  </si>
  <si>
    <t>ESTERILIZACION E INSTRUMENTACION</t>
  </si>
  <si>
    <t xml:space="preserve">Alimentar en el sistema de Dinamica, el plan de tratamiento diario de cada  paciente por terapia </t>
  </si>
  <si>
    <t>Organizar la atención de los pacientes en forma personalizada</t>
  </si>
  <si>
    <t>REHABILITACION</t>
  </si>
  <si>
    <t>BANCO DE SANGRE</t>
  </si>
  <si>
    <t>Crear una cultura de donación Habitual en la población en general del municipio de Arauca</t>
  </si>
  <si>
    <t>verificar el numero de donantes con pruebas prositivas despues de haber realizado la educacion y promocion de la donacion habitual a la comunidad</t>
  </si>
  <si>
    <t>IMAGENOLOGIA</t>
  </si>
  <si>
    <t>Contar con el programa de control de calidad externo</t>
  </si>
  <si>
    <t>LABORATORIO CLINICO</t>
  </si>
  <si>
    <t>Realizar la notificacion de los eventos de salud publica presentados en el Hospital San vicente de arauca -ESE- semanalmente.</t>
  </si>
  <si>
    <t>Cumplimiento  al cronograma del comité de epidemiologia</t>
  </si>
  <si>
    <t>Asistir a los COVES Municipales y Departamentales Programados</t>
  </si>
  <si>
    <t>Presentacion del Informe de Busqueda Activa Institucional  (BAI) a la UAESA- Alcaldia de Arauca</t>
  </si>
  <si>
    <t>Presentacion del informe de ITS mensualmente  a la  Alcaldia de Arauca</t>
  </si>
  <si>
    <t>EPIDEMIOLOGIA</t>
  </si>
  <si>
    <t>HISTORIAS CLINICAS</t>
  </si>
  <si>
    <t>FARMACIA</t>
  </si>
  <si>
    <t>IAMI</t>
  </si>
  <si>
    <t>CONTROL INTERNO</t>
  </si>
  <si>
    <t>Realizar seguimiento al 100% de los procesos judiciales</t>
  </si>
  <si>
    <t>Realizar contestacion y presentacion de demandas según sea el caso</t>
  </si>
  <si>
    <t>Asistir al 100% de audiencias programadas</t>
  </si>
  <si>
    <t>Realizar el seguimiento al 100% a las investigaciones administrativas adelantadas en contra de la ESE</t>
  </si>
  <si>
    <t xml:space="preserve">Implementar las acciones correctivas y preventivas en el proceso de contratación </t>
  </si>
  <si>
    <t>Tener control sobre los procesos contratados externamente</t>
  </si>
  <si>
    <t>JURIDICA</t>
  </si>
  <si>
    <t>RECURSOS BIOMEDICOS</t>
  </si>
  <si>
    <t>GESTION DE INFORMACION A USUARIOS - GIU</t>
  </si>
  <si>
    <t>ADMISION A USUARIOS</t>
  </si>
  <si>
    <t>FACTURACION</t>
  </si>
  <si>
    <t>Garantizar la entrega oportuna de los insumos a las diferentes áreas del Hospital con prioridad a las áreas asistenciales</t>
  </si>
  <si>
    <t>COMPRAS Y SUMINISTROS</t>
  </si>
  <si>
    <t>AMBIENTAL Y SANITARIA</t>
  </si>
  <si>
    <t>APRENDIZAJE Y CRECIMIENTO</t>
  </si>
  <si>
    <t>Fortalecer la gestión de los procesos asistenciales y administrativos en pro de la mejora continua de la institucion</t>
  </si>
  <si>
    <t>Elaborar los planes de mejoramiento del proceso</t>
  </si>
  <si>
    <t>URGENCIAS</t>
  </si>
  <si>
    <t>UCI INTERMEDIOS</t>
  </si>
  <si>
    <t>ENFERMERIA</t>
  </si>
  <si>
    <t>PATOLOGIA</t>
  </si>
  <si>
    <t>TALENTO HUMANO</t>
  </si>
  <si>
    <t>SALUD OCUPACIONAL</t>
  </si>
  <si>
    <t xml:space="preserve">GIU </t>
  </si>
  <si>
    <t>ADMISION AL USUARIO</t>
  </si>
  <si>
    <t>COSTOS</t>
  </si>
  <si>
    <t>PRESUPUESTO</t>
  </si>
  <si>
    <t>GESTION DE CALIDAD</t>
  </si>
  <si>
    <t>Brindar asesoría técnica  personalizada a los líderes de los procesos estratégicos y de Apoyo.</t>
  </si>
  <si>
    <t>Realizar el seguimiento  oportuno de la gestion de las no conformidades reportadas de los Procesos de Apoyo y Estrategicos</t>
  </si>
  <si>
    <t xml:space="preserve">Actualizar el listado maestro de documentos del sistema de gestión y garantía de calidad. </t>
  </si>
  <si>
    <t>ARCHIVO</t>
  </si>
  <si>
    <t>SISTEMAS</t>
  </si>
  <si>
    <t>Implementar Estrategias de Intervención a los Servidores Públicos y Colaboradores de la ESE en el Marco de Fortalecer sus Competencias con el Fin de Crear Valor en los Resultados Individuales</t>
  </si>
  <si>
    <t xml:space="preserve">QUIROFANOS </t>
  </si>
  <si>
    <t>Actualización continua de los funcionarios del servicio de banco de sangre</t>
  </si>
  <si>
    <t>Programar y ejecutar capacitaciones sobre promocion de la donacion habitual, dirigidas al personal de los demas servicios de la institucion</t>
  </si>
  <si>
    <t>Evaluar periodicamente el conocimiento de personal</t>
  </si>
  <si>
    <t>Capacitar al personal interno del proceso y de los procesos asistenciales</t>
  </si>
  <si>
    <t>Garantizar que los procesos de la institución conozcan el normograma institucional</t>
  </si>
  <si>
    <t>Apoyar el desarrollo del procedimiento de inducción en lo correspondiente a los examenes de ingreso al personal</t>
  </si>
  <si>
    <t>GESTION DE INFORMACION A USUARIOS</t>
  </si>
  <si>
    <t>Cumplimiento al cronograma de capacitaciones de las auditorias integradas de gestión</t>
  </si>
  <si>
    <t>Programar capacitaciones técnicas archivisticas a los funcionarios de la entidad</t>
  </si>
  <si>
    <t>FINANCIERA Y GERENCIAL</t>
  </si>
  <si>
    <t>Fortalecer la sostenibilidad económica y el crecimiento financiero de la entidad,  mediante un modelo de gestion empresarial que maximise las ganancias operacionales y generen una rentabilidad economica y social</t>
  </si>
  <si>
    <t>Apoyo técnico para el envió y validación de informes generados de otras dependencias, que sirve de soporte para los principales entes de control (contaduría, contraloría, y ministerio).</t>
  </si>
  <si>
    <t>Gestionar los insumos necesarios para mantener un stock de inventario que se requiere para dar respuesta oportuna a las solicitudes de cada proceso</t>
  </si>
  <si>
    <t>Reporte de bajas de bienes</t>
  </si>
  <si>
    <t xml:space="preserve">Avance en la ejecucion del plan de Compras </t>
  </si>
  <si>
    <t>CONTABILIDAD</t>
  </si>
  <si>
    <t>GERENCIA DE LA INFORMACION</t>
  </si>
  <si>
    <t>Mejorar la eficiencia de los recursos tecnologicos existentes en la institucion, para que sean el apoyo vital en la toma de decisiones y brinden una ventaja competitiva mediante la generacion de valor agragado.</t>
  </si>
  <si>
    <t>Mantener actualizado el tablero de indicadores del proceso</t>
  </si>
  <si>
    <t>Colocar en funcionamiento las TRD, regalmentadas por la ley 594/2000, en la organización de los archivos de gestion.</t>
  </si>
  <si>
    <t>UCI ADULTOS</t>
  </si>
  <si>
    <t>ESTERILIZACION</t>
  </si>
  <si>
    <t xml:space="preserve">Enviar a los procesos de facturación e Historias Clinicas los documentos necesarios para el cobro de los servicios y tener los soportes de la atención de acuerdo a lo que exige la ley </t>
  </si>
  <si>
    <t>GESTION AMBIENTAL Y SANITARIA</t>
  </si>
  <si>
    <t>Continuar con la implementacion de la medicion de los indicadores del proceso</t>
  </si>
  <si>
    <t xml:space="preserve">Mantener toda la información actualizada correspondiente a todos los documentos que se resguardan en el archivo central de forma sistematizada y automatizada </t>
  </si>
  <si>
    <t>Realizar el seguimiento de verificacion de cumplimiento de las TRD en los difentes procesos de la institucion , reglamentadas por el Acuerdo 039 de 2000, en la organización de los archivos de gestion</t>
  </si>
  <si>
    <t>Oportunidad en el prestamo de documentación del archivo a los diferentes procesos de la Institución</t>
  </si>
  <si>
    <t xml:space="preserve">Presentación oportuna de los informes a los entes de control </t>
  </si>
  <si>
    <t>PROCESOS</t>
  </si>
  <si>
    <t>PERSPECTIVAS ESTRATEGICAS</t>
  </si>
  <si>
    <t xml:space="preserve">TALENTO HUMANO </t>
  </si>
  <si>
    <t xml:space="preserve">URGENCIAS </t>
  </si>
  <si>
    <t xml:space="preserve">REHABILITACION </t>
  </si>
  <si>
    <t xml:space="preserve">IMAGENOLOGIA </t>
  </si>
  <si>
    <t xml:space="preserve">EPIDEMIOLOGIA </t>
  </si>
  <si>
    <t xml:space="preserve">FARMACIA </t>
  </si>
  <si>
    <t>GESTION AMBIENTAL</t>
  </si>
  <si>
    <t xml:space="preserve">ARCHIVO </t>
  </si>
  <si>
    <t xml:space="preserve">SISTEMAS </t>
  </si>
  <si>
    <t>PUNTAJE CONSOLIDADO</t>
  </si>
  <si>
    <t>N.A.</t>
  </si>
  <si>
    <t>Contar con un perfil epidemiologico actualizado en la unidad de cuidados intensivos adulto</t>
  </si>
  <si>
    <t>TESORERIA</t>
  </si>
  <si>
    <t>CARTERA</t>
  </si>
  <si>
    <t>SEMAFORIZACION</t>
  </si>
  <si>
    <t>INTERPRETACION</t>
  </si>
  <si>
    <t>PUNTAJE CONSOLIDADO TERCER TRIMESTRE</t>
  </si>
  <si>
    <t>Certificar oportunamente las defunciones dentro de las primeras 24 horas despues de ocurrido el hecho vital</t>
  </si>
  <si>
    <t xml:space="preserve">Aplicar protocolos de venopuncion  y de manejo preventivo de Dispositivos medicos y equipos de infusion, </t>
  </si>
  <si>
    <t>Acompañamiento, asesoría en la revisión, actualización y/o elaboración de Procedimientos POE's/ adopcion de guias clínicas basadas en la evidencia de acuerdo a lo requerido por norma</t>
  </si>
  <si>
    <t>RECURSOS FISICOS</t>
  </si>
  <si>
    <t>MATERNIDAD</t>
  </si>
  <si>
    <t>Seguimiento a los informes de obligatoria presentación por cada dependencia</t>
  </si>
  <si>
    <t xml:space="preserve">FINANCIERA </t>
  </si>
  <si>
    <t>Contar con los procedimientos prioritarios documentados,de acuerdo a los parametros exigidos en la Res. 1441 2013 para el servicio de urgencias</t>
  </si>
  <si>
    <t>Realizar seguimiento al indice de mortalidad en el servicio de urg.</t>
  </si>
  <si>
    <t>UCI INTERMEDIOS ADULTOS</t>
  </si>
  <si>
    <t>TRASLADO ASISTENCIAL</t>
  </si>
  <si>
    <t>Apoyar y coordinar la programación de cirugia en el sistema por cada especialista desde el proceso de consulta externa</t>
  </si>
  <si>
    <t>Implementar la preparación de pacientes quirurgicos y post quirurgicos y revisión 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entrega de registro pre-anestesico al paciente que va ser intervenido y diligenciar el consentimiento informado</t>
  </si>
  <si>
    <t>Contar con los Protocolos y Manuales y  Procedimientos prioritarios del proceso en cumplimiento a lo exigido en los parametros de habilitacion (Res. 1441 2013) del servicio Radiologia e Imágenes Diagnosticos</t>
  </si>
  <si>
    <t>Contar con los Protocolos y Manuales y  Procedimientos prioritarios del proceso en cumplimiento a lo exigido en los parametros de habilitacion (Res. 1441 2013) del servicio Ginecobstetricia</t>
  </si>
  <si>
    <t>Llevar el invetario de dispositivos medicos e instrumental quirurgico mediante lista de chequeo establecida</t>
  </si>
  <si>
    <t xml:space="preserve">Contar con los protocolos y manuales y procedimientos prioritarios del proceso en cumplimiento a lo exigido en los parametros de habilitacion (Res. 1441 2013) del servicio de farmacia </t>
  </si>
  <si>
    <t xml:space="preserve">Control de ingresos de medicamentos y dispositivos medicos </t>
  </si>
  <si>
    <t xml:space="preserve">Garantizar el reporte de tecnovigilancias </t>
  </si>
  <si>
    <t xml:space="preserve">Revision de alertas sanitarias nacionales e internacionales de farmacovigilancia y tecnovigilancia ante el comité de farmacia y terapeuta </t>
  </si>
  <si>
    <t xml:space="preserve">Garantizar la operatividad del comité de farmacia y terapeutica </t>
  </si>
  <si>
    <t>Seguimiento al procedimiento de  contratación de acuerdo a lo establecido en el manual diseñado para tal fin</t>
  </si>
  <si>
    <t>Verificación de Asistencia al lugar de trabajo.</t>
  </si>
  <si>
    <t>Presentar informes a la Administracion de manera semestral, sobre atención al usuario</t>
  </si>
  <si>
    <t>Programar el cronograma para la ejecución y cumplimiento del plan de mantenimiento y calibración vigencia 2014</t>
  </si>
  <si>
    <t>Realizar seguimiento al plan de matenimiento de los procesos asistenciales</t>
  </si>
  <si>
    <t>Realizar inventario de los equipos de las areas asistenciales y verificar que cuenten con hojas de vida.</t>
  </si>
  <si>
    <t>Apoyar al proceso de Farmacia en el Reportede al Invima de Tecnovigilancia</t>
  </si>
  <si>
    <t xml:space="preserve">Gestionar oportunamente  las no conformidades que se presentan al Proceso y realizar las acciones correctivas para cada una de ellas con el objetivo de mitigar su impacto                                                          </t>
  </si>
  <si>
    <t>MEJORAMIENTO CONTINUO</t>
  </si>
  <si>
    <t>FINANCIERA</t>
  </si>
  <si>
    <t>Asistir al programa de capacitaciones establecido en el martes de academia</t>
  </si>
  <si>
    <t>Asistir al programa de capacitaciones establecido para el Para el proceso de Esterilizacion</t>
  </si>
  <si>
    <t xml:space="preserve">Capacitar al personal de cada proceso asistencial sobre la implementacion y operativizacion del programa de farmacovigilancia </t>
  </si>
  <si>
    <t xml:space="preserve">Capacitar al personal de cada proceso asistencial sobre la implementacion y operativizacion del programa de tecnovigilancia </t>
  </si>
  <si>
    <t>Asistir al programa de capacitaciones establecido en el martes y miercoles de academia</t>
  </si>
  <si>
    <t>Realizar capacitaciones dirigido al personal asistencial y administrativo de las areas de trabajo establecidas en el proceso de Gestion ambiental</t>
  </si>
  <si>
    <t>Realizar capacitacones del manejo adecuado de residuos Hospitalario al personal de servicios generales de manera mensual</t>
  </si>
  <si>
    <t>GESTION INFORMACION A USUARIOS</t>
  </si>
  <si>
    <r>
      <t>Dar a conocer el procedimiento en caso de accidente laboral a todos</t>
    </r>
    <r>
      <rPr>
        <sz val="9"/>
        <color indexed="10"/>
        <rFont val="Tahoma"/>
        <family val="2"/>
      </rPr>
      <t xml:space="preserve"> </t>
    </r>
    <r>
      <rPr>
        <sz val="9"/>
        <rFont val="Tahoma"/>
        <family val="2"/>
      </rPr>
      <t>los procesos</t>
    </r>
  </si>
  <si>
    <t xml:space="preserve">Realizar la entrega de los documentos actualizados a cada uno de los procesos de acuerdo  la soliictud </t>
  </si>
  <si>
    <t>Estudiar las propuestas en cuanto a Calidad, garantía, precio  y condiciones de la propuenta y seleccionar la más favorable para la entidad.</t>
  </si>
  <si>
    <t>Realizar la notificacion de cobro a las empresas  a las cuales se les presta Servicios de Salud, en el termino de cinco (5) dias del envio de las cuentas de cobro a cartera</t>
  </si>
  <si>
    <t>Mantener información actualizada y real para la generación de los informes de ingresos por ventas de servicios</t>
  </si>
  <si>
    <t>Realizar la gestion necesaria para que se garantice el recaudo de la cartera corriente de la vigencia 2014</t>
  </si>
  <si>
    <t>Cumplir con el proceso de recepción de glosas</t>
  </si>
  <si>
    <t>Identificar por pagador y por facturas, el 100% de los pagos recibidos en Tesoreria por concepto de ventas de servicios en Salud</t>
  </si>
  <si>
    <t xml:space="preserve">Realizar citas de cruce de cuentas por pagar con las empresas responsables de pago que se encuentren en Arauca y por correo electronico </t>
  </si>
  <si>
    <t>Implementar las TRD en el proceso de Urgencias,  en la organización de los archivos de gestion</t>
  </si>
  <si>
    <t>Alimentar el tablero de indicadores del proceso de  Traslado Asistencial</t>
  </si>
  <si>
    <t>Oportunidad de entrega de entrega del reporte de inasistencia de citas medica (tablero de productividad) de consulta</t>
  </si>
  <si>
    <t>Actualizar periodicamente el tablero de indicadores del proceso con su respectivo analisis y si fuere el caso con acciones de mejoramiento y reportar oportunamente.</t>
  </si>
  <si>
    <t>Implementar las TRD en el proceso de ambiental y sanitaria   en la organización de los archivos de gestion.</t>
  </si>
  <si>
    <t>Reporte oportuno del tablero de indicadores de gestion del proceso de Contabilidad de acuerdo a la periodicidad de reporte esblecido</t>
  </si>
  <si>
    <t>Reportar periodicamente el tablero de indicadores con su respectivo analisis y acciones de mejora, de acuerdo al cronograma establecido</t>
  </si>
  <si>
    <t>Implementar las TRD en el proceso de financiera  en la organización de los archivos de gestion.</t>
  </si>
  <si>
    <t>Actualizar el tablero de indicadores de gestion del proceso</t>
  </si>
  <si>
    <t>Oportunidad en el reporte de información en cumplimiento del Decreto 2193 de 2004 o la norma que la sustituya</t>
  </si>
  <si>
    <t>GINECOBSTETRICIA</t>
  </si>
  <si>
    <t>COORDINACIÓN ENFERMERIA</t>
  </si>
  <si>
    <t>N.A</t>
  </si>
  <si>
    <t>Oportunidad de Informes entregados a direccion a Dirección sobre la ejecución presupuestal de ingresos y gastos</t>
  </si>
  <si>
    <t>Tener información financiera de la institución actualizada y veraz</t>
  </si>
  <si>
    <t>AUDIOTORIA MEDICA</t>
  </si>
  <si>
    <t xml:space="preserve">Garantizar la vigilancia,  adherencia y cumplimiento del protocolo de seguridad del paciente en la institucion, mediante el cumplimiento de los parametros  de lista de chequeo establecida
</t>
  </si>
  <si>
    <t>Garantizar la continuidad y la oportunidad en la atención de los pacientes que ingresan al proceso de Urgencias y definición de la patologia tanto en consultorios, procedimientos como en observación</t>
  </si>
  <si>
    <t>ADECUADO</t>
  </si>
  <si>
    <t xml:space="preserve">HOSPITALIZACION </t>
  </si>
  <si>
    <t xml:space="preserve">Garantizar la vigilancia,  adherencia y cumplimiento del protocolo de seguridad del paciente en la institucion, medianteel cumplimiento de los parametros  de lista de chequeo establecida
</t>
  </si>
  <si>
    <t>Evidenciar el control de la entrega de las historias clinicas al proceso de estadistica</t>
  </si>
  <si>
    <t>Contar con la documentación de los procedimientos más frecuentes del proceso actualizada</t>
  </si>
  <si>
    <t xml:space="preserve">Aplicar el registro de kardex modificado para el proceso de internacion hospitalaria </t>
  </si>
  <si>
    <t>SATISFACTORIO</t>
  </si>
  <si>
    <t>HOSPITALIZACION BIPERSONAL</t>
  </si>
  <si>
    <t>Contar con los Protocolos mas frecuentes del proceso en cumplimiento a lo exigido en los parametros de habilitacion del servicio</t>
  </si>
  <si>
    <t>Aplicar el registro de de Kardex modificado para el Proceso de Internacion Hospitalaria</t>
  </si>
  <si>
    <t>PEDIATRIA</t>
  </si>
  <si>
    <t>Garantizar  la continuidad del tratamiento  del paciente  Hospitalizado y tener soporte del mismo.</t>
  </si>
  <si>
    <t>Aplicar el registro de  Kardex modificado para el Proceso de Medicina Critica Adultos</t>
  </si>
  <si>
    <t>Chequeo Semenal del inventario de equipos Biomedicos</t>
  </si>
  <si>
    <t>Garantizar la vigilancia,  adherencia y cumplimiento del protocolo de seguridad del paciente en la institucion, medianteel cumplimiento de los parametros  de lista de chequeo establecida</t>
  </si>
  <si>
    <t>Contar con los Protocolos y Manuales y  Procedimientos prioritarios del proceso en cumplimiento a lo exigido en los parametros de habilitacion (Res. 1441 2013) del servicio UCI intermedios</t>
  </si>
  <si>
    <t>Aplicar el registro de de Kardex modificado para el Proceso de Medicina Critica Adultos</t>
  </si>
  <si>
    <t>Contar con la documentacion establecida de procedimientos de enfermeria (POES) que aplican al proceso, evidenciando su socializacion y adherencia del personal</t>
  </si>
  <si>
    <t>Chequeo periodico del inventario de equipos Biomedicos</t>
  </si>
  <si>
    <t>Realizar las acciones correctivas y preventivas planteadas en la respuestas de Peiciones, Quejas y Reclamos</t>
  </si>
  <si>
    <t>Contar con los Protocolos Guias, Manuales y  Procedimientos prioritarios del proceso en cumplimiento a lo exigido en los parametros de habilitacion (Res. 1441 2013) del Servicio de Consulta Externa</t>
  </si>
  <si>
    <t xml:space="preserve">Actualizacion de registros y POES de esterilizacion e instrumentacion quirurgica </t>
  </si>
  <si>
    <t>Contar con la documentacion de los procedimientos mas recientes del proceso actualizada</t>
  </si>
  <si>
    <t>Realizar el Comité de Transfusion de sangre mensualmente</t>
  </si>
  <si>
    <t>Garantizar la calidad de los productos de banco de sangre institucional</t>
  </si>
  <si>
    <t>Promover una cultura de donante Habitual en el departamento</t>
  </si>
  <si>
    <t>Fortalecer la Cultura del donante en la comunidad del municipio de Arauca</t>
  </si>
  <si>
    <t>Actualizar la base de datos con los correos de los donantes</t>
  </si>
  <si>
    <t>Contar con los protocolos y manuales y procedimientos prioritarios a lo exigido en los parametros de habilitacion (Res. 1441 2013) del servicio radiologia e imágenes diagnosticos</t>
  </si>
  <si>
    <t>Actualizacion Manual de Radioproteccion</t>
  </si>
  <si>
    <t>Mantener los manuales actualizados</t>
  </si>
  <si>
    <t>Realizar la notificacion de los eventos de salud publica presentados en el Hospital San vicente de notificacion inmediata</t>
  </si>
  <si>
    <t>Recoleccion de muestras para vigilancia centinela en ESI-IRAG</t>
  </si>
  <si>
    <t>Recoleccion de muestras para vigilancia Centinela en Colera</t>
  </si>
  <si>
    <t>Oportunidad en la entrega de las historias clinicas</t>
  </si>
  <si>
    <t xml:space="preserve">Hacer seguimiento continuo a los limites de temperatura y humedad exigidos para la conservacion de los medicamentos y dispositivos medicos </t>
  </si>
  <si>
    <t xml:space="preserve">Garantizar el reporte de farmacovigilancia </t>
  </si>
  <si>
    <t>Brindar apoyo y verificar que los procesos asistenciales reporten oportunamente los  Eventos adversos e Incidentes (Productos o servicios No conformes)</t>
  </si>
  <si>
    <t>Gestionar el Acompañamiento y brindar asesoría en la revisión, actualización y/o elaboración de Procedimientos POE's/ adopción de guías clínicas basadas en la evidencia de acuerdo a lo requerido por norma</t>
  </si>
  <si>
    <t>Realizar el seguimiento oportuno a los carros de paro de los procesos de Hospitalización, Hospitalización Pensionados, Hospitalización Pediatría, verificando el cumplimiento de la resolución 1441/2013</t>
  </si>
  <si>
    <t>Elaboración de Cuadros de turno</t>
  </si>
  <si>
    <t>Mantener un alto nivel de satisfacción al usuario de acuerdo a las encuestas institucionales.</t>
  </si>
  <si>
    <t>Cumplimiento al cronograma del comité de IAMI-AIEPI, realizar reuniones mensuales.</t>
  </si>
  <si>
    <t>Realizar y reportar los indicadores de vacunación PAI a la UAESA- y la alcaldía de Arauca</t>
  </si>
  <si>
    <t>Realizar la notificación de las puérperas menores de 14 años y  a las empresas correspondientes y al Defensor de familia del  ICBF .</t>
  </si>
  <si>
    <t>Gestion y Verificacion de la disonibilidad de insumos y dispostivos medicos necesarios para garantizar la atencion de victimas de  VS</t>
  </si>
  <si>
    <t>Seguimiento a los mapas de riesgos de los procesos de la entidad</t>
  </si>
  <si>
    <t>Dar cumplimiento al programa de auditorias integradas de gestion. Ciclo 01</t>
  </si>
  <si>
    <t>Seguimiento al mapa de Riesgos Anticorrupcion y atencion al ciudadano</t>
  </si>
  <si>
    <t>Verificación de  gestión oportuna de procesos judiciales semestral</t>
  </si>
  <si>
    <t>Evaluacion y seguimiento al proceso de Gestion Calidad</t>
  </si>
  <si>
    <t>Realizar seguimiento al cumplimiento del procedimiento de quejas y reclamos</t>
  </si>
  <si>
    <t>Medir el porcentaje mensual de inasistencia, hacer reporte de inasistentes</t>
  </si>
  <si>
    <t>Promever la Gestion interna y oportuna de las PQR en la Institucion</t>
  </si>
  <si>
    <t>Promover la satisfaccion de los usuarios como la herramienta principal para la fidelizacion del usuario</t>
  </si>
  <si>
    <t xml:space="preserve">Conocer el nivel de satisfacción del usuario </t>
  </si>
  <si>
    <t>Continuar con la ejecución de la estrategia del usuario estrella</t>
  </si>
  <si>
    <t>Chequear Periodicamente la exitencia de Modulos de PQR en toda la insitutucion</t>
  </si>
  <si>
    <t xml:space="preserve">Verificar o confrontar el inventario fisico de los diferentes procesos </t>
  </si>
  <si>
    <t>Mantener organizado el área de recolección de los residuos Hospitalarios</t>
  </si>
  <si>
    <t xml:space="preserve">Implementar lista de chequeo para el seguimiento a la gestión ambiental  </t>
  </si>
  <si>
    <t>Tramitar ante los entes de control ambiental (corporinoquia) los permisos de vertimiento de liquidos y de emisiones atmosfericas</t>
  </si>
  <si>
    <t>Realizar los estudios de vertimiento de liquidos y emisiones atmosfericas para el año 2014</t>
  </si>
  <si>
    <t>Cumplir y mantener un control de vectores y roedores en el hospital san vicente de Arauca</t>
  </si>
  <si>
    <t>Garantizar la vigilancia y cumplimiento de las buenas practicas de Seguridad del Paciente contenidos en la lista de Chequeo Adoptada para tal fin.</t>
  </si>
  <si>
    <t>Registro y seguimiento de la gestion de eventos adversos y/ incidentes (Productos No Conformes)</t>
  </si>
  <si>
    <t>Mantener actualizado el registro especial de prestadores REPS y los distintivos de los servicios ofertados por la ESE</t>
  </si>
  <si>
    <t>Implementación de seguimientos periódicos al estado de la infraestructura hospitalaria del Area Asistencial</t>
  </si>
  <si>
    <t>Implementación de seguimientos periódicos al estado de la infraestructura hospitalaria de Area Administrativa</t>
  </si>
  <si>
    <t>Elaborar informe de Avance de acciones correctivas realizadas en el periodo</t>
  </si>
  <si>
    <t>Ejecucion y Cumplimiento del Cronograma de mantenimiento preventivo de la flota vehicular del hospital San Vicente</t>
  </si>
  <si>
    <t>Garantizar la disponibilidad de reserva de balas de oxigeno en la Institución</t>
  </si>
  <si>
    <t>Verificar el Consumo Periodico del Tanque Criogenico del Hospital</t>
  </si>
  <si>
    <t xml:space="preserve">Ejecución del cronograma de mantenimiento preventivo de los equipos de uso industrial </t>
  </si>
  <si>
    <t>Mantener un alto nivel de satisfacción al usuario de acuerdo a las encuestas institucionales</t>
  </si>
  <si>
    <t>Realizar auditoria concurrente en los servicios de Internacion Hospitalaria , UCI's, Quirofanos y urgencias del hospital</t>
  </si>
  <si>
    <t>AUDITORIA MEDICA</t>
  </si>
  <si>
    <t>Contar con los  Manuales y  Procedimientos prioritarios del proceso en cumplimiento a lo exigido en los parametros de habilitacion (Res. 1441 2013) del servicio Laboratorio de Patologia</t>
  </si>
  <si>
    <t>Gestion y reporte de No Conformidades y productos No conformes</t>
  </si>
  <si>
    <t>HOSPITALIZACION</t>
  </si>
  <si>
    <t>Participar en los comités y macrocomités convocados</t>
  </si>
  <si>
    <t>Acompañamiento y asesoría a los lideres de procesos Misionales para elaboración y aprobación de planes de mejoramiento derivados de las auditorias integradas de gestión y Autoevaluacion de habilitación y/o Auditorias Externas</t>
  </si>
  <si>
    <t>Revision y actualizacion concertado de Documento PAMEC 2014</t>
  </si>
  <si>
    <t>Acompañamiento y monitoreo de los compromisos acordados en las reuniones de los diferentes comitès Asistenciales</t>
  </si>
  <si>
    <t>Gestion y reporte de No Conformidades y Servicios  No conformes</t>
  </si>
  <si>
    <t>Fortalecer el subproceso de costos</t>
  </si>
  <si>
    <t>Garantizar la seguridad del paciente</t>
  </si>
  <si>
    <t>Elaborar los planes de mejoramiento del proceso del Programa de Enfermería</t>
  </si>
  <si>
    <t>Mantener actualizadas las listas de chequeo de hojas de vida que incluya el listado de los documentos Solicitados según los requerimientos del cargo</t>
  </si>
  <si>
    <t xml:space="preserve">Actualizar los procesos y realizar los ajustes que se consideren necesarios para hacer más funcional el proceso. </t>
  </si>
  <si>
    <t>Cumplir con los compromisos establecidos en el  MECI.</t>
  </si>
  <si>
    <t>Acompañamiento y asesoría a los lideres de procesos estrategicos y de apoyo para elaboración y aprobación de planes de mejoramiento derivados de las auditorias integradas de gestión y Autoevaluacion de habilitación y/o Auditorias Externas</t>
  </si>
  <si>
    <t>Revisar una vez en la vigencia el manual de calidad y si es necesario actualizarlo.</t>
  </si>
  <si>
    <t>Realizar la Actualizacion del Manual de procesos y procedimientos de los procesos Estrategicos y de Apoyo</t>
  </si>
  <si>
    <t>Acompañar a los lideres de proceso de Apoyo y Estrategicos del Hospital San Vicente en la actualizacion de las Caracterizaciones de Proceso tal como lo contempla la NTCGP 1000/09</t>
  </si>
  <si>
    <t>Acompañar a los lideres de proceso del Hospital San Vicente en la actualizacion de los Indicadores de Gestion Implementar indicadores de gestión que midan la institución en terminos de eficiencia, eficacia y efectividad tal como lo contempla la NTCGP 1000/09</t>
  </si>
  <si>
    <t>Realizar el (cumplimiento de las acciones planteadas en el plan de mejoramiento del proceso )</t>
  </si>
  <si>
    <t>Actualización  de ser necesario de los procedimientos de calidad</t>
  </si>
  <si>
    <t>Realizar  dos  (02)  Seguimientos a los Planes de mejoramiento por proceso  vigentes al interior del Hospital San Vicente de Arauca ESE.</t>
  </si>
  <si>
    <t>Realizar seguimiento a los planes de mejoramiento institucional.</t>
  </si>
  <si>
    <t>Actualizar el manual de documentos del proceso de control interno</t>
  </si>
  <si>
    <t>Elaborar el plan de mejoramiento del proceso</t>
  </si>
  <si>
    <t>Elaborar los planes de mejoramiento del proceso y realizar las acciones correctivas identificados en el proceso</t>
  </si>
  <si>
    <t>Gestion y reporte de No Conformidades y Productos No Conformes</t>
  </si>
  <si>
    <t xml:space="preserve">AUDITORIA MEDICA </t>
  </si>
  <si>
    <t xml:space="preserve">Asistir en el programa de capacitaciones establecido en el martes de academia </t>
  </si>
  <si>
    <t>Cumplir con el cronograma de Capacitaciones del Sistema Integrado de Gestion del Hospital</t>
  </si>
  <si>
    <t>Desarrollar  una prueba de conocimientos básicos en salud para el personal de enfermería (Profesionales y Auxiliares), de Contrato y de Planta, con el fin de evaluar periodicamente el recurso humano cualificado. Cuatrimestralmente</t>
  </si>
  <si>
    <t>Diseñar e Implementar programas de educación continua y capacitación del talento humano en concertación con los líderes de los procesos</t>
  </si>
  <si>
    <t>Medir la Adherencia del personal a las capacitaciones de fortalecimiento de conocimientos programadas</t>
  </si>
  <si>
    <t>Incluir en el programa de Jornadas de capacitación de evaluación del código azul en el servicio dedicadas a los procesos de hospitalización,  Unidades de Cuidado Critico y urgencias</t>
  </si>
  <si>
    <t>Incluir en el programa de Jornadas de capacitación  en el area neonatal</t>
  </si>
  <si>
    <t>Satisfacer las necesidades de recurso humano de enfermería para todos los procesos hospitalarios.</t>
  </si>
  <si>
    <t xml:space="preserve">Mantener al personal actualizado </t>
  </si>
  <si>
    <t>Actualizar y fortalecer al personal que labora en el proceso de  Gestión de información a usuarios median te reuniones y charlas con el equipo de trabajo</t>
  </si>
  <si>
    <t>Contestación del 100% de embargos</t>
  </si>
  <si>
    <t>Dar cumplimiento al cronograma de Capacitaciones del Sistema Integrado de Gestion del Hospital</t>
  </si>
  <si>
    <t>Tener estadisticas actualizadas del ausentismo del personal que labora en la institución</t>
  </si>
  <si>
    <t>Ayudar a Prevenir las enfermedades de tipo laboral que se puedan presentar</t>
  </si>
  <si>
    <t>Fortalecer la conciencia de los funcionarios en temas de autocuidado de la salud</t>
  </si>
  <si>
    <t>Defiinir el perfil epidemiologico ocupacional del Hospital San Vicente de Arauca -ESE-</t>
  </si>
  <si>
    <t>Difundir el plan de emergencia a todos los procesos de la institución</t>
  </si>
  <si>
    <t>Garantizar que la Institución este en condiciones de responder oportunamente ante una emergencia interna</t>
  </si>
  <si>
    <t>Apoyar el desarrollo de las reuniones y actividades del COPASO</t>
  </si>
  <si>
    <t>Elaboración de carnets al personal asistencial y administrativo, de Nómina y de contrato</t>
  </si>
  <si>
    <t>Adelantar el proceso de inducción cuando ello se requiera.</t>
  </si>
  <si>
    <t xml:space="preserve">Elaborar e implementar el plan de bienestar social </t>
  </si>
  <si>
    <t>Evaluar el desempeño del personal de planta</t>
  </si>
  <si>
    <t xml:space="preserve">Apoyar permanentemente la construcción de la estadistica de ausentismo laboral en la institución </t>
  </si>
  <si>
    <t>Formalizar el ingreso del personal de Planta a la institución y su inclusión para la utilización de los sistemas de información</t>
  </si>
  <si>
    <t>Apoyar la gestión del proceso de Salud Ocupacional</t>
  </si>
  <si>
    <t>Dar cumplimiento a los estandares de habilitacion de Talento Humano en la Institucion</t>
  </si>
  <si>
    <t>Realizar en el tiempo establecido el reporte  de salud y pension del personal de nomina al proceso de Tesoreria para realizar el pago oportuno</t>
  </si>
  <si>
    <t>Capacitar a los funcionarios del hospital san vicente de Arauca, en los temas; Fomento de  la Cultura del  Autocontrol / Planes de Mejoramiento / Administracion del Riesgo.</t>
  </si>
  <si>
    <t>Acompañamiento y Asesoria</t>
  </si>
  <si>
    <t xml:space="preserve">Verificación de   reportes   Accidente de Trabajo         semestral </t>
  </si>
  <si>
    <t xml:space="preserve">Participar en los procesos de inducción, reinducción, socializando el proceso de calidad a los diferentes servicios que lo requieren </t>
  </si>
  <si>
    <t>Asignación de códigos al personal que tiene acceso al sistema de información</t>
  </si>
  <si>
    <t xml:space="preserve">Capacitar periódicamente al personal asistencial y Médicos, que ingresan al Hospital, en la correcta aplicación del sistema de Dinámica </t>
  </si>
  <si>
    <t>Continuar con el plan de incentivos de acuerdo a la productividad de los cajeros</t>
  </si>
  <si>
    <t>Impartir capacitación con talleres sobre temas relacionados con el proceso de facturación</t>
  </si>
  <si>
    <t>N.A:</t>
  </si>
  <si>
    <t>Realizar capacitaciones al personal que ingresa por primera vez a laborar con el fin de difundir la documentación del proceso de admisión del usuario.</t>
  </si>
  <si>
    <t>Realizar capacitaciones al personal de enfermeria y medico que ingresa por primera vez a laborar a la institucion con el fin de difundir el proceso de admisión del usuario en el hospital</t>
  </si>
  <si>
    <t>Actualización del personal del proceso de gestión  de historias clínicas</t>
  </si>
  <si>
    <t>Realizar capacitaciones al personal relacionado con el proceso de epidemiologia.</t>
  </si>
  <si>
    <t>Socialización del manual de radioprotección del servicio</t>
  </si>
  <si>
    <t>Actualizar el personal del proceso de imagenologia con la socialización de los procedimientos establecidos.</t>
  </si>
  <si>
    <t>Socializar el protocolo de codigo azul</t>
  </si>
  <si>
    <t>INSUFICIENTE</t>
  </si>
  <si>
    <t>Cumplir el cronograma de capacitaciones de la implementacion del Sistema Obligatorio de Garantia de Calidad</t>
  </si>
  <si>
    <t>Planeación y ejecución de la jornada de socialización de indicadores por proceso a nivel institucional</t>
  </si>
  <si>
    <t>Apoyar el proceso de capacitación del equipo de facturación cada vez que este lo requiera</t>
  </si>
  <si>
    <t>Mantener continua comunicación con los auditores Concurrentes</t>
  </si>
  <si>
    <t>Realizar Socializacion con los procesos, areas o personal que hayan presentado errores en la facturacion o que de sus servicios se hayan generado causales de objeciones, glosas o devoluciones</t>
  </si>
  <si>
    <t>Capacitación de personal nuevo de la institución</t>
  </si>
  <si>
    <t>Realizar capacitaciones al personal relacionado con el proceso de IAMI y de la insititucion y sus componentes. Jornadas de capacitación actualización y fortalecimiento del proceso IAMI</t>
  </si>
  <si>
    <t>Educacion a las maternas que se encuentran en Hospitalizacion, sobre los temas de embarazo, alimentacion, signos de alarma y el trabajo de parto</t>
  </si>
  <si>
    <t>Brindar información sobre metodos de planificación familiar, vacunación, reportes de TSH</t>
  </si>
  <si>
    <t xml:space="preserve">Realizar capacitaciones al personal que ingresa por primera vez a laborar con el fin de difundir la documentación del proceso de IAMI. </t>
  </si>
  <si>
    <t>Realizar capacitaciones periodicas a todas las areas asistenciales en manejo de los equipos</t>
  </si>
  <si>
    <t xml:space="preserve">RECURSOS BIOMEDICOS </t>
  </si>
  <si>
    <t>Realizar seguimiento a los examenes de Salud ocupacional, sistema de selección para los conductores</t>
  </si>
  <si>
    <t>Realizar la Socialización de las guias de las 10 patologias mas frecuentes  de acuerdo a su actualizacion</t>
  </si>
  <si>
    <t>Mantener al personal de enfermeria y de médicos informados sobre el manejo de muestras de patologia</t>
  </si>
  <si>
    <t>Revisión de propuestas para la elaboración de contratos para la compra y suministros de bienes y servicios de la Institución</t>
  </si>
  <si>
    <t>Mediante la unidad de cobro coactivo  apoyar al peroceso de cartera, cuando se haya culminados los pasos establecidos para el cobro persuacivo, cartera de dificil recaudo mayor a 360 dias.</t>
  </si>
  <si>
    <t>Dar soporte juridico de manera permanente y oportuna a la Institución con relación a dar respuesta a los derechos de petición</t>
  </si>
  <si>
    <t>Suministrar oportunamente la información de los pacientes que egresan sin legalizar su cuenta</t>
  </si>
  <si>
    <t>Entregar oportunamente las cuentas de cobro a las empresas (los primeros 15 dias de cada mes)</t>
  </si>
  <si>
    <t>Suministrar al subproceso de Cartera  los soportes para el cobro.</t>
  </si>
  <si>
    <t>Consolidación y conciliación con las áreas relacionadas con Contabilidad</t>
  </si>
  <si>
    <t>Reunirse mensualmente con los auxiliares administrativos de cuentas, para revisión y evaluación de cronograma de actividades programadas</t>
  </si>
  <si>
    <t>Realizar Ejecución presupuestal</t>
  </si>
  <si>
    <t>Actualizar en dinamica gerencial la informacion mensual reportada por Facturacion</t>
  </si>
  <si>
    <t>Actualizar los ingresos de cada periodo en el sistema de dinamica gerencial</t>
  </si>
  <si>
    <t xml:space="preserve">Realizar cierre presupuestal mensual y anual </t>
  </si>
  <si>
    <t>Oportunidad en la entrega  informes Confiables de los costos de la Institución</t>
  </si>
  <si>
    <t>Adherir al informe de Costos la variable de Eficiencia de los procesos del Hospital San Vicente</t>
  </si>
  <si>
    <t xml:space="preserve">Elaborar y presentar estrategias de racionalizacion de costos y gasto de los hallazgos y falencias detectadas en los procesos centro de costos </t>
  </si>
  <si>
    <t>Realizar analisis trimestral del centro de costo mas rentable financieramiente de cada uno de los procesos asistenciales de la insititucion</t>
  </si>
  <si>
    <t xml:space="preserve">Modificación y Restructuración del Procedimiento Elaboración del Plan de Compras Institucional, de acuerdo a la metodologia del Plan Anual de Adquisiciones señalado en el decreto 1510 de 2013
</t>
  </si>
  <si>
    <t>Impresión y tenencia de los libros oficiales</t>
  </si>
  <si>
    <t>Presentación y pago de la causación de los impuestos</t>
  </si>
  <si>
    <t>Conciliar mensualmente los saldos de cada una de las empresas a las cuales el Hospital presta los servicios de salud</t>
  </si>
  <si>
    <t>Valorización de los activos fijos</t>
  </si>
  <si>
    <t>Cumplir con el cronograma del comité de saneamiento contable</t>
  </si>
  <si>
    <t>Verificar el buen manejo del efectivo</t>
  </si>
  <si>
    <t>Apoyar la identificación de los pagos del 100% de los clientes durante el mes</t>
  </si>
  <si>
    <t>Cumplir el cronograma de programación de pagos de impuestos</t>
  </si>
  <si>
    <t>Realizar en el tiempo establecido los pagos de salud y pension al personal de nomina del hospital</t>
  </si>
  <si>
    <t>Cumplir en el tiempo  establecido para el  pago de los provedores</t>
  </si>
  <si>
    <t>Realizar reunion de  conciliacion con proceso de Auditoria Medica acerca del valor de la glosa no aceptada o conciliada con las empresas a las que se les presta los servicios</t>
  </si>
  <si>
    <t>Informe  de austeridad del gasto Publico</t>
  </si>
  <si>
    <t>Realizar Auditorias a Cajeros.</t>
  </si>
  <si>
    <t>Lograr que la facturacion radicada se efectue sin devolucion por error en validacion de derechos</t>
  </si>
  <si>
    <t>PERSPECTIVA FINANCIERA y GERENCIAL</t>
  </si>
  <si>
    <t>Dar respuesta a las glosas y devoluciones presentadas por las entidades responsables del pago de servicios de salud, dentro de los Quince (15) días hábiles siguientes a su recepción, indicando su aceptación o justificando la no aceptación</t>
  </si>
  <si>
    <t>Lograr mantener la meta de glosa definitiva en un 1,9% anual</t>
  </si>
  <si>
    <t>De acuerdo al tramite de glosa ratificada, conciliar con las entidades responsables de pago de los servicios de salud presatados</t>
  </si>
  <si>
    <t>Disminuir las causales de glosas que se puedan presentar en el proceso de auditoria médica</t>
  </si>
  <si>
    <t>Realizar la auditoria Médica de cuentas de los examenes que se realizan en el laboratorio fronterizo</t>
  </si>
  <si>
    <t>Realizar reunion de  conciliacion con el area de Cartera del valor de la glosa no aceptada o conciliada con las empresas a las que se les presta los servicios</t>
  </si>
  <si>
    <t>Conciliar con el proceso de contabilidad los valores de glosa y objeciones  para que se realicen los respectivos registros contables</t>
  </si>
  <si>
    <t>Seguimiento y control del indicador de remisiones canceladas</t>
  </si>
  <si>
    <t>Continuar actualización de Numeración por el documento de identidad</t>
  </si>
  <si>
    <t>Llevar un control de los registros de nacidos vivos y defunciones que se envian al DANE</t>
  </si>
  <si>
    <t>Notificar la Oportunidad en el idiligenciamiento de los certificados de naciddo vivo y defuncion al aplicativo RUAF (Registro Unico de Afiliación al Sistema) de los medicos del HSVA</t>
  </si>
  <si>
    <t>Coordinar la consolidación de Indicadores de los Procesos asistenciales</t>
  </si>
  <si>
    <t xml:space="preserve">Mantener actualizado el tablero de indicadores del proceso </t>
  </si>
  <si>
    <t>Mejorar el acceso de la población a productos farmacéuticos seguros, eficaces y de calidad</t>
  </si>
  <si>
    <t xml:space="preserve">Colocar en funcionamiento las TRD, reglamentadas por la ley 594/2000, en la organización de los archivos de gestion </t>
  </si>
  <si>
    <t xml:space="preserve">Autoevaluación </t>
  </si>
  <si>
    <t xml:space="preserve">Actualizar link de la pagina web de acuerdo a  los informes presentados por esta oficina.   </t>
  </si>
  <si>
    <t>Realizar seguimiento al cumplimiento al Plan de Gestion Integral de Residuos Hospitalarios y similares.</t>
  </si>
  <si>
    <t>Dar continuidad al desarrollo del comité hospitalario</t>
  </si>
  <si>
    <t>Líderar y supervisar que se realice la depuración de los archivos de gestión de acuerdo con las tablas de retención documental.</t>
  </si>
  <si>
    <t>Contar con la información necesaria para estructuración de informes</t>
  </si>
  <si>
    <t>Continuar la Implementación de la intranet del Hospital San Vicente</t>
  </si>
  <si>
    <t>Garantizar la prestación de los servicios a través de soportes tecnológicos a los diferentes procesos de la institución a través de la herramienta de software "Mesa de ayuda".</t>
  </si>
  <si>
    <t>Estructurar los reportes para el manejo de la Información Estadística de la Institución con el análisis correspondiente</t>
  </si>
  <si>
    <t>Realizar mantenimiento de equipos de computo</t>
  </si>
  <si>
    <t>Alimentar periódicamente el tablero de indicadores del proceso, manteniendo la estadística actualizada</t>
  </si>
  <si>
    <t>Respaldar la información de la plataforma tecnológica de la entidad</t>
  </si>
  <si>
    <t>Adecuar los contenidos de la pagina Web institucional con los requerimientos tecnicos y normativos de la Estrategia Nacional Gobierno En Linea</t>
  </si>
  <si>
    <t>Recepción y seguimiento al cumplimiento de la radicación de Tablero de indicadores por parte de los líderes de los procesos misionales</t>
  </si>
  <si>
    <t xml:space="preserve">Validación de indicadores, tabulación, consolidación de información para reporte de indicadores de Alerta Temprana para EPS </t>
  </si>
  <si>
    <t>Validación de indicadores, tabulación y consolidación de información para reporte de indicadores de Calidad Resol 2193/04 para el Ministerio de Salud y Superintendencia nacional de Salud</t>
  </si>
  <si>
    <t>Recopilar, analizar y  Generar informes Confiables de acuerdo a los resultados de los indicadores de los procesos estratégicos y de Apoyo</t>
  </si>
  <si>
    <t>Elaborar y presentar oportunamente los informes solocitados por entes externos y las dependencias internas de la entidad</t>
  </si>
  <si>
    <t>Implementar de Manera adecuada las Tablas de Retencion aprobadas para el Procesos, según los criterios normativos de ley en la organización de los archivos de gestion.</t>
  </si>
  <si>
    <t>Elaboracion del informe de Interrupcion Voluntaria del Embarazo</t>
  </si>
  <si>
    <t>UCI INTERMEDIO</t>
  </si>
  <si>
    <t>UCI ADULTO</t>
  </si>
  <si>
    <t>Presentación de los  indicadores de IAMI, AIEPI bimestralmente  a la UAESA -  Alcaldía de Arauca, verificación y reporte de los indicadores.</t>
  </si>
  <si>
    <t>Garantizar el proceso de Referencia de los pacientes referidos hacia la Institución y los remitidos desde esta a otras  instituciones</t>
  </si>
  <si>
    <t>Garantizar el proceso de contrarreferencia de los pacientes referidos  hacia la Institución y desde otras  instituciones</t>
  </si>
  <si>
    <t>Contar con los Protocolos, Procedimientos y Guias prioritarias del proceso en cumplimiento a lo exigido en los parametros de habilitacion del servicio de Traslado Asistencial</t>
  </si>
  <si>
    <t>Hacer seguimiento continuo a la disponibilidad de las ambulancias y el personal asistencial</t>
  </si>
  <si>
    <t>Cumplimiento del envio del reporte de oportunidad de traslado a la UAESA</t>
  </si>
  <si>
    <t>NO PRESENTO EVALUACION</t>
  </si>
  <si>
    <t>PROGRAMA DE ENFERMERIA</t>
  </si>
  <si>
    <t>Ejecutar el plan de mantenimiento preventivo  de los equipos de Hospitalización Bipersonal</t>
  </si>
  <si>
    <t>Ejecutar el plan de mantenimiento preventivo  de los equipos de hospitalización pediatria</t>
  </si>
  <si>
    <t>Ejecutar el plan de mantenimiento preventivo  de los equipos de oncologia</t>
  </si>
  <si>
    <t>Ejecutar el plan de mantenimiento preventivo  de los equipos de imágenes diagnosticas</t>
  </si>
  <si>
    <t>Ejecutar el plan de mantenimiento preventivo  de los equipos de rehabilitación</t>
  </si>
  <si>
    <t>Ejecutar el plan de mantenimiento preventivo  de los equipos de Consulta Externa</t>
  </si>
  <si>
    <t>Ejecutar el plan de mantenimiento preventivo  de los equipos de urgencias</t>
  </si>
  <si>
    <t>Ejecutar el plan de mantenimiento preventivo  de los equipos de laboratorio clinico</t>
  </si>
  <si>
    <t>Ejecutar el plan de mantenimiento preventivo  de los equipos de UCI Neonatal</t>
  </si>
  <si>
    <t>Ejecutar el plan de mantenimiento preventivo  de los equipos de patologia</t>
  </si>
  <si>
    <t xml:space="preserve">Ejecutar el plan de mantenimiento preventivo  de los equipos de Cirugia </t>
  </si>
  <si>
    <t>Elaboración de lista de chequeo para verificar las adecuadas condiciones de funcionamiento de las ambulancias (apagada y encendida) antes de cada remisión</t>
  </si>
  <si>
    <t>Verificando el diligenciamiento de la lista de chequeo de carro de paro de ambulancias del HSVA</t>
  </si>
  <si>
    <t>RESULTADOS CUARTO TRIMESTRE PLANES OPERATIVOS ANUALES VIGENCIA 2014</t>
  </si>
  <si>
    <t>Socializar   la guia de medicina transfusional y procedimiento relacionados al servicio transfucional a los  funcionarios de los diferentes servicios del hospital San Vicente de Arauca.</t>
  </si>
  <si>
    <t>Gestionar ante la alta direccion las herramientas tecnologicas en la unidad de correspondencia y archivo  para la implementación del programa de gestión documental.</t>
  </si>
  <si>
    <t>Elaborar una cracterizacion de la tecnologia con la que cuenta el hospital, con el fin de determinar las condiciones tecnologicas de la entidad</t>
  </si>
  <si>
    <t xml:space="preserve">Iniciar la fase de implementacion del modelo de Seguridad de la informacion 2.0 para la Estrategia de Gobierno en linea </t>
  </si>
  <si>
    <t>RESULTADOS CUARTA EVALUACIÓN DE LOS PLANES OPERATIVOS ANUALES POR PROCESO AÑO 2014</t>
  </si>
  <si>
    <t>EL PROCESO NO PRESENTO EVALUACION</t>
  </si>
  <si>
    <t>PRIMER TRIMESTRE</t>
  </si>
  <si>
    <t>SEGUNDO TRIMESTRE</t>
  </si>
  <si>
    <t>TERCER TRIMESTRE</t>
  </si>
  <si>
    <t>CUARTO TRIMESTRE</t>
  </si>
  <si>
    <t>RESULTADOS  EVALUACIÓN DEFINITIVA DE LOS PLANES OPERATIVOS ANUALES POR PROCESO AÑO 2014</t>
  </si>
  <si>
    <t>PUNTAJE CONSOLIDADO VIGENCIA 2014</t>
  </si>
  <si>
    <t xml:space="preserve">PUNTAJE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</si>
</sst>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Tahoma"/>
      <family val="2"/>
    </font>
    <font>
      <sz val="11"/>
      <name val="Calibri"/>
      <family val="2"/>
      <scheme val="minor"/>
    </font>
    <font>
      <sz val="9"/>
      <color indexed="10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C129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09">
    <xf numFmtId="0" fontId="0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21">
    <xf numFmtId="0" fontId="0" fillId="0" borderId="0" xfId="0"/>
    <xf numFmtId="0" fontId="6" fillId="0" borderId="1" xfId="1522" applyFont="1" applyBorder="1" applyAlignment="1">
      <alignment horizontal="center" vertical="center" wrapText="1"/>
    </xf>
    <xf numFmtId="0" fontId="4" fillId="0" borderId="1" xfId="1522" applyFont="1" applyBorder="1" applyAlignment="1">
      <alignment horizontal="center" vertical="center"/>
    </xf>
    <xf numFmtId="164" fontId="6" fillId="0" borderId="1" xfId="1522" applyNumberFormat="1" applyFont="1" applyBorder="1" applyAlignment="1">
      <alignment horizontal="center" vertical="center" wrapText="1"/>
    </xf>
    <xf numFmtId="0" fontId="4" fillId="0" borderId="1" xfId="1522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9" fontId="0" fillId="0" borderId="21" xfId="0" applyNumberFormat="1" applyBorder="1" applyAlignment="1">
      <alignment horizontal="center" vertical="center"/>
    </xf>
    <xf numFmtId="0" fontId="0" fillId="29" borderId="21" xfId="0" applyFill="1" applyBorder="1" applyAlignment="1">
      <alignment horizontal="center" vertical="center" wrapText="1"/>
    </xf>
    <xf numFmtId="164" fontId="29" fillId="0" borderId="20" xfId="0" applyNumberFormat="1" applyFont="1" applyFill="1" applyBorder="1" applyAlignment="1">
      <alignment vertical="center"/>
    </xf>
    <xf numFmtId="164" fontId="29" fillId="0" borderId="22" xfId="0" applyNumberFormat="1" applyFont="1" applyFill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164" fontId="29" fillId="0" borderId="26" xfId="0" applyNumberFormat="1" applyFont="1" applyFill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10" fontId="0" fillId="0" borderId="0" xfId="0" applyNumberFormat="1"/>
    <xf numFmtId="0" fontId="0" fillId="0" borderId="0" xfId="0" applyProtection="1"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30" borderId="31" xfId="0" applyFont="1" applyFill="1" applyBorder="1" applyAlignment="1" applyProtection="1">
      <alignment horizontal="left" vertical="center"/>
      <protection locked="0"/>
    </xf>
    <xf numFmtId="0" fontId="28" fillId="0" borderId="31" xfId="0" applyFont="1" applyBorder="1" applyAlignment="1" applyProtection="1">
      <alignment horizontal="left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164" fontId="29" fillId="0" borderId="33" xfId="0" applyNumberFormat="1" applyFont="1" applyFill="1" applyBorder="1" applyAlignment="1">
      <alignment horizontal="center" vertical="center"/>
    </xf>
    <xf numFmtId="0" fontId="28" fillId="0" borderId="34" xfId="0" applyFont="1" applyBorder="1" applyAlignment="1" applyProtection="1">
      <alignment horizontal="left" vertical="center"/>
      <protection locked="0"/>
    </xf>
    <xf numFmtId="0" fontId="28" fillId="30" borderId="34" xfId="0" applyFont="1" applyFill="1" applyBorder="1" applyAlignment="1" applyProtection="1">
      <alignment horizontal="left" vertical="center"/>
      <protection locked="0"/>
    </xf>
    <xf numFmtId="164" fontId="0" fillId="30" borderId="33" xfId="0" applyNumberFormat="1" applyFill="1" applyBorder="1" applyAlignment="1" applyProtection="1">
      <alignment horizontal="center"/>
      <protection locked="0"/>
    </xf>
    <xf numFmtId="164" fontId="0" fillId="30" borderId="37" xfId="0" applyNumberFormat="1" applyFill="1" applyBorder="1" applyAlignment="1" applyProtection="1">
      <alignment horizontal="center"/>
      <protection locked="0"/>
    </xf>
    <xf numFmtId="164" fontId="0" fillId="30" borderId="35" xfId="0" applyNumberFormat="1" applyFill="1" applyBorder="1" applyAlignment="1" applyProtection="1">
      <alignment horizontal="center"/>
      <protection locked="0"/>
    </xf>
    <xf numFmtId="164" fontId="0" fillId="0" borderId="37" xfId="0" applyNumberFormat="1" applyBorder="1" applyAlignment="1" applyProtection="1">
      <alignment horizontal="center"/>
      <protection locked="0"/>
    </xf>
    <xf numFmtId="164" fontId="0" fillId="0" borderId="33" xfId="0" applyNumberFormat="1" applyBorder="1" applyAlignment="1" applyProtection="1">
      <alignment horizontal="center"/>
      <protection locked="0"/>
    </xf>
    <xf numFmtId="164" fontId="28" fillId="0" borderId="38" xfId="0" applyNumberFormat="1" applyFont="1" applyBorder="1" applyAlignment="1" applyProtection="1">
      <alignment horizontal="center"/>
      <protection locked="0"/>
    </xf>
    <xf numFmtId="164" fontId="28" fillId="30" borderId="38" xfId="0" applyNumberFormat="1" applyFont="1" applyFill="1" applyBorder="1" applyAlignment="1" applyProtection="1">
      <alignment horizontal="center"/>
      <protection locked="0"/>
    </xf>
    <xf numFmtId="10" fontId="0" fillId="0" borderId="37" xfId="0" applyNumberFormat="1" applyBorder="1" applyAlignment="1" applyProtection="1">
      <alignment horizontal="center"/>
      <protection locked="0"/>
    </xf>
    <xf numFmtId="9" fontId="0" fillId="0" borderId="33" xfId="0" applyNumberFormat="1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164" fontId="28" fillId="0" borderId="38" xfId="0" applyNumberFormat="1" applyFont="1" applyFill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9" fontId="0" fillId="0" borderId="37" xfId="0" applyNumberFormat="1" applyBorder="1" applyAlignment="1" applyProtection="1">
      <alignment horizontal="center"/>
      <protection locked="0"/>
    </xf>
    <xf numFmtId="164" fontId="29" fillId="0" borderId="39" xfId="0" applyNumberFormat="1" applyFont="1" applyFill="1" applyBorder="1" applyAlignment="1">
      <alignment horizontal="center" vertical="center"/>
    </xf>
    <xf numFmtId="0" fontId="28" fillId="0" borderId="40" xfId="0" applyFont="1" applyBorder="1" applyAlignment="1" applyProtection="1">
      <alignment horizontal="center" vertical="center" wrapText="1"/>
      <protection locked="0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Protection="1"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43" xfId="0" applyNumberFormat="1" applyFont="1" applyFill="1" applyBorder="1" applyAlignment="1">
      <alignment horizontal="center" vertical="center"/>
    </xf>
    <xf numFmtId="164" fontId="29" fillId="0" borderId="33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44" xfId="0" applyNumberFormat="1" applyFont="1" applyFill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9" fontId="0" fillId="0" borderId="20" xfId="0" applyNumberFormat="1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64" fontId="29" fillId="0" borderId="25" xfId="0" applyNumberFormat="1" applyFont="1" applyFill="1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9" fontId="0" fillId="0" borderId="47" xfId="0" applyNumberFormat="1" applyBorder="1" applyAlignment="1">
      <alignment horizontal="center" vertical="center"/>
    </xf>
    <xf numFmtId="9" fontId="0" fillId="0" borderId="49" xfId="0" applyNumberFormat="1" applyBorder="1" applyAlignment="1">
      <alignment horizontal="center" vertical="center"/>
    </xf>
    <xf numFmtId="164" fontId="29" fillId="0" borderId="49" xfId="0" applyNumberFormat="1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164" fontId="0" fillId="30" borderId="52" xfId="0" applyNumberFormat="1" applyFill="1" applyBorder="1" applyAlignment="1" applyProtection="1">
      <alignment horizontal="center"/>
      <protection locked="0"/>
    </xf>
    <xf numFmtId="164" fontId="0" fillId="30" borderId="51" xfId="0" applyNumberFormat="1" applyFill="1" applyBorder="1" applyAlignment="1" applyProtection="1">
      <alignment horizontal="center"/>
      <protection locked="0"/>
    </xf>
    <xf numFmtId="164" fontId="28" fillId="30" borderId="53" xfId="0" applyNumberFormat="1" applyFont="1" applyFill="1" applyBorder="1" applyAlignment="1" applyProtection="1">
      <alignment horizontal="center"/>
      <protection locked="0"/>
    </xf>
    <xf numFmtId="164" fontId="29" fillId="0" borderId="54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22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9" fontId="0" fillId="0" borderId="48" xfId="0" applyNumberFormat="1" applyBorder="1" applyAlignment="1">
      <alignment horizontal="center" vertical="center"/>
    </xf>
    <xf numFmtId="164" fontId="29" fillId="0" borderId="48" xfId="0" applyNumberFormat="1" applyFont="1" applyFill="1" applyBorder="1" applyAlignment="1">
      <alignment horizontal="center" vertical="center"/>
    </xf>
    <xf numFmtId="9" fontId="0" fillId="0" borderId="48" xfId="0" applyNumberFormat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justify" vertical="center" wrapText="1"/>
    </xf>
    <xf numFmtId="164" fontId="29" fillId="0" borderId="50" xfId="0" applyNumberFormat="1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9" fontId="0" fillId="0" borderId="50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9" fontId="0" fillId="0" borderId="48" xfId="0" applyNumberFormat="1" applyBorder="1" applyAlignment="1">
      <alignment horizontal="center" vertical="center"/>
    </xf>
    <xf numFmtId="164" fontId="29" fillId="0" borderId="48" xfId="0" applyNumberFormat="1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5" fillId="0" borderId="58" xfId="0" applyFont="1" applyFill="1" applyBorder="1" applyAlignment="1">
      <alignment horizontal="justify" vertical="center" wrapText="1"/>
    </xf>
    <xf numFmtId="0" fontId="30" fillId="0" borderId="58" xfId="0" applyFont="1" applyBorder="1" applyAlignment="1">
      <alignment vertical="center" wrapText="1"/>
    </xf>
    <xf numFmtId="0" fontId="25" fillId="0" borderId="58" xfId="0" applyFont="1" applyFill="1" applyBorder="1" applyAlignment="1">
      <alignment horizontal="left" vertical="center" wrapText="1"/>
    </xf>
    <xf numFmtId="0" fontId="0" fillId="0" borderId="58" xfId="0" applyBorder="1" applyAlignment="1">
      <alignment horizontal="center" vertical="center" wrapText="1"/>
    </xf>
    <xf numFmtId="0" fontId="30" fillId="0" borderId="58" xfId="0" applyFont="1" applyFill="1" applyBorder="1" applyAlignment="1">
      <alignment horizontal="justify" vertical="center" wrapText="1"/>
    </xf>
    <xf numFmtId="0" fontId="30" fillId="0" borderId="58" xfId="0" applyFont="1" applyFill="1" applyBorder="1" applyAlignment="1">
      <alignment horizontal="left" vertical="center" wrapText="1"/>
    </xf>
    <xf numFmtId="0" fontId="30" fillId="0" borderId="58" xfId="0" applyFont="1" applyBorder="1" applyAlignment="1">
      <alignment horizontal="justify" vertical="center" wrapText="1"/>
    </xf>
    <xf numFmtId="0" fontId="30" fillId="0" borderId="58" xfId="0" applyFont="1" applyFill="1" applyBorder="1" applyAlignment="1">
      <alignment vertical="center" wrapText="1"/>
    </xf>
    <xf numFmtId="0" fontId="0" fillId="0" borderId="0" xfId="0" applyBorder="1"/>
    <xf numFmtId="164" fontId="29" fillId="0" borderId="58" xfId="0" applyNumberFormat="1" applyFont="1" applyFill="1" applyBorder="1" applyAlignment="1">
      <alignment vertical="center"/>
    </xf>
    <xf numFmtId="9" fontId="0" fillId="0" borderId="59" xfId="0" applyNumberFormat="1" applyBorder="1" applyAlignment="1">
      <alignment vertical="center"/>
    </xf>
    <xf numFmtId="164" fontId="29" fillId="0" borderId="59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justify" vertical="center" wrapText="1"/>
    </xf>
    <xf numFmtId="9" fontId="25" fillId="28" borderId="58" xfId="0" applyNumberFormat="1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vertical="center" wrapText="1"/>
    </xf>
    <xf numFmtId="0" fontId="25" fillId="0" borderId="56" xfId="0" applyFont="1" applyFill="1" applyBorder="1" applyAlignment="1">
      <alignment horizontal="justify" vertical="center" wrapText="1"/>
    </xf>
    <xf numFmtId="164" fontId="29" fillId="0" borderId="56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center" vertical="center"/>
    </xf>
    <xf numFmtId="164" fontId="29" fillId="0" borderId="44" xfId="0" applyNumberFormat="1" applyFont="1" applyFill="1" applyBorder="1" applyAlignment="1">
      <alignment horizontal="center" vertical="center"/>
    </xf>
    <xf numFmtId="164" fontId="29" fillId="0" borderId="33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0" fontId="30" fillId="0" borderId="59" xfId="0" applyFont="1" applyFill="1" applyBorder="1" applyAlignment="1">
      <alignment horizontal="justify" vertical="center" wrapText="1"/>
    </xf>
    <xf numFmtId="0" fontId="25" fillId="0" borderId="58" xfId="0" applyFont="1" applyFill="1" applyBorder="1" applyAlignment="1">
      <alignment horizontal="center" vertical="center" wrapText="1"/>
    </xf>
    <xf numFmtId="0" fontId="25" fillId="0" borderId="59" xfId="0" applyFont="1" applyFill="1" applyBorder="1" applyAlignment="1">
      <alignment horizontal="justify" vertical="center" wrapText="1"/>
    </xf>
    <xf numFmtId="0" fontId="0" fillId="0" borderId="19" xfId="0" applyBorder="1" applyAlignment="1">
      <alignment horizontal="center" vertical="center" wrapText="1"/>
    </xf>
    <xf numFmtId="164" fontId="29" fillId="0" borderId="44" xfId="0" applyNumberFormat="1" applyFont="1" applyFill="1" applyBorder="1" applyAlignment="1">
      <alignment horizontal="center" vertical="center"/>
    </xf>
    <xf numFmtId="0" fontId="0" fillId="24" borderId="59" xfId="0" applyFill="1" applyBorder="1" applyAlignment="1">
      <alignment horizontal="center" vertical="center" wrapText="1"/>
    </xf>
    <xf numFmtId="0" fontId="0" fillId="25" borderId="59" xfId="0" applyFill="1" applyBorder="1" applyAlignment="1">
      <alignment horizontal="center" vertical="center" wrapText="1"/>
    </xf>
    <xf numFmtId="164" fontId="29" fillId="0" borderId="25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25" fillId="0" borderId="59" xfId="0" applyFont="1" applyFill="1" applyBorder="1" applyAlignment="1">
      <alignment vertical="center" wrapText="1"/>
    </xf>
    <xf numFmtId="0" fontId="30" fillId="0" borderId="59" xfId="0" applyFont="1" applyFill="1" applyBorder="1" applyAlignment="1">
      <alignment horizontal="left" vertical="center" wrapText="1"/>
    </xf>
    <xf numFmtId="0" fontId="25" fillId="28" borderId="58" xfId="0" applyFont="1" applyFill="1" applyBorder="1" applyAlignment="1">
      <alignment horizontal="justify" vertical="center" wrapText="1"/>
    </xf>
    <xf numFmtId="0" fontId="25" fillId="28" borderId="59" xfId="0" applyFont="1" applyFill="1" applyBorder="1" applyAlignment="1">
      <alignment horizontal="justify" vertical="center" wrapText="1"/>
    </xf>
    <xf numFmtId="0" fontId="25" fillId="28" borderId="58" xfId="0" applyNumberFormat="1" applyFont="1" applyFill="1" applyBorder="1" applyAlignment="1">
      <alignment vertical="center" wrapText="1"/>
    </xf>
    <xf numFmtId="0" fontId="33" fillId="0" borderId="59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justify" vertical="center" wrapText="1"/>
    </xf>
    <xf numFmtId="0" fontId="25" fillId="0" borderId="59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justify" vertical="center" wrapText="1"/>
    </xf>
    <xf numFmtId="9" fontId="25" fillId="28" borderId="0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4" borderId="58" xfId="0" applyFont="1" applyFill="1" applyBorder="1" applyAlignment="1">
      <alignment horizontal="center" vertical="center"/>
    </xf>
    <xf numFmtId="164" fontId="29" fillId="0" borderId="59" xfId="0" applyNumberFormat="1" applyFont="1" applyFill="1" applyBorder="1" applyAlignment="1">
      <alignment horizontal="center" vertical="center"/>
    </xf>
    <xf numFmtId="0" fontId="25" fillId="28" borderId="20" xfId="0" applyFont="1" applyFill="1" applyBorder="1" applyAlignment="1">
      <alignment horizontal="center" vertical="center" wrapText="1"/>
    </xf>
    <xf numFmtId="0" fontId="25" fillId="28" borderId="58" xfId="0" applyNumberFormat="1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justify" vertical="center" wrapText="1"/>
    </xf>
    <xf numFmtId="9" fontId="0" fillId="0" borderId="58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25" fillId="28" borderId="58" xfId="0" applyFont="1" applyFill="1" applyBorder="1" applyAlignment="1">
      <alignment horizontal="center" vertical="center" wrapText="1"/>
    </xf>
    <xf numFmtId="164" fontId="29" fillId="0" borderId="25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30" fillId="0" borderId="58" xfId="0" applyFont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justify" vertical="center" wrapText="1"/>
    </xf>
    <xf numFmtId="0" fontId="0" fillId="24" borderId="48" xfId="0" applyFill="1" applyBorder="1" applyAlignment="1">
      <alignment horizontal="center" vertical="center"/>
    </xf>
    <xf numFmtId="0" fontId="0" fillId="29" borderId="48" xfId="0" applyFill="1" applyBorder="1" applyAlignment="1">
      <alignment horizontal="center" vertical="center" wrapText="1"/>
    </xf>
    <xf numFmtId="164" fontId="29" fillId="31" borderId="25" xfId="0" applyNumberFormat="1" applyFont="1" applyFill="1" applyBorder="1" applyAlignment="1">
      <alignment horizontal="center" vertical="center"/>
    </xf>
    <xf numFmtId="0" fontId="30" fillId="0" borderId="59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25" fillId="28" borderId="58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30" fillId="0" borderId="59" xfId="0" applyFont="1" applyFill="1" applyBorder="1" applyAlignment="1">
      <alignment horizontal="justify" vertical="center" wrapText="1"/>
    </xf>
    <xf numFmtId="164" fontId="29" fillId="0" borderId="58" xfId="0" applyNumberFormat="1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justify" vertical="center" wrapText="1"/>
    </xf>
    <xf numFmtId="9" fontId="0" fillId="0" borderId="0" xfId="0" applyNumberFormat="1" applyAlignment="1">
      <alignment horizontal="center" vertical="center"/>
    </xf>
    <xf numFmtId="9" fontId="25" fillId="28" borderId="59" xfId="0" applyNumberFormat="1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 wrapText="1"/>
    </xf>
    <xf numFmtId="0" fontId="25" fillId="28" borderId="58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justify" vertical="center" wrapText="1"/>
    </xf>
    <xf numFmtId="0" fontId="30" fillId="0" borderId="58" xfId="0" applyFont="1" applyFill="1" applyBorder="1" applyAlignment="1">
      <alignment horizontal="justify" vertical="center" wrapText="1"/>
    </xf>
    <xf numFmtId="0" fontId="25" fillId="0" borderId="59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justify" vertical="center" wrapText="1"/>
    </xf>
    <xf numFmtId="164" fontId="29" fillId="0" borderId="25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 applyProtection="1">
      <alignment horizontal="center"/>
      <protection locked="0"/>
    </xf>
    <xf numFmtId="9" fontId="6" fillId="0" borderId="19" xfId="1522" applyNumberFormat="1" applyFont="1" applyBorder="1" applyAlignment="1">
      <alignment horizontal="center" vertical="center" wrapText="1"/>
    </xf>
    <xf numFmtId="9" fontId="6" fillId="0" borderId="20" xfId="1522" applyNumberFormat="1" applyFont="1" applyBorder="1" applyAlignment="1">
      <alignment horizontal="center" vertical="center" wrapText="1"/>
    </xf>
    <xf numFmtId="164" fontId="29" fillId="0" borderId="59" xfId="0" applyNumberFormat="1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 wrapText="1"/>
    </xf>
    <xf numFmtId="9" fontId="0" fillId="0" borderId="19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25" fillId="28" borderId="58" xfId="0" applyNumberFormat="1" applyFont="1" applyFill="1" applyBorder="1" applyAlignment="1">
      <alignment horizontal="justify" vertical="center" wrapText="1"/>
    </xf>
    <xf numFmtId="0" fontId="30" fillId="0" borderId="59" xfId="0" applyFont="1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25" fillId="28" borderId="58" xfId="0" applyNumberFormat="1" applyFont="1" applyFill="1" applyBorder="1" applyAlignment="1">
      <alignment horizontal="center" vertical="center" wrapText="1"/>
    </xf>
    <xf numFmtId="0" fontId="0" fillId="24" borderId="59" xfId="0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0" fontId="25" fillId="28" borderId="57" xfId="0" applyFont="1" applyFill="1" applyBorder="1" applyAlignment="1">
      <alignment horizontal="center" vertical="center" wrapText="1"/>
    </xf>
    <xf numFmtId="0" fontId="33" fillId="0" borderId="59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justify" vertical="center" wrapText="1"/>
    </xf>
    <xf numFmtId="0" fontId="30" fillId="0" borderId="58" xfId="0" applyFont="1" applyFill="1" applyBorder="1" applyAlignment="1">
      <alignment horizontal="justify" vertical="center" wrapText="1"/>
    </xf>
    <xf numFmtId="0" fontId="0" fillId="0" borderId="59" xfId="0" applyBorder="1" applyAlignment="1">
      <alignment horizontal="center" vertical="center" wrapText="1"/>
    </xf>
    <xf numFmtId="0" fontId="25" fillId="28" borderId="19" xfId="0" applyNumberFormat="1" applyFont="1" applyFill="1" applyBorder="1" applyAlignment="1">
      <alignment horizontal="justify" vertical="center" wrapText="1"/>
    </xf>
    <xf numFmtId="0" fontId="30" fillId="0" borderId="59" xfId="0" applyFont="1" applyFill="1" applyBorder="1" applyAlignment="1">
      <alignment horizontal="center" vertical="center" wrapText="1"/>
    </xf>
    <xf numFmtId="164" fontId="29" fillId="0" borderId="59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horizontal="center" vertical="center"/>
    </xf>
    <xf numFmtId="9" fontId="0" fillId="0" borderId="59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9" fontId="0" fillId="0" borderId="58" xfId="0" applyNumberFormat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 wrapText="1"/>
    </xf>
    <xf numFmtId="0" fontId="25" fillId="28" borderId="59" xfId="0" applyFont="1" applyFill="1" applyBorder="1" applyAlignment="1">
      <alignment horizontal="center" vertical="center" wrapText="1"/>
    </xf>
    <xf numFmtId="0" fontId="0" fillId="24" borderId="58" xfId="0" applyFill="1" applyBorder="1" applyAlignment="1">
      <alignment horizontal="center" vertical="center"/>
    </xf>
    <xf numFmtId="0" fontId="25" fillId="0" borderId="59" xfId="0" applyFont="1" applyFill="1" applyBorder="1" applyAlignment="1">
      <alignment horizontal="justify" vertical="center" wrapText="1"/>
    </xf>
    <xf numFmtId="0" fontId="30" fillId="0" borderId="58" xfId="0" applyFont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justify" vertical="center" wrapText="1"/>
    </xf>
    <xf numFmtId="164" fontId="29" fillId="0" borderId="25" xfId="0" applyNumberFormat="1" applyFont="1" applyFill="1" applyBorder="1" applyAlignment="1">
      <alignment horizontal="center" vertical="center"/>
    </xf>
    <xf numFmtId="164" fontId="0" fillId="0" borderId="59" xfId="0" applyNumberFormat="1" applyBorder="1" applyAlignment="1">
      <alignment horizontal="center" vertical="center"/>
    </xf>
    <xf numFmtId="0" fontId="0" fillId="0" borderId="59" xfId="0" applyFill="1" applyBorder="1" applyAlignment="1">
      <alignment horizontal="center" vertical="center" wrapText="1"/>
    </xf>
    <xf numFmtId="9" fontId="0" fillId="0" borderId="58" xfId="0" applyNumberFormat="1" applyBorder="1" applyAlignment="1">
      <alignment vertical="center"/>
    </xf>
    <xf numFmtId="0" fontId="25" fillId="28" borderId="59" xfId="0" applyNumberFormat="1" applyFont="1" applyFill="1" applyBorder="1" applyAlignment="1">
      <alignment vertical="center" wrapText="1"/>
    </xf>
    <xf numFmtId="0" fontId="25" fillId="28" borderId="59" xfId="0" applyFont="1" applyFill="1" applyBorder="1" applyAlignment="1">
      <alignment vertical="center" wrapText="1"/>
    </xf>
    <xf numFmtId="9" fontId="0" fillId="0" borderId="20" xfId="0" applyNumberFormat="1" applyBorder="1" applyAlignment="1">
      <alignment vertical="center" wrapText="1"/>
    </xf>
    <xf numFmtId="0" fontId="30" fillId="0" borderId="59" xfId="0" applyFont="1" applyBorder="1" applyAlignment="1">
      <alignment vertical="center" wrapText="1"/>
    </xf>
    <xf numFmtId="9" fontId="0" fillId="0" borderId="58" xfId="0" applyNumberFormat="1" applyBorder="1" applyAlignment="1">
      <alignment horizontal="center" vertical="center"/>
    </xf>
    <xf numFmtId="0" fontId="25" fillId="28" borderId="59" xfId="0" applyFont="1" applyFill="1" applyBorder="1" applyAlignment="1">
      <alignment horizontal="justify" vertical="center" wrapText="1"/>
    </xf>
    <xf numFmtId="0" fontId="25" fillId="0" borderId="58" xfId="0" applyFont="1" applyFill="1" applyBorder="1" applyAlignment="1">
      <alignment horizontal="center" vertical="center" wrapText="1"/>
    </xf>
    <xf numFmtId="164" fontId="29" fillId="0" borderId="58" xfId="0" applyNumberFormat="1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justify" vertical="center" wrapText="1"/>
    </xf>
    <xf numFmtId="0" fontId="25" fillId="0" borderId="58" xfId="0" applyFont="1" applyFill="1" applyBorder="1" applyAlignment="1">
      <alignment horizontal="justify" vertical="center" wrapText="1"/>
    </xf>
    <xf numFmtId="0" fontId="0" fillId="0" borderId="58" xfId="0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 wrapText="1"/>
    </xf>
    <xf numFmtId="164" fontId="29" fillId="33" borderId="1" xfId="0" applyNumberFormat="1" applyFont="1" applyFill="1" applyBorder="1" applyAlignment="1">
      <alignment horizontal="center" vertical="center" wrapText="1"/>
    </xf>
    <xf numFmtId="164" fontId="29" fillId="33" borderId="25" xfId="0" applyNumberFormat="1" applyFont="1" applyFill="1" applyBorder="1" applyAlignment="1">
      <alignment horizontal="center" vertical="center" wrapText="1"/>
    </xf>
    <xf numFmtId="0" fontId="4" fillId="0" borderId="58" xfId="1522" applyFont="1" applyBorder="1" applyAlignment="1">
      <alignment horizontal="center" vertical="center"/>
    </xf>
    <xf numFmtId="0" fontId="4" fillId="0" borderId="58" xfId="1522" applyFont="1" applyBorder="1" applyAlignment="1">
      <alignment horizontal="center" vertical="center" wrapText="1"/>
    </xf>
    <xf numFmtId="164" fontId="6" fillId="0" borderId="58" xfId="1522" applyNumberFormat="1" applyFont="1" applyBorder="1" applyAlignment="1">
      <alignment horizontal="center" vertical="center" wrapText="1"/>
    </xf>
    <xf numFmtId="0" fontId="6" fillId="0" borderId="58" xfId="1522" applyFont="1" applyBorder="1" applyAlignment="1">
      <alignment horizontal="center" vertical="center" wrapText="1"/>
    </xf>
    <xf numFmtId="164" fontId="29" fillId="33" borderId="58" xfId="0" applyNumberFormat="1" applyFont="1" applyFill="1" applyBorder="1" applyAlignment="1">
      <alignment horizontal="center" vertical="center" wrapText="1"/>
    </xf>
    <xf numFmtId="164" fontId="29" fillId="33" borderId="58" xfId="0" applyNumberFormat="1" applyFont="1" applyFill="1" applyBorder="1" applyAlignment="1">
      <alignment horizontal="center" vertical="center" wrapText="1"/>
    </xf>
    <xf numFmtId="164" fontId="29" fillId="34" borderId="58" xfId="0" applyNumberFormat="1" applyFont="1" applyFill="1" applyBorder="1" applyAlignment="1">
      <alignment horizontal="center" vertical="center"/>
    </xf>
    <xf numFmtId="164" fontId="29" fillId="32" borderId="58" xfId="0" applyNumberFormat="1" applyFont="1" applyFill="1" applyBorder="1" applyAlignment="1">
      <alignment horizontal="center" vertical="center"/>
    </xf>
    <xf numFmtId="9" fontId="0" fillId="0" borderId="59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0" fontId="28" fillId="0" borderId="31" xfId="0" applyFont="1" applyBorder="1" applyAlignment="1" applyProtection="1">
      <alignment horizontal="center" vertical="center"/>
      <protection locked="0"/>
    </xf>
    <xf numFmtId="164" fontId="28" fillId="33" borderId="36" xfId="0" applyNumberFormat="1" applyFont="1" applyFill="1" applyBorder="1" applyAlignment="1" applyProtection="1">
      <alignment horizontal="left" wrapText="1"/>
      <protection locked="0"/>
    </xf>
    <xf numFmtId="164" fontId="0" fillId="30" borderId="37" xfId="0" applyNumberFormat="1" applyFill="1" applyBorder="1" applyAlignment="1" applyProtection="1">
      <alignment horizontal="center" vertical="center"/>
      <protection locked="0"/>
    </xf>
    <xf numFmtId="164" fontId="0" fillId="30" borderId="33" xfId="0" applyNumberFormat="1" applyFill="1" applyBorder="1" applyAlignment="1" applyProtection="1">
      <alignment horizontal="center" vertical="center"/>
      <protection locked="0"/>
    </xf>
    <xf numFmtId="164" fontId="0" fillId="30" borderId="35" xfId="0" applyNumberFormat="1" applyFill="1" applyBorder="1" applyAlignment="1" applyProtection="1">
      <alignment horizontal="center" vertical="center"/>
      <protection locked="0"/>
    </xf>
    <xf numFmtId="164" fontId="28" fillId="30" borderId="38" xfId="0" applyNumberFormat="1" applyFont="1" applyFill="1" applyBorder="1" applyAlignment="1" applyProtection="1">
      <alignment horizontal="center" vertical="center"/>
      <protection locked="0"/>
    </xf>
    <xf numFmtId="10" fontId="0" fillId="0" borderId="37" xfId="0" applyNumberFormat="1" applyBorder="1" applyAlignment="1" applyProtection="1">
      <alignment horizontal="center" vertical="center"/>
      <protection locked="0"/>
    </xf>
    <xf numFmtId="9" fontId="0" fillId="0" borderId="33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164" fontId="28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>
      <alignment vertical="center" wrapText="1"/>
    </xf>
    <xf numFmtId="164" fontId="0" fillId="30" borderId="52" xfId="0" applyNumberFormat="1" applyFill="1" applyBorder="1" applyAlignment="1" applyProtection="1">
      <alignment horizontal="center" vertical="center"/>
      <protection locked="0"/>
    </xf>
    <xf numFmtId="164" fontId="0" fillId="30" borderId="58" xfId="0" applyNumberFormat="1" applyFill="1" applyBorder="1" applyAlignment="1" applyProtection="1">
      <alignment horizontal="center" vertical="center"/>
      <protection locked="0"/>
    </xf>
    <xf numFmtId="164" fontId="28" fillId="30" borderId="53" xfId="0" applyNumberFormat="1" applyFont="1" applyFill="1" applyBorder="1" applyAlignment="1" applyProtection="1">
      <alignment horizontal="center" vertical="center"/>
      <protection locked="0"/>
    </xf>
    <xf numFmtId="164" fontId="0" fillId="0" borderId="52" xfId="0" applyNumberFormat="1" applyBorder="1" applyAlignment="1" applyProtection="1">
      <alignment horizontal="center"/>
      <protection locked="0"/>
    </xf>
    <xf numFmtId="164" fontId="0" fillId="0" borderId="58" xfId="0" applyNumberFormat="1" applyBorder="1" applyAlignment="1" applyProtection="1">
      <alignment horizontal="center"/>
      <protection locked="0"/>
    </xf>
    <xf numFmtId="164" fontId="28" fillId="0" borderId="53" xfId="0" applyNumberFormat="1" applyFont="1" applyBorder="1" applyAlignment="1" applyProtection="1">
      <alignment horizontal="center"/>
      <protection locked="0"/>
    </xf>
    <xf numFmtId="164" fontId="0" fillId="30" borderId="58" xfId="0" applyNumberFormat="1" applyFill="1" applyBorder="1" applyAlignment="1" applyProtection="1">
      <alignment horizontal="center"/>
      <protection locked="0"/>
    </xf>
    <xf numFmtId="10" fontId="0" fillId="0" borderId="52" xfId="0" applyNumberFormat="1" applyBorder="1" applyAlignment="1" applyProtection="1">
      <alignment horizontal="center"/>
      <protection locked="0"/>
    </xf>
    <xf numFmtId="9" fontId="0" fillId="0" borderId="58" xfId="0" applyNumberFormat="1" applyBorder="1" applyAlignment="1" applyProtection="1">
      <alignment horizontal="center"/>
      <protection locked="0"/>
    </xf>
    <xf numFmtId="164" fontId="28" fillId="0" borderId="53" xfId="0" applyNumberFormat="1" applyFont="1" applyFill="1" applyBorder="1" applyAlignment="1" applyProtection="1">
      <alignment horizontal="center"/>
      <protection locked="0"/>
    </xf>
    <xf numFmtId="164" fontId="0" fillId="35" borderId="36" xfId="0" applyNumberFormat="1" applyFont="1" applyFill="1" applyBorder="1" applyAlignment="1" applyProtection="1">
      <alignment horizontal="center" wrapText="1"/>
      <protection locked="0"/>
    </xf>
    <xf numFmtId="10" fontId="0" fillId="0" borderId="52" xfId="0" applyNumberFormat="1" applyBorder="1" applyAlignment="1" applyProtection="1">
      <alignment horizontal="center" vertical="center"/>
      <protection locked="0"/>
    </xf>
    <xf numFmtId="9" fontId="0" fillId="0" borderId="58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164" fontId="28" fillId="0" borderId="53" xfId="0" applyNumberFormat="1" applyFont="1" applyFill="1" applyBorder="1" applyAlignment="1" applyProtection="1">
      <alignment horizontal="center" vertical="center"/>
      <protection locked="0"/>
    </xf>
    <xf numFmtId="9" fontId="0" fillId="0" borderId="52" xfId="0" applyNumberFormat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164" fontId="0" fillId="0" borderId="52" xfId="0" applyNumberFormat="1" applyFill="1" applyBorder="1" applyAlignment="1" applyProtection="1">
      <alignment horizontal="center"/>
      <protection locked="0"/>
    </xf>
    <xf numFmtId="0" fontId="28" fillId="0" borderId="58" xfId="0" applyFon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Protection="1"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9" fontId="0" fillId="0" borderId="59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25" fillId="28" borderId="58" xfId="0" applyFont="1" applyFill="1" applyBorder="1" applyAlignment="1">
      <alignment horizontal="center" vertical="center" wrapText="1"/>
    </xf>
    <xf numFmtId="164" fontId="29" fillId="0" borderId="59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5" fillId="0" borderId="59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164" fontId="29" fillId="33" borderId="59" xfId="0" applyNumberFormat="1" applyFont="1" applyFill="1" applyBorder="1" applyAlignment="1">
      <alignment horizontal="center" vertical="center" wrapText="1"/>
    </xf>
    <xf numFmtId="164" fontId="29" fillId="33" borderId="19" xfId="0" applyNumberFormat="1" applyFont="1" applyFill="1" applyBorder="1" applyAlignment="1">
      <alignment horizontal="center" vertical="center" wrapText="1"/>
    </xf>
    <xf numFmtId="164" fontId="29" fillId="33" borderId="20" xfId="0" applyNumberFormat="1" applyFont="1" applyFill="1" applyBorder="1" applyAlignment="1">
      <alignment horizontal="center" vertical="center" wrapText="1"/>
    </xf>
    <xf numFmtId="164" fontId="6" fillId="0" borderId="59" xfId="1522" applyNumberFormat="1" applyFont="1" applyBorder="1" applyAlignment="1">
      <alignment horizontal="center" vertical="center" wrapText="1"/>
    </xf>
    <xf numFmtId="164" fontId="6" fillId="0" borderId="19" xfId="1522" applyNumberFormat="1" applyFont="1" applyBorder="1" applyAlignment="1">
      <alignment horizontal="center" vertical="center" wrapText="1"/>
    </xf>
    <xf numFmtId="0" fontId="0" fillId="26" borderId="42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9" fontId="0" fillId="0" borderId="58" xfId="0" applyNumberFormat="1" applyBorder="1" applyAlignment="1">
      <alignment horizontal="center" vertical="center"/>
    </xf>
    <xf numFmtId="0" fontId="25" fillId="28" borderId="59" xfId="0" applyNumberFormat="1" applyFont="1" applyFill="1" applyBorder="1" applyAlignment="1">
      <alignment horizontal="center" vertical="center" wrapText="1"/>
    </xf>
    <xf numFmtId="0" fontId="25" fillId="28" borderId="19" xfId="0" applyNumberFormat="1" applyFont="1" applyFill="1" applyBorder="1" applyAlignment="1">
      <alignment horizontal="center" vertical="center" wrapText="1"/>
    </xf>
    <xf numFmtId="0" fontId="25" fillId="28" borderId="20" xfId="0" applyNumberFormat="1" applyFont="1" applyFill="1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/>
    </xf>
    <xf numFmtId="0" fontId="0" fillId="26" borderId="58" xfId="0" applyFill="1" applyBorder="1" applyAlignment="1">
      <alignment horizontal="center" vertical="center"/>
    </xf>
    <xf numFmtId="0" fontId="0" fillId="26" borderId="57" xfId="0" applyFill="1" applyBorder="1" applyAlignment="1">
      <alignment horizontal="center" vertical="center"/>
    </xf>
    <xf numFmtId="0" fontId="0" fillId="27" borderId="5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25" fillId="28" borderId="59" xfId="0" applyFont="1" applyFill="1" applyBorder="1" applyAlignment="1">
      <alignment horizontal="justify" vertical="center" wrapText="1"/>
    </xf>
    <xf numFmtId="0" fontId="25" fillId="28" borderId="20" xfId="0" applyFont="1" applyFill="1" applyBorder="1" applyAlignment="1">
      <alignment horizontal="justify" vertical="center" wrapText="1"/>
    </xf>
    <xf numFmtId="9" fontId="0" fillId="0" borderId="59" xfId="0" applyNumberFormat="1" applyBorder="1" applyAlignment="1">
      <alignment horizontal="center" vertical="center" wrapText="1"/>
    </xf>
    <xf numFmtId="9" fontId="0" fillId="0" borderId="19" xfId="0" applyNumberFormat="1" applyBorder="1" applyAlignment="1">
      <alignment horizontal="center" vertical="center" wrapText="1"/>
    </xf>
    <xf numFmtId="0" fontId="0" fillId="29" borderId="59" xfId="0" applyFill="1" applyBorder="1" applyAlignment="1">
      <alignment horizontal="center" vertical="center" wrapText="1"/>
    </xf>
    <xf numFmtId="0" fontId="0" fillId="29" borderId="19" xfId="0" applyFill="1" applyBorder="1" applyAlignment="1">
      <alignment horizontal="center" vertical="center" wrapText="1"/>
    </xf>
    <xf numFmtId="0" fontId="0" fillId="29" borderId="20" xfId="0" applyFill="1" applyBorder="1" applyAlignment="1">
      <alignment horizontal="center" vertical="center" wrapText="1"/>
    </xf>
    <xf numFmtId="0" fontId="0" fillId="25" borderId="45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/>
    </xf>
    <xf numFmtId="164" fontId="29" fillId="0" borderId="20" xfId="0" applyNumberFormat="1" applyFont="1" applyFill="1" applyBorder="1" applyAlignment="1">
      <alignment horizontal="center" vertical="center"/>
    </xf>
    <xf numFmtId="0" fontId="0" fillId="26" borderId="21" xfId="0" applyFill="1" applyBorder="1" applyAlignment="1">
      <alignment horizontal="center" vertical="center"/>
    </xf>
    <xf numFmtId="0" fontId="0" fillId="26" borderId="44" xfId="0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center" vertical="center" wrapText="1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44" xfId="0" applyNumberFormat="1" applyFont="1" applyFill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/>
    </xf>
    <xf numFmtId="164" fontId="29" fillId="0" borderId="45" xfId="0" applyNumberFormat="1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25" borderId="59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9" fontId="0" fillId="0" borderId="4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25" fillId="0" borderId="59" xfId="0" applyNumberFormat="1" applyFont="1" applyFill="1" applyBorder="1" applyAlignment="1">
      <alignment horizontal="justify" vertical="center" wrapText="1"/>
    </xf>
    <xf numFmtId="0" fontId="25" fillId="0" borderId="20" xfId="0" applyNumberFormat="1" applyFont="1" applyFill="1" applyBorder="1" applyAlignment="1">
      <alignment horizontal="justify" vertical="center" wrapText="1"/>
    </xf>
    <xf numFmtId="0" fontId="25" fillId="0" borderId="59" xfId="0" applyFont="1" applyFill="1" applyBorder="1" applyAlignment="1">
      <alignment horizontal="justify" vertical="center" wrapText="1"/>
    </xf>
    <xf numFmtId="0" fontId="25" fillId="0" borderId="20" xfId="0" applyFont="1" applyFill="1" applyBorder="1" applyAlignment="1">
      <alignment horizontal="justify" vertical="center" wrapText="1"/>
    </xf>
    <xf numFmtId="0" fontId="0" fillId="33" borderId="59" xfId="0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164" fontId="29" fillId="0" borderId="56" xfId="0" applyNumberFormat="1" applyFont="1" applyFill="1" applyBorder="1" applyAlignment="1">
      <alignment horizontal="center" vertical="center"/>
    </xf>
    <xf numFmtId="0" fontId="0" fillId="27" borderId="42" xfId="0" applyFill="1" applyBorder="1" applyAlignment="1">
      <alignment horizontal="center" vertical="center" wrapText="1"/>
    </xf>
    <xf numFmtId="10" fontId="0" fillId="0" borderId="45" xfId="0" applyNumberFormat="1" applyBorder="1" applyAlignment="1">
      <alignment horizontal="center" vertical="center" wrapText="1"/>
    </xf>
    <xf numFmtId="10" fontId="0" fillId="0" borderId="19" xfId="0" applyNumberFormat="1" applyBorder="1" applyAlignment="1">
      <alignment horizontal="center" vertical="center" wrapText="1"/>
    </xf>
    <xf numFmtId="0" fontId="0" fillId="29" borderId="45" xfId="0" applyFill="1" applyBorder="1" applyAlignment="1">
      <alignment horizontal="center" vertical="center" wrapText="1"/>
    </xf>
    <xf numFmtId="10" fontId="0" fillId="0" borderId="45" xfId="0" applyNumberForma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0" fontId="0" fillId="0" borderId="28" xfId="0" applyNumberFormat="1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0" fontId="0" fillId="25" borderId="21" xfId="0" applyFill="1" applyBorder="1" applyAlignment="1">
      <alignment horizontal="center" vertical="center" wrapText="1"/>
    </xf>
    <xf numFmtId="0" fontId="0" fillId="25" borderId="44" xfId="0" applyFill="1" applyBorder="1" applyAlignment="1">
      <alignment horizontal="center" vertical="center" wrapText="1"/>
    </xf>
    <xf numFmtId="0" fontId="0" fillId="25" borderId="58" xfId="0" applyFill="1" applyBorder="1" applyAlignment="1">
      <alignment horizontal="center" vertical="center" wrapText="1"/>
    </xf>
    <xf numFmtId="0" fontId="25" fillId="28" borderId="21" xfId="0" applyFont="1" applyFill="1" applyBorder="1" applyAlignment="1">
      <alignment horizontal="center" vertical="center" wrapText="1"/>
    </xf>
    <xf numFmtId="0" fontId="25" fillId="28" borderId="44" xfId="0" applyFont="1" applyFill="1" applyBorder="1" applyAlignment="1">
      <alignment horizontal="center" vertical="center" wrapText="1"/>
    </xf>
    <xf numFmtId="9" fontId="0" fillId="0" borderId="45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64" fontId="0" fillId="0" borderId="45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29" borderId="33" xfId="0" applyFill="1" applyBorder="1" applyAlignment="1">
      <alignment horizontal="center" vertical="center" wrapText="1"/>
    </xf>
    <xf numFmtId="0" fontId="0" fillId="29" borderId="58" xfId="0" applyFill="1" applyBorder="1" applyAlignment="1">
      <alignment horizontal="center" vertical="center" wrapText="1"/>
    </xf>
    <xf numFmtId="0" fontId="0" fillId="29" borderId="44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4" borderId="59" xfId="0" applyFill="1" applyBorder="1" applyAlignment="1">
      <alignment horizontal="center" vertical="center" wrapText="1"/>
    </xf>
    <xf numFmtId="0" fontId="0" fillId="24" borderId="19" xfId="0" applyFill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justify" vertical="center" wrapText="1"/>
    </xf>
    <xf numFmtId="0" fontId="25" fillId="0" borderId="19" xfId="0" applyFont="1" applyFill="1" applyBorder="1" applyAlignment="1">
      <alignment horizontal="justify" vertical="center" wrapText="1"/>
    </xf>
    <xf numFmtId="9" fontId="0" fillId="0" borderId="56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0" fillId="24" borderId="21" xfId="0" applyFill="1" applyBorder="1" applyAlignment="1">
      <alignment horizontal="center" vertical="center"/>
    </xf>
    <xf numFmtId="0" fontId="0" fillId="24" borderId="44" xfId="0" applyFill="1" applyBorder="1" applyAlignment="1">
      <alignment horizontal="center" vertical="center"/>
    </xf>
    <xf numFmtId="0" fontId="0" fillId="24" borderId="58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0" fillId="25" borderId="58" xfId="0" applyFill="1" applyBorder="1" applyAlignment="1">
      <alignment horizontal="center" vertical="center"/>
    </xf>
    <xf numFmtId="0" fontId="25" fillId="0" borderId="21" xfId="0" applyNumberFormat="1" applyFont="1" applyFill="1" applyBorder="1" applyAlignment="1">
      <alignment horizontal="center" vertical="center" wrapText="1"/>
    </xf>
    <xf numFmtId="0" fontId="25" fillId="0" borderId="44" xfId="0" applyNumberFormat="1" applyFont="1" applyFill="1" applyBorder="1" applyAlignment="1">
      <alignment horizontal="center" vertical="center" wrapText="1"/>
    </xf>
    <xf numFmtId="0" fontId="25" fillId="0" borderId="58" xfId="0" applyNumberFormat="1" applyFont="1" applyFill="1" applyBorder="1" applyAlignment="1">
      <alignment horizontal="center" vertical="center" wrapText="1"/>
    </xf>
    <xf numFmtId="10" fontId="0" fillId="0" borderId="28" xfId="0" applyNumberFormat="1" applyBorder="1" applyAlignment="1">
      <alignment horizontal="center" vertical="center" wrapText="1"/>
    </xf>
    <xf numFmtId="0" fontId="0" fillId="24" borderId="56" xfId="0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25" fillId="28" borderId="56" xfId="0" applyFont="1" applyFill="1" applyBorder="1" applyAlignment="1">
      <alignment horizontal="justify" vertical="center" wrapText="1"/>
    </xf>
    <xf numFmtId="0" fontId="25" fillId="28" borderId="19" xfId="0" applyFont="1" applyFill="1" applyBorder="1" applyAlignment="1">
      <alignment horizontal="justify" vertical="center" wrapText="1"/>
    </xf>
    <xf numFmtId="10" fontId="0" fillId="0" borderId="59" xfId="0" applyNumberFormat="1" applyBorder="1" applyAlignment="1">
      <alignment horizontal="center" vertical="center"/>
    </xf>
    <xf numFmtId="164" fontId="29" fillId="0" borderId="58" xfId="0" applyNumberFormat="1" applyFont="1" applyFill="1" applyBorder="1" applyAlignment="1">
      <alignment horizontal="center" vertical="center" wrapText="1"/>
    </xf>
    <xf numFmtId="10" fontId="0" fillId="0" borderId="42" xfId="0" applyNumberFormat="1" applyBorder="1" applyAlignment="1">
      <alignment horizontal="center" vertical="center"/>
    </xf>
    <xf numFmtId="0" fontId="25" fillId="0" borderId="46" xfId="0" applyFont="1" applyFill="1" applyBorder="1" applyAlignment="1">
      <alignment horizontal="justify" vertical="center" wrapText="1"/>
    </xf>
    <xf numFmtId="0" fontId="0" fillId="24" borderId="46" xfId="0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 wrapText="1"/>
    </xf>
    <xf numFmtId="164" fontId="29" fillId="0" borderId="42" xfId="0" applyNumberFormat="1" applyFont="1" applyFill="1" applyBorder="1" applyAlignment="1">
      <alignment horizontal="center" vertical="center"/>
    </xf>
    <xf numFmtId="0" fontId="25" fillId="28" borderId="59" xfId="0" applyNumberFormat="1" applyFont="1" applyFill="1" applyBorder="1" applyAlignment="1">
      <alignment horizontal="justify" vertical="center" wrapText="1"/>
    </xf>
    <xf numFmtId="0" fontId="25" fillId="28" borderId="19" xfId="0" applyNumberFormat="1" applyFont="1" applyFill="1" applyBorder="1" applyAlignment="1">
      <alignment horizontal="justify" vertical="center" wrapText="1"/>
    </xf>
    <xf numFmtId="0" fontId="25" fillId="28" borderId="20" xfId="0" applyNumberFormat="1" applyFont="1" applyFill="1" applyBorder="1" applyAlignment="1">
      <alignment horizontal="justify" vertical="center" wrapText="1"/>
    </xf>
    <xf numFmtId="0" fontId="28" fillId="24" borderId="59" xfId="0" applyFont="1" applyFill="1" applyBorder="1" applyAlignment="1">
      <alignment horizontal="center" vertical="center" wrapText="1"/>
    </xf>
    <xf numFmtId="0" fontId="28" fillId="24" borderId="19" xfId="0" applyFont="1" applyFill="1" applyBorder="1" applyAlignment="1">
      <alignment horizontal="center" vertical="center" wrapText="1"/>
    </xf>
    <xf numFmtId="0" fontId="28" fillId="24" borderId="20" xfId="0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/>
    </xf>
    <xf numFmtId="0" fontId="0" fillId="29" borderId="58" xfId="0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4" borderId="58" xfId="0" applyFill="1" applyBorder="1" applyAlignment="1">
      <alignment horizontal="center" vertical="center" wrapText="1"/>
    </xf>
    <xf numFmtId="0" fontId="0" fillId="24" borderId="4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/>
    <xf numFmtId="0" fontId="7" fillId="0" borderId="17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10" fontId="0" fillId="0" borderId="56" xfId="0" applyNumberFormat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 wrapText="1"/>
    </xf>
    <xf numFmtId="0" fontId="0" fillId="27" borderId="41" xfId="0" applyFill="1" applyBorder="1" applyAlignment="1">
      <alignment horizontal="center" vertical="center" wrapText="1"/>
    </xf>
    <xf numFmtId="0" fontId="0" fillId="27" borderId="58" xfId="0" applyFill="1" applyBorder="1" applyAlignment="1">
      <alignment horizontal="center" vertical="center" wrapText="1"/>
    </xf>
    <xf numFmtId="0" fontId="3" fillId="0" borderId="14" xfId="1" applyFont="1" applyBorder="1" applyAlignment="1">
      <alignment horizontal="justify" vertical="center" wrapText="1"/>
    </xf>
    <xf numFmtId="0" fontId="3" fillId="0" borderId="15" xfId="1" applyFont="1" applyBorder="1" applyAlignment="1">
      <alignment horizontal="justify" vertical="center" wrapText="1"/>
    </xf>
    <xf numFmtId="0" fontId="0" fillId="27" borderId="59" xfId="0" applyFill="1" applyBorder="1" applyAlignment="1">
      <alignment horizontal="center" vertical="center" wrapText="1"/>
    </xf>
    <xf numFmtId="0" fontId="28" fillId="29" borderId="1" xfId="0" applyFont="1" applyFill="1" applyBorder="1" applyAlignment="1">
      <alignment horizontal="center" vertical="center" wrapText="1"/>
    </xf>
    <xf numFmtId="0" fontId="28" fillId="29" borderId="41" xfId="0" applyFont="1" applyFill="1" applyBorder="1" applyAlignment="1">
      <alignment horizontal="center" vertical="center" wrapText="1"/>
    </xf>
    <xf numFmtId="0" fontId="28" fillId="29" borderId="58" xfId="0" applyFont="1" applyFill="1" applyBorder="1" applyAlignment="1">
      <alignment horizontal="center" vertical="center" wrapText="1"/>
    </xf>
    <xf numFmtId="10" fontId="6" fillId="0" borderId="59" xfId="1522" applyNumberFormat="1" applyFont="1" applyBorder="1" applyAlignment="1">
      <alignment horizontal="center" vertical="center" wrapText="1"/>
    </xf>
    <xf numFmtId="10" fontId="6" fillId="0" borderId="19" xfId="1522" applyNumberFormat="1" applyFont="1" applyBorder="1" applyAlignment="1">
      <alignment horizontal="center" vertical="center" wrapText="1"/>
    </xf>
    <xf numFmtId="0" fontId="0" fillId="24" borderId="55" xfId="0" applyFill="1" applyBorder="1" applyAlignment="1">
      <alignment horizontal="center" vertical="center" wrapText="1"/>
    </xf>
    <xf numFmtId="0" fontId="28" fillId="26" borderId="59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 wrapText="1"/>
    </xf>
    <xf numFmtId="9" fontId="0" fillId="0" borderId="18" xfId="0" applyNumberFormat="1" applyBorder="1" applyAlignment="1">
      <alignment horizontal="center" vertical="center"/>
    </xf>
    <xf numFmtId="0" fontId="0" fillId="27" borderId="20" xfId="0" applyFill="1" applyBorder="1" applyAlignment="1">
      <alignment horizontal="center" vertical="center" wrapText="1"/>
    </xf>
    <xf numFmtId="0" fontId="0" fillId="25" borderId="42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4" borderId="42" xfId="0" applyFill="1" applyBorder="1" applyAlignment="1">
      <alignment horizontal="center" vertical="center" wrapText="1"/>
    </xf>
    <xf numFmtId="0" fontId="25" fillId="28" borderId="58" xfId="0" applyNumberFormat="1" applyFont="1" applyFill="1" applyBorder="1" applyAlignment="1">
      <alignment horizontal="justify" vertical="center" wrapText="1"/>
    </xf>
    <xf numFmtId="0" fontId="0" fillId="25" borderId="56" xfId="0" applyFill="1" applyBorder="1" applyAlignment="1">
      <alignment horizontal="center" vertical="center" wrapText="1"/>
    </xf>
    <xf numFmtId="164" fontId="29" fillId="0" borderId="57" xfId="0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0" fillId="29" borderId="57" xfId="0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25" borderId="1" xfId="0" applyFill="1" applyBorder="1" applyAlignment="1">
      <alignment horizontal="center" vertical="center" wrapText="1"/>
    </xf>
    <xf numFmtId="0" fontId="2" fillId="0" borderId="58" xfId="1" applyFont="1" applyBorder="1" applyAlignment="1"/>
    <xf numFmtId="0" fontId="7" fillId="0" borderId="29" xfId="1" applyFont="1" applyBorder="1" applyAlignment="1">
      <alignment horizontal="center" vertical="center" wrapText="1"/>
    </xf>
    <xf numFmtId="0" fontId="0" fillId="26" borderId="59" xfId="0" applyFill="1" applyBorder="1" applyAlignment="1">
      <alignment horizontal="center" vertical="center" wrapText="1"/>
    </xf>
    <xf numFmtId="9" fontId="0" fillId="0" borderId="59" xfId="0" applyNumberFormat="1" applyFill="1" applyBorder="1" applyAlignment="1">
      <alignment horizontal="center" vertical="center"/>
    </xf>
    <xf numFmtId="9" fontId="0" fillId="0" borderId="19" xfId="0" applyNumberFormat="1" applyFill="1" applyBorder="1" applyAlignment="1">
      <alignment horizontal="center" vertical="center"/>
    </xf>
    <xf numFmtId="9" fontId="0" fillId="0" borderId="20" xfId="0" applyNumberFormat="1" applyFill="1" applyBorder="1" applyAlignment="1">
      <alignment horizontal="center" vertical="center"/>
    </xf>
    <xf numFmtId="164" fontId="29" fillId="0" borderId="59" xfId="0" applyNumberFormat="1" applyFont="1" applyFill="1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center" vertical="center" wrapText="1"/>
    </xf>
    <xf numFmtId="164" fontId="29" fillId="0" borderId="20" xfId="0" applyNumberFormat="1" applyFont="1" applyFill="1" applyBorder="1" applyAlignment="1">
      <alignment horizontal="center" vertical="center" wrapText="1"/>
    </xf>
    <xf numFmtId="0" fontId="0" fillId="25" borderId="59" xfId="0" applyFill="1" applyBorder="1" applyAlignment="1">
      <alignment horizontal="center" vertical="center" wrapText="1"/>
    </xf>
    <xf numFmtId="9" fontId="0" fillId="0" borderId="58" xfId="0" applyNumberFormat="1" applyFill="1" applyBorder="1" applyAlignment="1">
      <alignment horizontal="center" vertical="center"/>
    </xf>
    <xf numFmtId="164" fontId="29" fillId="33" borderId="59" xfId="0" applyNumberFormat="1" applyFont="1" applyFill="1" applyBorder="1" applyAlignment="1">
      <alignment horizontal="center" vertical="center"/>
    </xf>
    <xf numFmtId="164" fontId="29" fillId="33" borderId="19" xfId="0" applyNumberFormat="1" applyFont="1" applyFill="1" applyBorder="1" applyAlignment="1">
      <alignment horizontal="center" vertical="center"/>
    </xf>
    <xf numFmtId="164" fontId="29" fillId="33" borderId="20" xfId="0" applyNumberFormat="1" applyFont="1" applyFill="1" applyBorder="1" applyAlignment="1">
      <alignment horizontal="center" vertical="center"/>
    </xf>
    <xf numFmtId="0" fontId="31" fillId="24" borderId="58" xfId="0" applyFont="1" applyFill="1" applyBorder="1" applyAlignment="1">
      <alignment horizontal="center" vertical="center" wrapText="1"/>
    </xf>
    <xf numFmtId="164" fontId="29" fillId="33" borderId="58" xfId="0" applyNumberFormat="1" applyFont="1" applyFill="1" applyBorder="1" applyAlignment="1">
      <alignment horizontal="center" vertical="center"/>
    </xf>
    <xf numFmtId="0" fontId="0" fillId="26" borderId="58" xfId="0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justify" vertical="center" wrapText="1"/>
    </xf>
    <xf numFmtId="164" fontId="29" fillId="33" borderId="58" xfId="0" applyNumberFormat="1" applyFont="1" applyFill="1" applyBorder="1" applyAlignment="1">
      <alignment horizontal="center" vertical="center" wrapText="1"/>
    </xf>
    <xf numFmtId="164" fontId="0" fillId="0" borderId="58" xfId="0" applyNumberFormat="1" applyBorder="1" applyAlignment="1">
      <alignment horizontal="center" vertical="center"/>
    </xf>
    <xf numFmtId="0" fontId="25" fillId="28" borderId="59" xfId="0" applyFont="1" applyFill="1" applyBorder="1" applyAlignment="1">
      <alignment horizontal="center" vertical="center" wrapText="1"/>
    </xf>
    <xf numFmtId="0" fontId="25" fillId="28" borderId="19" xfId="0" applyFont="1" applyFill="1" applyBorder="1" applyAlignment="1">
      <alignment horizontal="center" vertical="center" wrapText="1"/>
    </xf>
    <xf numFmtId="0" fontId="25" fillId="28" borderId="20" xfId="0" applyFont="1" applyFill="1" applyBorder="1" applyAlignment="1">
      <alignment horizontal="center" vertical="center" wrapText="1"/>
    </xf>
    <xf numFmtId="0" fontId="0" fillId="24" borderId="5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30" fillId="0" borderId="59" xfId="0" applyFont="1" applyFill="1" applyBorder="1" applyAlignment="1">
      <alignment horizontal="justify" vertical="center" wrapText="1"/>
    </xf>
    <xf numFmtId="0" fontId="30" fillId="0" borderId="19" xfId="0" applyFont="1" applyFill="1" applyBorder="1" applyAlignment="1">
      <alignment horizontal="justify" vertical="center" wrapText="1"/>
    </xf>
    <xf numFmtId="0" fontId="30" fillId="29" borderId="59" xfId="0" applyFont="1" applyFill="1" applyBorder="1" applyAlignment="1">
      <alignment horizontal="justify" vertical="center" wrapText="1"/>
    </xf>
    <xf numFmtId="0" fontId="30" fillId="29" borderId="19" xfId="0" applyFont="1" applyFill="1" applyBorder="1" applyAlignment="1">
      <alignment horizontal="justify" vertical="center" wrapText="1"/>
    </xf>
    <xf numFmtId="0" fontId="0" fillId="0" borderId="20" xfId="0" applyBorder="1" applyAlignment="1">
      <alignment horizontal="center" vertical="center"/>
    </xf>
    <xf numFmtId="0" fontId="0" fillId="25" borderId="59" xfId="0" applyFill="1" applyBorder="1" applyAlignment="1">
      <alignment horizontal="center" wrapText="1"/>
    </xf>
    <xf numFmtId="0" fontId="0" fillId="25" borderId="19" xfId="0" applyFill="1" applyBorder="1" applyAlignment="1">
      <alignment horizontal="center" wrapText="1"/>
    </xf>
    <xf numFmtId="0" fontId="25" fillId="28" borderId="58" xfId="0" applyNumberFormat="1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justify" vertical="center" wrapText="1"/>
    </xf>
    <xf numFmtId="0" fontId="30" fillId="0" borderId="20" xfId="0" applyFont="1" applyBorder="1" applyAlignment="1">
      <alignment horizontal="center" vertical="center" wrapText="1"/>
    </xf>
    <xf numFmtId="0" fontId="0" fillId="0" borderId="59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25" fillId="0" borderId="26" xfId="0" applyFont="1" applyFill="1" applyBorder="1" applyAlignment="1">
      <alignment horizontal="center" vertical="center" wrapText="1"/>
    </xf>
    <xf numFmtId="9" fontId="0" fillId="0" borderId="48" xfId="0" applyNumberFormat="1" applyBorder="1" applyAlignment="1">
      <alignment horizontal="center" vertical="center"/>
    </xf>
    <xf numFmtId="164" fontId="29" fillId="0" borderId="48" xfId="0" applyNumberFormat="1" applyFont="1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9" fontId="0" fillId="0" borderId="25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9" fontId="0" fillId="0" borderId="50" xfId="0" applyNumberFormat="1" applyFill="1" applyBorder="1" applyAlignment="1">
      <alignment horizontal="center" vertical="center"/>
    </xf>
    <xf numFmtId="164" fontId="29" fillId="0" borderId="25" xfId="0" applyNumberFormat="1" applyFon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59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59" xfId="0" applyNumberFormat="1" applyBorder="1" applyAlignment="1">
      <alignment horizontal="center" vertical="center"/>
    </xf>
    <xf numFmtId="164" fontId="29" fillId="31" borderId="59" xfId="0" applyNumberFormat="1" applyFont="1" applyFill="1" applyBorder="1" applyAlignment="1">
      <alignment horizontal="center" vertical="center"/>
    </xf>
    <xf numFmtId="164" fontId="29" fillId="31" borderId="20" xfId="0" applyNumberFormat="1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9" fontId="0" fillId="0" borderId="50" xfId="0" applyNumberFormat="1" applyBorder="1" applyAlignment="1">
      <alignment horizontal="center" vertical="center"/>
    </xf>
    <xf numFmtId="0" fontId="0" fillId="0" borderId="58" xfId="0" applyFill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0" fillId="0" borderId="58" xfId="0" applyBorder="1"/>
    <xf numFmtId="9" fontId="0" fillId="0" borderId="58" xfId="0" applyNumberFormat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justify" vertical="center" wrapText="1"/>
    </xf>
    <xf numFmtId="0" fontId="0" fillId="0" borderId="58" xfId="0" applyBorder="1" applyAlignment="1">
      <alignment horizontal="justify" vertical="center" wrapText="1"/>
    </xf>
    <xf numFmtId="0" fontId="30" fillId="0" borderId="59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 wrapText="1"/>
    </xf>
    <xf numFmtId="0" fontId="28" fillId="0" borderId="31" xfId="0" applyFont="1" applyBorder="1" applyAlignment="1" applyProtection="1">
      <alignment horizontal="center" vertical="center"/>
      <protection locked="0"/>
    </xf>
    <xf numFmtId="164" fontId="0" fillId="0" borderId="59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</cellXfs>
  <cellStyles count="1609">
    <cellStyle name="20% - Énfasis1 10" xfId="3"/>
    <cellStyle name="20% - Énfasis1 11" xfId="4"/>
    <cellStyle name="20% - Énfasis1 12" xfId="5"/>
    <cellStyle name="20% - Énfasis1 13" xfId="6"/>
    <cellStyle name="20% - Énfasis1 2" xfId="7"/>
    <cellStyle name="20% - Énfasis1 3" xfId="8"/>
    <cellStyle name="20% - Énfasis1 4" xfId="9"/>
    <cellStyle name="20% - Énfasis1 5" xfId="10"/>
    <cellStyle name="20% - Énfasis1 6" xfId="11"/>
    <cellStyle name="20% - Énfasis1 7" xfId="12"/>
    <cellStyle name="20% - Énfasis1 8" xfId="13"/>
    <cellStyle name="20% - Énfasis1 9" xfId="14"/>
    <cellStyle name="20% - Énfasis2 10" xfId="15"/>
    <cellStyle name="20% - Énfasis2 11" xfId="16"/>
    <cellStyle name="20% - Énfasis2 12" xfId="17"/>
    <cellStyle name="20% - Énfasis2 13" xfId="18"/>
    <cellStyle name="20% - Énfasis2 2" xfId="19"/>
    <cellStyle name="20% - Énfasis2 3" xfId="20"/>
    <cellStyle name="20% - Énfasis2 4" xfId="21"/>
    <cellStyle name="20% - Énfasis2 5" xfId="22"/>
    <cellStyle name="20% - Énfasis2 6" xfId="23"/>
    <cellStyle name="20% - Énfasis2 7" xfId="24"/>
    <cellStyle name="20% - Énfasis2 8" xfId="25"/>
    <cellStyle name="20% - Énfasis2 9" xfId="26"/>
    <cellStyle name="20% - Énfasis3 10" xfId="27"/>
    <cellStyle name="20% - Énfasis3 11" xfId="28"/>
    <cellStyle name="20% - Énfasis3 12" xfId="29"/>
    <cellStyle name="20% - Énfasis3 13" xfId="30"/>
    <cellStyle name="20% - Énfasis3 2" xfId="31"/>
    <cellStyle name="20% - Énfasis3 3" xfId="32"/>
    <cellStyle name="20% - Énfasis3 4" xfId="33"/>
    <cellStyle name="20% - Énfasis3 5" xfId="34"/>
    <cellStyle name="20% - Énfasis3 6" xfId="35"/>
    <cellStyle name="20% - Énfasis3 7" xfId="36"/>
    <cellStyle name="20% - Énfasis3 8" xfId="37"/>
    <cellStyle name="20% - Énfasis3 9" xfId="38"/>
    <cellStyle name="20% - Énfasis4 10" xfId="39"/>
    <cellStyle name="20% - Énfasis4 11" xfId="40"/>
    <cellStyle name="20% - Énfasis4 12" xfId="41"/>
    <cellStyle name="20% - Énfasis4 13" xfId="42"/>
    <cellStyle name="20% - Énfasis4 2" xfId="43"/>
    <cellStyle name="20% - Énfasis4 3" xfId="44"/>
    <cellStyle name="20% - Énfasis4 4" xfId="45"/>
    <cellStyle name="20% - Énfasis4 5" xfId="46"/>
    <cellStyle name="20% - Énfasis4 6" xfId="47"/>
    <cellStyle name="20% - Énfasis4 7" xfId="48"/>
    <cellStyle name="20% - Énfasis4 8" xfId="49"/>
    <cellStyle name="20% - Énfasis4 9" xfId="50"/>
    <cellStyle name="20% - Énfasis5 10" xfId="51"/>
    <cellStyle name="20% - Énfasis5 11" xfId="52"/>
    <cellStyle name="20% - Énfasis5 12" xfId="53"/>
    <cellStyle name="20% - Énfasis5 13" xfId="54"/>
    <cellStyle name="20% - Énfasis5 2" xfId="55"/>
    <cellStyle name="20% - Énfasis5 3" xfId="56"/>
    <cellStyle name="20% - Énfasis5 4" xfId="57"/>
    <cellStyle name="20% - Énfasis5 5" xfId="58"/>
    <cellStyle name="20% - Énfasis5 6" xfId="59"/>
    <cellStyle name="20% - Énfasis5 7" xfId="60"/>
    <cellStyle name="20% - Énfasis5 8" xfId="61"/>
    <cellStyle name="20% - Énfasis5 9" xfId="62"/>
    <cellStyle name="20% - Énfasis6 10" xfId="63"/>
    <cellStyle name="20% - Énfasis6 11" xfId="64"/>
    <cellStyle name="20% - Énfasis6 12" xfId="65"/>
    <cellStyle name="20% - Énfasis6 13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Énfasis1 10" xfId="75"/>
    <cellStyle name="40% - Énfasis1 11" xfId="76"/>
    <cellStyle name="40% - Énfasis1 12" xfId="77"/>
    <cellStyle name="40% - Énfasis1 13" xfId="78"/>
    <cellStyle name="40% - Énfasis1 2" xfId="79"/>
    <cellStyle name="40% - Énfasis1 3" xfId="80"/>
    <cellStyle name="40% - Énfasis1 4" xfId="81"/>
    <cellStyle name="40% - Énfasis1 5" xfId="82"/>
    <cellStyle name="40% - Énfasis1 6" xfId="83"/>
    <cellStyle name="40% - Énfasis1 7" xfId="84"/>
    <cellStyle name="40% - Énfasis1 8" xfId="85"/>
    <cellStyle name="40% - Énfasis1 9" xfId="86"/>
    <cellStyle name="40% - Énfasis2 10" xfId="87"/>
    <cellStyle name="40% - Énfasis2 11" xfId="88"/>
    <cellStyle name="40% - Énfasis2 12" xfId="89"/>
    <cellStyle name="40% - Énfasis2 13" xfId="90"/>
    <cellStyle name="40% - Énfasis2 2" xfId="91"/>
    <cellStyle name="40% - Énfasis2 3" xfId="92"/>
    <cellStyle name="40% - Énfasis2 4" xfId="93"/>
    <cellStyle name="40% - Énfasis2 5" xfId="94"/>
    <cellStyle name="40% - Énfasis2 6" xfId="95"/>
    <cellStyle name="40% - Énfasis2 7" xfId="96"/>
    <cellStyle name="40% - Énfasis2 8" xfId="97"/>
    <cellStyle name="40% - Énfasis2 9" xfId="98"/>
    <cellStyle name="40% - Énfasis3 10" xfId="99"/>
    <cellStyle name="40% - Énfasis3 11" xfId="100"/>
    <cellStyle name="40% - Énfasis3 12" xfId="101"/>
    <cellStyle name="40% - Énfasis3 13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10" xfId="111"/>
    <cellStyle name="40% - Énfasis4 11" xfId="112"/>
    <cellStyle name="40% - Énfasis4 12" xfId="113"/>
    <cellStyle name="40% - Énfasis4 13" xfId="114"/>
    <cellStyle name="40% - Énfasis4 2" xfId="115"/>
    <cellStyle name="40% - Énfasis4 3" xfId="116"/>
    <cellStyle name="40% - Énfasis4 4" xfId="117"/>
    <cellStyle name="40% - Énfasis4 5" xfId="118"/>
    <cellStyle name="40% - Énfasis4 6" xfId="119"/>
    <cellStyle name="40% - Énfasis4 7" xfId="120"/>
    <cellStyle name="40% - Énfasis4 8" xfId="121"/>
    <cellStyle name="40% - Énfasis4 9" xfId="122"/>
    <cellStyle name="40% - Énfasis5 10" xfId="123"/>
    <cellStyle name="40% - Énfasis5 11" xfId="124"/>
    <cellStyle name="40% - Énfasis5 12" xfId="125"/>
    <cellStyle name="40% - Énfasis5 13" xfId="126"/>
    <cellStyle name="40% - Énfasis5 2" xfId="127"/>
    <cellStyle name="40% - Énfasis5 3" xfId="128"/>
    <cellStyle name="40% - Énfasis5 4" xfId="129"/>
    <cellStyle name="40% - Énfasis5 5" xfId="130"/>
    <cellStyle name="40% - Énfasis5 6" xfId="131"/>
    <cellStyle name="40% - Énfasis5 7" xfId="132"/>
    <cellStyle name="40% - Énfasis5 8" xfId="133"/>
    <cellStyle name="40% - Énfasis5 9" xfId="134"/>
    <cellStyle name="40% - Énfasis6 10" xfId="135"/>
    <cellStyle name="40% - Énfasis6 11" xfId="136"/>
    <cellStyle name="40% - Énfasis6 12" xfId="137"/>
    <cellStyle name="40% - Énfasis6 13" xfId="138"/>
    <cellStyle name="40% - Énfasis6 2" xfId="139"/>
    <cellStyle name="40% - Énfasis6 3" xfId="140"/>
    <cellStyle name="40% - Énfasis6 4" xfId="141"/>
    <cellStyle name="40% - Énfasis6 5" xfId="142"/>
    <cellStyle name="40% - Énfasis6 6" xfId="143"/>
    <cellStyle name="40% - Énfasis6 7" xfId="144"/>
    <cellStyle name="40% - Énfasis6 8" xfId="145"/>
    <cellStyle name="40% - Énfasis6 9" xfId="146"/>
    <cellStyle name="60% - Énfasis1 10" xfId="147"/>
    <cellStyle name="60% - Énfasis1 11" xfId="148"/>
    <cellStyle name="60% - Énfasis1 12" xfId="149"/>
    <cellStyle name="60% - Énfasis1 13" xfId="150"/>
    <cellStyle name="60% - Énfasis1 2" xfId="151"/>
    <cellStyle name="60% - Énfasis1 3" xfId="152"/>
    <cellStyle name="60% - Énfasis1 4" xfId="153"/>
    <cellStyle name="60% - Énfasis1 5" xfId="154"/>
    <cellStyle name="60% - Énfasis1 6" xfId="155"/>
    <cellStyle name="60% - Énfasis1 7" xfId="156"/>
    <cellStyle name="60% - Énfasis1 8" xfId="157"/>
    <cellStyle name="60% - Énfasis1 9" xfId="158"/>
    <cellStyle name="60% - Énfasis2 10" xfId="159"/>
    <cellStyle name="60% - Énfasis2 11" xfId="160"/>
    <cellStyle name="60% - Énfasis2 12" xfId="161"/>
    <cellStyle name="60% - Énfasis2 13" xfId="162"/>
    <cellStyle name="60% - Énfasis2 2" xfId="163"/>
    <cellStyle name="60% - Énfasis2 3" xfId="164"/>
    <cellStyle name="60% - Énfasis2 4" xfId="165"/>
    <cellStyle name="60% - Énfasis2 5" xfId="166"/>
    <cellStyle name="60% - Énfasis2 6" xfId="167"/>
    <cellStyle name="60% - Énfasis2 7" xfId="168"/>
    <cellStyle name="60% - Énfasis2 8" xfId="169"/>
    <cellStyle name="60% - Énfasis2 9" xfId="170"/>
    <cellStyle name="60% - Énfasis3 10" xfId="171"/>
    <cellStyle name="60% - Énfasis3 11" xfId="172"/>
    <cellStyle name="60% - Énfasis3 12" xfId="173"/>
    <cellStyle name="60% - Énfasis3 13" xfId="174"/>
    <cellStyle name="60% - Énfasis3 2" xfId="175"/>
    <cellStyle name="60% - Énfasis3 3" xfId="176"/>
    <cellStyle name="60% - Énfasis3 4" xfId="177"/>
    <cellStyle name="60% - Énfasis3 5" xfId="178"/>
    <cellStyle name="60% - Énfasis3 6" xfId="179"/>
    <cellStyle name="60% - Énfasis3 7" xfId="180"/>
    <cellStyle name="60% - Énfasis3 8" xfId="181"/>
    <cellStyle name="60% - Énfasis3 9" xfId="182"/>
    <cellStyle name="60% - Énfasis4 10" xfId="183"/>
    <cellStyle name="60% - Énfasis4 11" xfId="184"/>
    <cellStyle name="60% - Énfasis4 12" xfId="185"/>
    <cellStyle name="60% - Énfasis4 13" xfId="186"/>
    <cellStyle name="60% - Énfasis4 2" xfId="187"/>
    <cellStyle name="60% - Énfasis4 3" xfId="188"/>
    <cellStyle name="60% - Énfasis4 4" xfId="189"/>
    <cellStyle name="60% - Énfasis4 5" xfId="190"/>
    <cellStyle name="60% - Énfasis4 6" xfId="191"/>
    <cellStyle name="60% - Énfasis4 7" xfId="192"/>
    <cellStyle name="60% - Énfasis4 8" xfId="193"/>
    <cellStyle name="60% - Énfasis4 9" xfId="194"/>
    <cellStyle name="60% - Énfasis5 10" xfId="195"/>
    <cellStyle name="60% - Énfasis5 11" xfId="196"/>
    <cellStyle name="60% - Énfasis5 12" xfId="197"/>
    <cellStyle name="60% - Énfasis5 13" xfId="198"/>
    <cellStyle name="60% - Énfasis5 2" xfId="199"/>
    <cellStyle name="60% - Énfasis5 3" xfId="200"/>
    <cellStyle name="60% - Énfasis5 4" xfId="201"/>
    <cellStyle name="60% - Énfasis5 5" xfId="202"/>
    <cellStyle name="60% - Énfasis5 6" xfId="203"/>
    <cellStyle name="60% - Énfasis5 7" xfId="204"/>
    <cellStyle name="60% - Énfasis5 8" xfId="205"/>
    <cellStyle name="60% - Énfasis5 9" xfId="206"/>
    <cellStyle name="60% - Énfasis6 10" xfId="207"/>
    <cellStyle name="60% - Énfasis6 11" xfId="208"/>
    <cellStyle name="60% - Énfasis6 12" xfId="209"/>
    <cellStyle name="60% - Énfasis6 13" xfId="210"/>
    <cellStyle name="60% - Énfasis6 2" xfId="211"/>
    <cellStyle name="60% - Énfasis6 3" xfId="212"/>
    <cellStyle name="60% - Énfasis6 4" xfId="213"/>
    <cellStyle name="60% - Énfasis6 5" xfId="214"/>
    <cellStyle name="60% - Énfasis6 6" xfId="215"/>
    <cellStyle name="60% - Énfasis6 7" xfId="216"/>
    <cellStyle name="60% - Énfasis6 8" xfId="217"/>
    <cellStyle name="60% - Énfasis6 9" xfId="218"/>
    <cellStyle name="Buena 10" xfId="219"/>
    <cellStyle name="Buena 11" xfId="220"/>
    <cellStyle name="Buena 12" xfId="221"/>
    <cellStyle name="Buena 13" xfId="222"/>
    <cellStyle name="Buena 2" xfId="223"/>
    <cellStyle name="Buena 3" xfId="224"/>
    <cellStyle name="Buena 4" xfId="225"/>
    <cellStyle name="Buena 5" xfId="226"/>
    <cellStyle name="Buena 6" xfId="227"/>
    <cellStyle name="Buena 7" xfId="228"/>
    <cellStyle name="Buena 8" xfId="229"/>
    <cellStyle name="Buena 9" xfId="230"/>
    <cellStyle name="Cálculo 10" xfId="231"/>
    <cellStyle name="Cálculo 11" xfId="232"/>
    <cellStyle name="Cálculo 12" xfId="233"/>
    <cellStyle name="Cálculo 13" xfId="234"/>
    <cellStyle name="Cálculo 2" xfId="235"/>
    <cellStyle name="Cálculo 3" xfId="236"/>
    <cellStyle name="Cálculo 4" xfId="237"/>
    <cellStyle name="Cálculo 5" xfId="238"/>
    <cellStyle name="Cálculo 6" xfId="239"/>
    <cellStyle name="Cálculo 7" xfId="240"/>
    <cellStyle name="Cálculo 8" xfId="241"/>
    <cellStyle name="Cálculo 9" xfId="242"/>
    <cellStyle name="Celda de comprobación 10" xfId="243"/>
    <cellStyle name="Celda de comprobación 11" xfId="244"/>
    <cellStyle name="Celda de comprobación 12" xfId="245"/>
    <cellStyle name="Celda de comprobación 13" xfId="246"/>
    <cellStyle name="Celda de comprobación 2" xfId="247"/>
    <cellStyle name="Celda de comprobación 3" xfId="248"/>
    <cellStyle name="Celda de comprobación 4" xfId="249"/>
    <cellStyle name="Celda de comprobación 5" xfId="250"/>
    <cellStyle name="Celda de comprobación 6" xfId="251"/>
    <cellStyle name="Celda de comprobación 7" xfId="252"/>
    <cellStyle name="Celda de comprobación 8" xfId="253"/>
    <cellStyle name="Celda de comprobación 9" xfId="254"/>
    <cellStyle name="Celda vinculada 10" xfId="255"/>
    <cellStyle name="Celda vinculada 11" xfId="256"/>
    <cellStyle name="Celda vinculada 12" xfId="257"/>
    <cellStyle name="Celda vinculada 13" xfId="258"/>
    <cellStyle name="Celda vinculada 2" xfId="259"/>
    <cellStyle name="Celda vinculada 3" xfId="260"/>
    <cellStyle name="Celda vinculada 4" xfId="261"/>
    <cellStyle name="Celda vinculada 5" xfId="262"/>
    <cellStyle name="Celda vinculada 6" xfId="263"/>
    <cellStyle name="Celda vinculada 7" xfId="264"/>
    <cellStyle name="Celda vinculada 8" xfId="265"/>
    <cellStyle name="Celda vinculada 9" xfId="266"/>
    <cellStyle name="Encabezado 4 10" xfId="267"/>
    <cellStyle name="Encabezado 4 11" xfId="268"/>
    <cellStyle name="Encabezado 4 12" xfId="269"/>
    <cellStyle name="Encabezado 4 13" xfId="270"/>
    <cellStyle name="Encabezado 4 2" xfId="271"/>
    <cellStyle name="Encabezado 4 3" xfId="272"/>
    <cellStyle name="Encabezado 4 4" xfId="273"/>
    <cellStyle name="Encabezado 4 5" xfId="274"/>
    <cellStyle name="Encabezado 4 6" xfId="275"/>
    <cellStyle name="Encabezado 4 7" xfId="276"/>
    <cellStyle name="Encabezado 4 8" xfId="277"/>
    <cellStyle name="Encabezado 4 9" xfId="278"/>
    <cellStyle name="Énfasis1 10" xfId="279"/>
    <cellStyle name="Énfasis1 11" xfId="280"/>
    <cellStyle name="Énfasis1 12" xfId="281"/>
    <cellStyle name="Énfasis1 13" xfId="282"/>
    <cellStyle name="Énfasis1 2" xfId="283"/>
    <cellStyle name="Énfasis1 3" xfId="284"/>
    <cellStyle name="Énfasis1 4" xfId="285"/>
    <cellStyle name="Énfasis1 5" xfId="286"/>
    <cellStyle name="Énfasis1 6" xfId="287"/>
    <cellStyle name="Énfasis1 7" xfId="288"/>
    <cellStyle name="Énfasis1 8" xfId="289"/>
    <cellStyle name="Énfasis1 9" xfId="290"/>
    <cellStyle name="Énfasis2 10" xfId="291"/>
    <cellStyle name="Énfasis2 11" xfId="292"/>
    <cellStyle name="Énfasis2 12" xfId="293"/>
    <cellStyle name="Énfasis2 13" xfId="294"/>
    <cellStyle name="Énfasis2 2" xfId="295"/>
    <cellStyle name="Énfasis2 3" xfId="296"/>
    <cellStyle name="Énfasis2 4" xfId="297"/>
    <cellStyle name="Énfasis2 5" xfId="298"/>
    <cellStyle name="Énfasis2 6" xfId="299"/>
    <cellStyle name="Énfasis2 7" xfId="300"/>
    <cellStyle name="Énfasis2 8" xfId="301"/>
    <cellStyle name="Énfasis2 9" xfId="302"/>
    <cellStyle name="Énfasis3 10" xfId="303"/>
    <cellStyle name="Énfasis3 11" xfId="304"/>
    <cellStyle name="Énfasis3 12" xfId="305"/>
    <cellStyle name="Énfasis3 13" xfId="306"/>
    <cellStyle name="Énfasis3 2" xfId="307"/>
    <cellStyle name="Énfasis3 3" xfId="308"/>
    <cellStyle name="Énfasis3 4" xfId="309"/>
    <cellStyle name="Énfasis3 5" xfId="310"/>
    <cellStyle name="Énfasis3 6" xfId="311"/>
    <cellStyle name="Énfasis3 7" xfId="312"/>
    <cellStyle name="Énfasis3 8" xfId="313"/>
    <cellStyle name="Énfasis3 9" xfId="314"/>
    <cellStyle name="Énfasis4 10" xfId="315"/>
    <cellStyle name="Énfasis4 11" xfId="316"/>
    <cellStyle name="Énfasis4 12" xfId="317"/>
    <cellStyle name="Énfasis4 13" xfId="318"/>
    <cellStyle name="Énfasis4 2" xfId="319"/>
    <cellStyle name="Énfasis4 3" xfId="320"/>
    <cellStyle name="Énfasis4 4" xfId="321"/>
    <cellStyle name="Énfasis4 5" xfId="322"/>
    <cellStyle name="Énfasis4 6" xfId="323"/>
    <cellStyle name="Énfasis4 7" xfId="324"/>
    <cellStyle name="Énfasis4 8" xfId="325"/>
    <cellStyle name="Énfasis4 9" xfId="326"/>
    <cellStyle name="Énfasis5 10" xfId="327"/>
    <cellStyle name="Énfasis5 11" xfId="328"/>
    <cellStyle name="Énfasis5 12" xfId="329"/>
    <cellStyle name="Énfasis5 13" xfId="330"/>
    <cellStyle name="Énfasis5 2" xfId="331"/>
    <cellStyle name="Énfasis5 3" xfId="332"/>
    <cellStyle name="Énfasis5 4" xfId="333"/>
    <cellStyle name="Énfasis5 5" xfId="334"/>
    <cellStyle name="Énfasis5 6" xfId="335"/>
    <cellStyle name="Énfasis5 7" xfId="336"/>
    <cellStyle name="Énfasis5 8" xfId="337"/>
    <cellStyle name="Énfasis5 9" xfId="338"/>
    <cellStyle name="Énfasis6 10" xfId="339"/>
    <cellStyle name="Énfasis6 11" xfId="340"/>
    <cellStyle name="Énfasis6 12" xfId="341"/>
    <cellStyle name="Énfasis6 13" xfId="342"/>
    <cellStyle name="Énfasis6 2" xfId="343"/>
    <cellStyle name="Énfasis6 3" xfId="344"/>
    <cellStyle name="Énfasis6 4" xfId="345"/>
    <cellStyle name="Énfasis6 5" xfId="346"/>
    <cellStyle name="Énfasis6 6" xfId="347"/>
    <cellStyle name="Énfasis6 7" xfId="348"/>
    <cellStyle name="Énfasis6 8" xfId="349"/>
    <cellStyle name="Énfasis6 9" xfId="350"/>
    <cellStyle name="Entrada 10" xfId="351"/>
    <cellStyle name="Entrada 11" xfId="352"/>
    <cellStyle name="Entrada 12" xfId="353"/>
    <cellStyle name="Entrada 13" xfId="354"/>
    <cellStyle name="Entrada 2" xfId="355"/>
    <cellStyle name="Entrada 3" xfId="356"/>
    <cellStyle name="Entrada 4" xfId="357"/>
    <cellStyle name="Entrada 5" xfId="358"/>
    <cellStyle name="Entrada 6" xfId="359"/>
    <cellStyle name="Entrada 7" xfId="360"/>
    <cellStyle name="Entrada 8" xfId="361"/>
    <cellStyle name="Entrada 9" xfId="362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Incorrecto 10" xfId="363"/>
    <cellStyle name="Incorrecto 11" xfId="364"/>
    <cellStyle name="Incorrecto 12" xfId="365"/>
    <cellStyle name="Incorrecto 13" xfId="366"/>
    <cellStyle name="Incorrecto 2" xfId="367"/>
    <cellStyle name="Incorrecto 3" xfId="368"/>
    <cellStyle name="Incorrecto 4" xfId="369"/>
    <cellStyle name="Incorrecto 5" xfId="370"/>
    <cellStyle name="Incorrecto 6" xfId="371"/>
    <cellStyle name="Incorrecto 7" xfId="372"/>
    <cellStyle name="Incorrecto 8" xfId="373"/>
    <cellStyle name="Incorrecto 9" xfId="374"/>
    <cellStyle name="Neutral 10" xfId="375"/>
    <cellStyle name="Neutral 11" xfId="376"/>
    <cellStyle name="Neutral 12" xfId="377"/>
    <cellStyle name="Neutral 13" xfId="378"/>
    <cellStyle name="Neutral 2" xfId="379"/>
    <cellStyle name="Neutral 3" xfId="380"/>
    <cellStyle name="Neutral 4" xfId="381"/>
    <cellStyle name="Neutral 5" xfId="382"/>
    <cellStyle name="Neutral 6" xfId="383"/>
    <cellStyle name="Neutral 7" xfId="384"/>
    <cellStyle name="Neutral 8" xfId="385"/>
    <cellStyle name="Neutral 9" xfId="386"/>
    <cellStyle name="Normal" xfId="0" builtinId="0"/>
    <cellStyle name="Normal 10" xfId="1522"/>
    <cellStyle name="Normal 10 10" xfId="387"/>
    <cellStyle name="Normal 10 100" xfId="388"/>
    <cellStyle name="Normal 10 101" xfId="389"/>
    <cellStyle name="Normal 10 102" xfId="390"/>
    <cellStyle name="Normal 10 103" xfId="391"/>
    <cellStyle name="Normal 10 104" xfId="392"/>
    <cellStyle name="Normal 10 105" xfId="393"/>
    <cellStyle name="Normal 10 106" xfId="394"/>
    <cellStyle name="Normal 10 107" xfId="395"/>
    <cellStyle name="Normal 10 108" xfId="396"/>
    <cellStyle name="Normal 10 109" xfId="397"/>
    <cellStyle name="Normal 10 11" xfId="398"/>
    <cellStyle name="Normal 10 110" xfId="399"/>
    <cellStyle name="Normal 10 111" xfId="400"/>
    <cellStyle name="Normal 10 112" xfId="401"/>
    <cellStyle name="Normal 10 113" xfId="402"/>
    <cellStyle name="Normal 10 114" xfId="403"/>
    <cellStyle name="Normal 10 115" xfId="404"/>
    <cellStyle name="Normal 10 116" xfId="405"/>
    <cellStyle name="Normal 10 117" xfId="406"/>
    <cellStyle name="Normal 10 118" xfId="407"/>
    <cellStyle name="Normal 10 119" xfId="408"/>
    <cellStyle name="Normal 10 12" xfId="409"/>
    <cellStyle name="Normal 10 120" xfId="410"/>
    <cellStyle name="Normal 10 121" xfId="411"/>
    <cellStyle name="Normal 10 122" xfId="412"/>
    <cellStyle name="Normal 10 123" xfId="413"/>
    <cellStyle name="Normal 10 124" xfId="414"/>
    <cellStyle name="Normal 10 125" xfId="415"/>
    <cellStyle name="Normal 10 126" xfId="416"/>
    <cellStyle name="Normal 10 127" xfId="417"/>
    <cellStyle name="Normal 10 128" xfId="418"/>
    <cellStyle name="Normal 10 129" xfId="419"/>
    <cellStyle name="Normal 10 13" xfId="420"/>
    <cellStyle name="Normal 10 130" xfId="421"/>
    <cellStyle name="Normal 10 131" xfId="422"/>
    <cellStyle name="Normal 10 132" xfId="423"/>
    <cellStyle name="Normal 10 133" xfId="424"/>
    <cellStyle name="Normal 10 134" xfId="425"/>
    <cellStyle name="Normal 10 135" xfId="426"/>
    <cellStyle name="Normal 10 136" xfId="427"/>
    <cellStyle name="Normal 10 137" xfId="428"/>
    <cellStyle name="Normal 10 14" xfId="429"/>
    <cellStyle name="Normal 10 15" xfId="430"/>
    <cellStyle name="Normal 10 16" xfId="431"/>
    <cellStyle name="Normal 10 17" xfId="432"/>
    <cellStyle name="Normal 10 18" xfId="433"/>
    <cellStyle name="Normal 10 19" xfId="434"/>
    <cellStyle name="Normal 10 2" xfId="435"/>
    <cellStyle name="Normal 10 20" xfId="436"/>
    <cellStyle name="Normal 10 21" xfId="437"/>
    <cellStyle name="Normal 10 22" xfId="438"/>
    <cellStyle name="Normal 10 23" xfId="439"/>
    <cellStyle name="Normal 10 24" xfId="440"/>
    <cellStyle name="Normal 10 25" xfId="441"/>
    <cellStyle name="Normal 10 26" xfId="442"/>
    <cellStyle name="Normal 10 27" xfId="443"/>
    <cellStyle name="Normal 10 28" xfId="444"/>
    <cellStyle name="Normal 10 29" xfId="445"/>
    <cellStyle name="Normal 10 3" xfId="446"/>
    <cellStyle name="Normal 10 30" xfId="447"/>
    <cellStyle name="Normal 10 31" xfId="448"/>
    <cellStyle name="Normal 10 32" xfId="449"/>
    <cellStyle name="Normal 10 33" xfId="450"/>
    <cellStyle name="Normal 10 34" xfId="451"/>
    <cellStyle name="Normal 10 35" xfId="452"/>
    <cellStyle name="Normal 10 36" xfId="453"/>
    <cellStyle name="Normal 10 37" xfId="454"/>
    <cellStyle name="Normal 10 38" xfId="455"/>
    <cellStyle name="Normal 10 39" xfId="456"/>
    <cellStyle name="Normal 10 4" xfId="457"/>
    <cellStyle name="Normal 10 40" xfId="458"/>
    <cellStyle name="Normal 10 41" xfId="459"/>
    <cellStyle name="Normal 10 42" xfId="460"/>
    <cellStyle name="Normal 10 43" xfId="461"/>
    <cellStyle name="Normal 10 44" xfId="462"/>
    <cellStyle name="Normal 10 45" xfId="463"/>
    <cellStyle name="Normal 10 46" xfId="464"/>
    <cellStyle name="Normal 10 47" xfId="465"/>
    <cellStyle name="Normal 10 48" xfId="466"/>
    <cellStyle name="Normal 10 49" xfId="467"/>
    <cellStyle name="Normal 10 5" xfId="468"/>
    <cellStyle name="Normal 10 50" xfId="469"/>
    <cellStyle name="Normal 10 51" xfId="470"/>
    <cellStyle name="Normal 10 52" xfId="471"/>
    <cellStyle name="Normal 10 53" xfId="472"/>
    <cellStyle name="Normal 10 54" xfId="473"/>
    <cellStyle name="Normal 10 55" xfId="474"/>
    <cellStyle name="Normal 10 56" xfId="475"/>
    <cellStyle name="Normal 10 57" xfId="476"/>
    <cellStyle name="Normal 10 58" xfId="477"/>
    <cellStyle name="Normal 10 59" xfId="478"/>
    <cellStyle name="Normal 10 6" xfId="479"/>
    <cellStyle name="Normal 10 60" xfId="480"/>
    <cellStyle name="Normal 10 61" xfId="481"/>
    <cellStyle name="Normal 10 62" xfId="482"/>
    <cellStyle name="Normal 10 63" xfId="483"/>
    <cellStyle name="Normal 10 64" xfId="484"/>
    <cellStyle name="Normal 10 65" xfId="485"/>
    <cellStyle name="Normal 10 66" xfId="486"/>
    <cellStyle name="Normal 10 67" xfId="487"/>
    <cellStyle name="Normal 10 68" xfId="488"/>
    <cellStyle name="Normal 10 69" xfId="489"/>
    <cellStyle name="Normal 10 7" xfId="490"/>
    <cellStyle name="Normal 10 70" xfId="491"/>
    <cellStyle name="Normal 10 71" xfId="492"/>
    <cellStyle name="Normal 10 72" xfId="493"/>
    <cellStyle name="Normal 10 73" xfId="494"/>
    <cellStyle name="Normal 10 74" xfId="495"/>
    <cellStyle name="Normal 10 75" xfId="496"/>
    <cellStyle name="Normal 10 76" xfId="497"/>
    <cellStyle name="Normal 10 77" xfId="498"/>
    <cellStyle name="Normal 10 78" xfId="499"/>
    <cellStyle name="Normal 10 79" xfId="500"/>
    <cellStyle name="Normal 10 8" xfId="501"/>
    <cellStyle name="Normal 10 80" xfId="502"/>
    <cellStyle name="Normal 10 81" xfId="503"/>
    <cellStyle name="Normal 10 82" xfId="504"/>
    <cellStyle name="Normal 10 83" xfId="505"/>
    <cellStyle name="Normal 10 84" xfId="506"/>
    <cellStyle name="Normal 10 85" xfId="507"/>
    <cellStyle name="Normal 10 86" xfId="508"/>
    <cellStyle name="Normal 10 87" xfId="509"/>
    <cellStyle name="Normal 10 88" xfId="510"/>
    <cellStyle name="Normal 10 89" xfId="511"/>
    <cellStyle name="Normal 10 9" xfId="512"/>
    <cellStyle name="Normal 10 90" xfId="513"/>
    <cellStyle name="Normal 10 91" xfId="514"/>
    <cellStyle name="Normal 10 92" xfId="515"/>
    <cellStyle name="Normal 10 93" xfId="516"/>
    <cellStyle name="Normal 10 94" xfId="517"/>
    <cellStyle name="Normal 10 95" xfId="518"/>
    <cellStyle name="Normal 10 96" xfId="519"/>
    <cellStyle name="Normal 10 97" xfId="520"/>
    <cellStyle name="Normal 10 98" xfId="521"/>
    <cellStyle name="Normal 10 99" xfId="522"/>
    <cellStyle name="Normal 11" xfId="523"/>
    <cellStyle name="Normal 12" xfId="524"/>
    <cellStyle name="Normal 12 10" xfId="525"/>
    <cellStyle name="Normal 12 100" xfId="526"/>
    <cellStyle name="Normal 12 101" xfId="527"/>
    <cellStyle name="Normal 12 102" xfId="528"/>
    <cellStyle name="Normal 12 103" xfId="529"/>
    <cellStyle name="Normal 12 104" xfId="530"/>
    <cellStyle name="Normal 12 105" xfId="531"/>
    <cellStyle name="Normal 12 106" xfId="532"/>
    <cellStyle name="Normal 12 107" xfId="533"/>
    <cellStyle name="Normal 12 108" xfId="534"/>
    <cellStyle name="Normal 12 109" xfId="535"/>
    <cellStyle name="Normal 12 11" xfId="536"/>
    <cellStyle name="Normal 12 110" xfId="537"/>
    <cellStyle name="Normal 12 111" xfId="538"/>
    <cellStyle name="Normal 12 112" xfId="539"/>
    <cellStyle name="Normal 12 113" xfId="540"/>
    <cellStyle name="Normal 12 114" xfId="541"/>
    <cellStyle name="Normal 12 115" xfId="542"/>
    <cellStyle name="Normal 12 116" xfId="543"/>
    <cellStyle name="Normal 12 117" xfId="544"/>
    <cellStyle name="Normal 12 118" xfId="545"/>
    <cellStyle name="Normal 12 119" xfId="546"/>
    <cellStyle name="Normal 12 12" xfId="547"/>
    <cellStyle name="Normal 12 120" xfId="548"/>
    <cellStyle name="Normal 12 121" xfId="549"/>
    <cellStyle name="Normal 12 122" xfId="550"/>
    <cellStyle name="Normal 12 123" xfId="551"/>
    <cellStyle name="Normal 12 124" xfId="552"/>
    <cellStyle name="Normal 12 125" xfId="553"/>
    <cellStyle name="Normal 12 126" xfId="554"/>
    <cellStyle name="Normal 12 127" xfId="555"/>
    <cellStyle name="Normal 12 128" xfId="556"/>
    <cellStyle name="Normal 12 129" xfId="557"/>
    <cellStyle name="Normal 12 13" xfId="558"/>
    <cellStyle name="Normal 12 130" xfId="559"/>
    <cellStyle name="Normal 12 131" xfId="560"/>
    <cellStyle name="Normal 12 132" xfId="561"/>
    <cellStyle name="Normal 12 133" xfId="562"/>
    <cellStyle name="Normal 12 134" xfId="563"/>
    <cellStyle name="Normal 12 135" xfId="564"/>
    <cellStyle name="Normal 12 136" xfId="565"/>
    <cellStyle name="Normal 12 137" xfId="566"/>
    <cellStyle name="Normal 12 14" xfId="567"/>
    <cellStyle name="Normal 12 15" xfId="568"/>
    <cellStyle name="Normal 12 16" xfId="569"/>
    <cellStyle name="Normal 12 17" xfId="570"/>
    <cellStyle name="Normal 12 18" xfId="571"/>
    <cellStyle name="Normal 12 19" xfId="572"/>
    <cellStyle name="Normal 12 2" xfId="573"/>
    <cellStyle name="Normal 12 20" xfId="574"/>
    <cellStyle name="Normal 12 21" xfId="575"/>
    <cellStyle name="Normal 12 22" xfId="576"/>
    <cellStyle name="Normal 12 23" xfId="577"/>
    <cellStyle name="Normal 12 24" xfId="578"/>
    <cellStyle name="Normal 12 25" xfId="579"/>
    <cellStyle name="Normal 12 26" xfId="580"/>
    <cellStyle name="Normal 12 27" xfId="581"/>
    <cellStyle name="Normal 12 28" xfId="582"/>
    <cellStyle name="Normal 12 29" xfId="583"/>
    <cellStyle name="Normal 12 3" xfId="584"/>
    <cellStyle name="Normal 12 30" xfId="585"/>
    <cellStyle name="Normal 12 31" xfId="586"/>
    <cellStyle name="Normal 12 32" xfId="587"/>
    <cellStyle name="Normal 12 33" xfId="588"/>
    <cellStyle name="Normal 12 34" xfId="589"/>
    <cellStyle name="Normal 12 35" xfId="590"/>
    <cellStyle name="Normal 12 36" xfId="591"/>
    <cellStyle name="Normal 12 37" xfId="592"/>
    <cellStyle name="Normal 12 38" xfId="593"/>
    <cellStyle name="Normal 12 39" xfId="594"/>
    <cellStyle name="Normal 12 4" xfId="595"/>
    <cellStyle name="Normal 12 40" xfId="596"/>
    <cellStyle name="Normal 12 41" xfId="597"/>
    <cellStyle name="Normal 12 42" xfId="598"/>
    <cellStyle name="Normal 12 43" xfId="599"/>
    <cellStyle name="Normal 12 44" xfId="600"/>
    <cellStyle name="Normal 12 45" xfId="601"/>
    <cellStyle name="Normal 12 46" xfId="602"/>
    <cellStyle name="Normal 12 47" xfId="603"/>
    <cellStyle name="Normal 12 48" xfId="604"/>
    <cellStyle name="Normal 12 49" xfId="605"/>
    <cellStyle name="Normal 12 5" xfId="606"/>
    <cellStyle name="Normal 12 50" xfId="607"/>
    <cellStyle name="Normal 12 51" xfId="608"/>
    <cellStyle name="Normal 12 52" xfId="609"/>
    <cellStyle name="Normal 12 53" xfId="610"/>
    <cellStyle name="Normal 12 54" xfId="611"/>
    <cellStyle name="Normal 12 55" xfId="612"/>
    <cellStyle name="Normal 12 56" xfId="613"/>
    <cellStyle name="Normal 12 57" xfId="614"/>
    <cellStyle name="Normal 12 58" xfId="615"/>
    <cellStyle name="Normal 12 59" xfId="616"/>
    <cellStyle name="Normal 12 6" xfId="617"/>
    <cellStyle name="Normal 12 60" xfId="618"/>
    <cellStyle name="Normal 12 61" xfId="619"/>
    <cellStyle name="Normal 12 62" xfId="620"/>
    <cellStyle name="Normal 12 63" xfId="621"/>
    <cellStyle name="Normal 12 64" xfId="622"/>
    <cellStyle name="Normal 12 65" xfId="623"/>
    <cellStyle name="Normal 12 66" xfId="624"/>
    <cellStyle name="Normal 12 67" xfId="625"/>
    <cellStyle name="Normal 12 68" xfId="626"/>
    <cellStyle name="Normal 12 69" xfId="627"/>
    <cellStyle name="Normal 12 7" xfId="628"/>
    <cellStyle name="Normal 12 70" xfId="629"/>
    <cellStyle name="Normal 12 71" xfId="630"/>
    <cellStyle name="Normal 12 72" xfId="631"/>
    <cellStyle name="Normal 12 73" xfId="632"/>
    <cellStyle name="Normal 12 74" xfId="633"/>
    <cellStyle name="Normal 12 75" xfId="634"/>
    <cellStyle name="Normal 12 76" xfId="635"/>
    <cellStyle name="Normal 12 77" xfId="636"/>
    <cellStyle name="Normal 12 78" xfId="637"/>
    <cellStyle name="Normal 12 79" xfId="638"/>
    <cellStyle name="Normal 12 8" xfId="639"/>
    <cellStyle name="Normal 12 80" xfId="640"/>
    <cellStyle name="Normal 12 81" xfId="641"/>
    <cellStyle name="Normal 12 82" xfId="642"/>
    <cellStyle name="Normal 12 83" xfId="643"/>
    <cellStyle name="Normal 12 84" xfId="644"/>
    <cellStyle name="Normal 12 85" xfId="645"/>
    <cellStyle name="Normal 12 86" xfId="646"/>
    <cellStyle name="Normal 12 87" xfId="647"/>
    <cellStyle name="Normal 12 88" xfId="648"/>
    <cellStyle name="Normal 12 89" xfId="649"/>
    <cellStyle name="Normal 12 9" xfId="650"/>
    <cellStyle name="Normal 12 90" xfId="651"/>
    <cellStyle name="Normal 12 91" xfId="652"/>
    <cellStyle name="Normal 12 92" xfId="653"/>
    <cellStyle name="Normal 12 93" xfId="654"/>
    <cellStyle name="Normal 12 94" xfId="655"/>
    <cellStyle name="Normal 12 95" xfId="656"/>
    <cellStyle name="Normal 12 96" xfId="657"/>
    <cellStyle name="Normal 12 97" xfId="658"/>
    <cellStyle name="Normal 12 98" xfId="659"/>
    <cellStyle name="Normal 12 99" xfId="660"/>
    <cellStyle name="Normal 13" xfId="661"/>
    <cellStyle name="Normal 2" xfId="1"/>
    <cellStyle name="Normal 2 10" xfId="663"/>
    <cellStyle name="Normal 2 100" xfId="664"/>
    <cellStyle name="Normal 2 101" xfId="665"/>
    <cellStyle name="Normal 2 102" xfId="666"/>
    <cellStyle name="Normal 2 103" xfId="667"/>
    <cellStyle name="Normal 2 104" xfId="668"/>
    <cellStyle name="Normal 2 105" xfId="669"/>
    <cellStyle name="Normal 2 106" xfId="670"/>
    <cellStyle name="Normal 2 107" xfId="671"/>
    <cellStyle name="Normal 2 108" xfId="672"/>
    <cellStyle name="Normal 2 109" xfId="673"/>
    <cellStyle name="Normal 2 11" xfId="674"/>
    <cellStyle name="Normal 2 110" xfId="675"/>
    <cellStyle name="Normal 2 111" xfId="676"/>
    <cellStyle name="Normal 2 112" xfId="677"/>
    <cellStyle name="Normal 2 113" xfId="678"/>
    <cellStyle name="Normal 2 114" xfId="679"/>
    <cellStyle name="Normal 2 115" xfId="680"/>
    <cellStyle name="Normal 2 116" xfId="681"/>
    <cellStyle name="Normal 2 117" xfId="682"/>
    <cellStyle name="Normal 2 118" xfId="683"/>
    <cellStyle name="Normal 2 119" xfId="684"/>
    <cellStyle name="Normal 2 12" xfId="685"/>
    <cellStyle name="Normal 2 120" xfId="686"/>
    <cellStyle name="Normal 2 121" xfId="687"/>
    <cellStyle name="Normal 2 122" xfId="688"/>
    <cellStyle name="Normal 2 123" xfId="689"/>
    <cellStyle name="Normal 2 124" xfId="690"/>
    <cellStyle name="Normal 2 125" xfId="691"/>
    <cellStyle name="Normal 2 126" xfId="692"/>
    <cellStyle name="Normal 2 127" xfId="693"/>
    <cellStyle name="Normal 2 128" xfId="694"/>
    <cellStyle name="Normal 2 129" xfId="695"/>
    <cellStyle name="Normal 2 13" xfId="696"/>
    <cellStyle name="Normal 2 130" xfId="697"/>
    <cellStyle name="Normal 2 131" xfId="698"/>
    <cellStyle name="Normal 2 132" xfId="699"/>
    <cellStyle name="Normal 2 133" xfId="700"/>
    <cellStyle name="Normal 2 134" xfId="701"/>
    <cellStyle name="Normal 2 135" xfId="702"/>
    <cellStyle name="Normal 2 136" xfId="703"/>
    <cellStyle name="Normal 2 137" xfId="704"/>
    <cellStyle name="Normal 2 138" xfId="1523"/>
    <cellStyle name="Normal 2 14" xfId="705"/>
    <cellStyle name="Normal 2 15" xfId="706"/>
    <cellStyle name="Normal 2 16" xfId="707"/>
    <cellStyle name="Normal 2 17" xfId="708"/>
    <cellStyle name="Normal 2 18" xfId="709"/>
    <cellStyle name="Normal 2 19" xfId="710"/>
    <cellStyle name="Normal 2 2" xfId="662"/>
    <cellStyle name="Normal 2 20" xfId="711"/>
    <cellStyle name="Normal 2 21" xfId="712"/>
    <cellStyle name="Normal 2 22" xfId="713"/>
    <cellStyle name="Normal 2 23" xfId="714"/>
    <cellStyle name="Normal 2 24" xfId="715"/>
    <cellStyle name="Normal 2 25" xfId="716"/>
    <cellStyle name="Normal 2 26" xfId="717"/>
    <cellStyle name="Normal 2 27" xfId="718"/>
    <cellStyle name="Normal 2 28" xfId="719"/>
    <cellStyle name="Normal 2 29" xfId="720"/>
    <cellStyle name="Normal 2 3" xfId="721"/>
    <cellStyle name="Normal 2 30" xfId="722"/>
    <cellStyle name="Normal 2 31" xfId="723"/>
    <cellStyle name="Normal 2 32" xfId="724"/>
    <cellStyle name="Normal 2 33" xfId="725"/>
    <cellStyle name="Normal 2 34" xfId="726"/>
    <cellStyle name="Normal 2 35" xfId="727"/>
    <cellStyle name="Normal 2 36" xfId="728"/>
    <cellStyle name="Normal 2 37" xfId="729"/>
    <cellStyle name="Normal 2 38" xfId="730"/>
    <cellStyle name="Normal 2 39" xfId="731"/>
    <cellStyle name="Normal 2 4" xfId="732"/>
    <cellStyle name="Normal 2 40" xfId="733"/>
    <cellStyle name="Normal 2 41" xfId="734"/>
    <cellStyle name="Normal 2 42" xfId="735"/>
    <cellStyle name="Normal 2 43" xfId="736"/>
    <cellStyle name="Normal 2 44" xfId="737"/>
    <cellStyle name="Normal 2 45" xfId="738"/>
    <cellStyle name="Normal 2 46" xfId="739"/>
    <cellStyle name="Normal 2 47" xfId="740"/>
    <cellStyle name="Normal 2 48" xfId="741"/>
    <cellStyle name="Normal 2 49" xfId="742"/>
    <cellStyle name="Normal 2 5" xfId="743"/>
    <cellStyle name="Normal 2 50" xfId="744"/>
    <cellStyle name="Normal 2 51" xfId="745"/>
    <cellStyle name="Normal 2 52" xfId="746"/>
    <cellStyle name="Normal 2 53" xfId="747"/>
    <cellStyle name="Normal 2 54" xfId="748"/>
    <cellStyle name="Normal 2 55" xfId="749"/>
    <cellStyle name="Normal 2 56" xfId="750"/>
    <cellStyle name="Normal 2 57" xfId="751"/>
    <cellStyle name="Normal 2 58" xfId="752"/>
    <cellStyle name="Normal 2 59" xfId="753"/>
    <cellStyle name="Normal 2 6" xfId="754"/>
    <cellStyle name="Normal 2 60" xfId="755"/>
    <cellStyle name="Normal 2 61" xfId="756"/>
    <cellStyle name="Normal 2 62" xfId="757"/>
    <cellStyle name="Normal 2 63" xfId="758"/>
    <cellStyle name="Normal 2 64" xfId="759"/>
    <cellStyle name="Normal 2 65" xfId="760"/>
    <cellStyle name="Normal 2 66" xfId="761"/>
    <cellStyle name="Normal 2 67" xfId="762"/>
    <cellStyle name="Normal 2 68" xfId="763"/>
    <cellStyle name="Normal 2 69" xfId="764"/>
    <cellStyle name="Normal 2 7" xfId="765"/>
    <cellStyle name="Normal 2 70" xfId="766"/>
    <cellStyle name="Normal 2 71" xfId="767"/>
    <cellStyle name="Normal 2 72" xfId="768"/>
    <cellStyle name="Normal 2 73" xfId="769"/>
    <cellStyle name="Normal 2 74" xfId="770"/>
    <cellStyle name="Normal 2 75" xfId="771"/>
    <cellStyle name="Normal 2 76" xfId="772"/>
    <cellStyle name="Normal 2 77" xfId="773"/>
    <cellStyle name="Normal 2 78" xfId="774"/>
    <cellStyle name="Normal 2 79" xfId="775"/>
    <cellStyle name="Normal 2 8" xfId="776"/>
    <cellStyle name="Normal 2 80" xfId="777"/>
    <cellStyle name="Normal 2 81" xfId="778"/>
    <cellStyle name="Normal 2 82" xfId="779"/>
    <cellStyle name="Normal 2 83" xfId="780"/>
    <cellStyle name="Normal 2 84" xfId="781"/>
    <cellStyle name="Normal 2 85" xfId="782"/>
    <cellStyle name="Normal 2 86" xfId="783"/>
    <cellStyle name="Normal 2 87" xfId="784"/>
    <cellStyle name="Normal 2 88" xfId="785"/>
    <cellStyle name="Normal 2 89" xfId="786"/>
    <cellStyle name="Normal 2 9" xfId="787"/>
    <cellStyle name="Normal 2 90" xfId="788"/>
    <cellStyle name="Normal 2 91" xfId="789"/>
    <cellStyle name="Normal 2 92" xfId="790"/>
    <cellStyle name="Normal 2 93" xfId="791"/>
    <cellStyle name="Normal 2 94" xfId="792"/>
    <cellStyle name="Normal 2 95" xfId="793"/>
    <cellStyle name="Normal 2 96" xfId="794"/>
    <cellStyle name="Normal 2 97" xfId="795"/>
    <cellStyle name="Normal 2 98" xfId="796"/>
    <cellStyle name="Normal 2 99" xfId="797"/>
    <cellStyle name="Normal 3" xfId="2"/>
    <cellStyle name="Normal 3 2" xfId="798"/>
    <cellStyle name="Normal 4" xfId="799"/>
    <cellStyle name="Normal 4 10" xfId="800"/>
    <cellStyle name="Normal 4 100" xfId="801"/>
    <cellStyle name="Normal 4 101" xfId="802"/>
    <cellStyle name="Normal 4 102" xfId="803"/>
    <cellStyle name="Normal 4 103" xfId="804"/>
    <cellStyle name="Normal 4 104" xfId="805"/>
    <cellStyle name="Normal 4 105" xfId="806"/>
    <cellStyle name="Normal 4 106" xfId="807"/>
    <cellStyle name="Normal 4 107" xfId="808"/>
    <cellStyle name="Normal 4 108" xfId="809"/>
    <cellStyle name="Normal 4 109" xfId="810"/>
    <cellStyle name="Normal 4 11" xfId="811"/>
    <cellStyle name="Normal 4 110" xfId="812"/>
    <cellStyle name="Normal 4 111" xfId="813"/>
    <cellStyle name="Normal 4 112" xfId="814"/>
    <cellStyle name="Normal 4 113" xfId="815"/>
    <cellStyle name="Normal 4 114" xfId="816"/>
    <cellStyle name="Normal 4 115" xfId="817"/>
    <cellStyle name="Normal 4 116" xfId="818"/>
    <cellStyle name="Normal 4 117" xfId="819"/>
    <cellStyle name="Normal 4 118" xfId="820"/>
    <cellStyle name="Normal 4 119" xfId="821"/>
    <cellStyle name="Normal 4 12" xfId="822"/>
    <cellStyle name="Normal 4 120" xfId="823"/>
    <cellStyle name="Normal 4 121" xfId="824"/>
    <cellStyle name="Normal 4 122" xfId="825"/>
    <cellStyle name="Normal 4 123" xfId="826"/>
    <cellStyle name="Normal 4 124" xfId="827"/>
    <cellStyle name="Normal 4 125" xfId="828"/>
    <cellStyle name="Normal 4 126" xfId="829"/>
    <cellStyle name="Normal 4 127" xfId="830"/>
    <cellStyle name="Normal 4 128" xfId="831"/>
    <cellStyle name="Normal 4 129" xfId="832"/>
    <cellStyle name="Normal 4 13" xfId="833"/>
    <cellStyle name="Normal 4 130" xfId="834"/>
    <cellStyle name="Normal 4 131" xfId="835"/>
    <cellStyle name="Normal 4 132" xfId="836"/>
    <cellStyle name="Normal 4 133" xfId="837"/>
    <cellStyle name="Normal 4 134" xfId="838"/>
    <cellStyle name="Normal 4 135" xfId="839"/>
    <cellStyle name="Normal 4 136" xfId="840"/>
    <cellStyle name="Normal 4 137" xfId="841"/>
    <cellStyle name="Normal 4 14" xfId="842"/>
    <cellStyle name="Normal 4 15" xfId="843"/>
    <cellStyle name="Normal 4 16" xfId="844"/>
    <cellStyle name="Normal 4 17" xfId="845"/>
    <cellStyle name="Normal 4 18" xfId="846"/>
    <cellStyle name="Normal 4 19" xfId="847"/>
    <cellStyle name="Normal 4 2" xfId="848"/>
    <cellStyle name="Normal 4 20" xfId="849"/>
    <cellStyle name="Normal 4 21" xfId="850"/>
    <cellStyle name="Normal 4 22" xfId="851"/>
    <cellStyle name="Normal 4 23" xfId="852"/>
    <cellStyle name="Normal 4 24" xfId="853"/>
    <cellStyle name="Normal 4 25" xfId="854"/>
    <cellStyle name="Normal 4 26" xfId="855"/>
    <cellStyle name="Normal 4 27" xfId="856"/>
    <cellStyle name="Normal 4 28" xfId="857"/>
    <cellStyle name="Normal 4 29" xfId="858"/>
    <cellStyle name="Normal 4 3" xfId="859"/>
    <cellStyle name="Normal 4 30" xfId="860"/>
    <cellStyle name="Normal 4 31" xfId="861"/>
    <cellStyle name="Normal 4 32" xfId="862"/>
    <cellStyle name="Normal 4 33" xfId="863"/>
    <cellStyle name="Normal 4 34" xfId="864"/>
    <cellStyle name="Normal 4 35" xfId="865"/>
    <cellStyle name="Normal 4 36" xfId="866"/>
    <cellStyle name="Normal 4 37" xfId="867"/>
    <cellStyle name="Normal 4 38" xfId="868"/>
    <cellStyle name="Normal 4 39" xfId="869"/>
    <cellStyle name="Normal 4 4" xfId="870"/>
    <cellStyle name="Normal 4 40" xfId="871"/>
    <cellStyle name="Normal 4 41" xfId="872"/>
    <cellStyle name="Normal 4 42" xfId="873"/>
    <cellStyle name="Normal 4 43" xfId="874"/>
    <cellStyle name="Normal 4 44" xfId="875"/>
    <cellStyle name="Normal 4 45" xfId="876"/>
    <cellStyle name="Normal 4 46" xfId="877"/>
    <cellStyle name="Normal 4 47" xfId="878"/>
    <cellStyle name="Normal 4 48" xfId="879"/>
    <cellStyle name="Normal 4 49" xfId="880"/>
    <cellStyle name="Normal 4 5" xfId="881"/>
    <cellStyle name="Normal 4 50" xfId="882"/>
    <cellStyle name="Normal 4 51" xfId="883"/>
    <cellStyle name="Normal 4 52" xfId="884"/>
    <cellStyle name="Normal 4 53" xfId="885"/>
    <cellStyle name="Normal 4 54" xfId="886"/>
    <cellStyle name="Normal 4 55" xfId="887"/>
    <cellStyle name="Normal 4 56" xfId="888"/>
    <cellStyle name="Normal 4 57" xfId="889"/>
    <cellStyle name="Normal 4 58" xfId="890"/>
    <cellStyle name="Normal 4 59" xfId="891"/>
    <cellStyle name="Normal 4 6" xfId="892"/>
    <cellStyle name="Normal 4 60" xfId="893"/>
    <cellStyle name="Normal 4 61" xfId="894"/>
    <cellStyle name="Normal 4 62" xfId="895"/>
    <cellStyle name="Normal 4 63" xfId="896"/>
    <cellStyle name="Normal 4 64" xfId="897"/>
    <cellStyle name="Normal 4 65" xfId="898"/>
    <cellStyle name="Normal 4 66" xfId="899"/>
    <cellStyle name="Normal 4 67" xfId="900"/>
    <cellStyle name="Normal 4 68" xfId="901"/>
    <cellStyle name="Normal 4 69" xfId="902"/>
    <cellStyle name="Normal 4 7" xfId="903"/>
    <cellStyle name="Normal 4 70" xfId="904"/>
    <cellStyle name="Normal 4 71" xfId="905"/>
    <cellStyle name="Normal 4 72" xfId="906"/>
    <cellStyle name="Normal 4 73" xfId="907"/>
    <cellStyle name="Normal 4 74" xfId="908"/>
    <cellStyle name="Normal 4 75" xfId="909"/>
    <cellStyle name="Normal 4 76" xfId="910"/>
    <cellStyle name="Normal 4 77" xfId="911"/>
    <cellStyle name="Normal 4 78" xfId="912"/>
    <cellStyle name="Normal 4 79" xfId="913"/>
    <cellStyle name="Normal 4 8" xfId="914"/>
    <cellStyle name="Normal 4 80" xfId="915"/>
    <cellStyle name="Normal 4 81" xfId="916"/>
    <cellStyle name="Normal 4 82" xfId="917"/>
    <cellStyle name="Normal 4 83" xfId="918"/>
    <cellStyle name="Normal 4 84" xfId="919"/>
    <cellStyle name="Normal 4 85" xfId="920"/>
    <cellStyle name="Normal 4 86" xfId="921"/>
    <cellStyle name="Normal 4 87" xfId="922"/>
    <cellStyle name="Normal 4 88" xfId="923"/>
    <cellStyle name="Normal 4 89" xfId="924"/>
    <cellStyle name="Normal 4 9" xfId="925"/>
    <cellStyle name="Normal 4 90" xfId="926"/>
    <cellStyle name="Normal 4 91" xfId="927"/>
    <cellStyle name="Normal 4 92" xfId="928"/>
    <cellStyle name="Normal 4 93" xfId="929"/>
    <cellStyle name="Normal 4 94" xfId="930"/>
    <cellStyle name="Normal 4 95" xfId="931"/>
    <cellStyle name="Normal 4 96" xfId="932"/>
    <cellStyle name="Normal 4 97" xfId="933"/>
    <cellStyle name="Normal 4 98" xfId="934"/>
    <cellStyle name="Normal 4 99" xfId="935"/>
    <cellStyle name="Normal 5" xfId="936"/>
    <cellStyle name="Normal 6" xfId="937"/>
    <cellStyle name="Normal 6 10" xfId="938"/>
    <cellStyle name="Normal 6 100" xfId="939"/>
    <cellStyle name="Normal 6 101" xfId="940"/>
    <cellStyle name="Normal 6 102" xfId="941"/>
    <cellStyle name="Normal 6 103" xfId="942"/>
    <cellStyle name="Normal 6 104" xfId="943"/>
    <cellStyle name="Normal 6 105" xfId="944"/>
    <cellStyle name="Normal 6 106" xfId="945"/>
    <cellStyle name="Normal 6 107" xfId="946"/>
    <cellStyle name="Normal 6 108" xfId="947"/>
    <cellStyle name="Normal 6 109" xfId="948"/>
    <cellStyle name="Normal 6 11" xfId="949"/>
    <cellStyle name="Normal 6 110" xfId="950"/>
    <cellStyle name="Normal 6 111" xfId="951"/>
    <cellStyle name="Normal 6 112" xfId="952"/>
    <cellStyle name="Normal 6 113" xfId="953"/>
    <cellStyle name="Normal 6 114" xfId="954"/>
    <cellStyle name="Normal 6 115" xfId="955"/>
    <cellStyle name="Normal 6 116" xfId="956"/>
    <cellStyle name="Normal 6 117" xfId="957"/>
    <cellStyle name="Normal 6 118" xfId="958"/>
    <cellStyle name="Normal 6 119" xfId="959"/>
    <cellStyle name="Normal 6 12" xfId="960"/>
    <cellStyle name="Normal 6 120" xfId="961"/>
    <cellStyle name="Normal 6 121" xfId="962"/>
    <cellStyle name="Normal 6 122" xfId="963"/>
    <cellStyle name="Normal 6 123" xfId="964"/>
    <cellStyle name="Normal 6 124" xfId="965"/>
    <cellStyle name="Normal 6 125" xfId="966"/>
    <cellStyle name="Normal 6 126" xfId="967"/>
    <cellStyle name="Normal 6 127" xfId="968"/>
    <cellStyle name="Normal 6 128" xfId="969"/>
    <cellStyle name="Normal 6 129" xfId="970"/>
    <cellStyle name="Normal 6 13" xfId="971"/>
    <cellStyle name="Normal 6 130" xfId="972"/>
    <cellStyle name="Normal 6 131" xfId="973"/>
    <cellStyle name="Normal 6 132" xfId="974"/>
    <cellStyle name="Normal 6 133" xfId="975"/>
    <cellStyle name="Normal 6 134" xfId="976"/>
    <cellStyle name="Normal 6 135" xfId="977"/>
    <cellStyle name="Normal 6 136" xfId="978"/>
    <cellStyle name="Normal 6 137" xfId="979"/>
    <cellStyle name="Normal 6 14" xfId="980"/>
    <cellStyle name="Normal 6 15" xfId="981"/>
    <cellStyle name="Normal 6 16" xfId="982"/>
    <cellStyle name="Normal 6 17" xfId="983"/>
    <cellStyle name="Normal 6 18" xfId="984"/>
    <cellStyle name="Normal 6 19" xfId="985"/>
    <cellStyle name="Normal 6 2" xfId="986"/>
    <cellStyle name="Normal 6 20" xfId="987"/>
    <cellStyle name="Normal 6 21" xfId="988"/>
    <cellStyle name="Normal 6 22" xfId="989"/>
    <cellStyle name="Normal 6 23" xfId="990"/>
    <cellStyle name="Normal 6 24" xfId="991"/>
    <cellStyle name="Normal 6 25" xfId="992"/>
    <cellStyle name="Normal 6 26" xfId="993"/>
    <cellStyle name="Normal 6 27" xfId="994"/>
    <cellStyle name="Normal 6 28" xfId="995"/>
    <cellStyle name="Normal 6 29" xfId="996"/>
    <cellStyle name="Normal 6 3" xfId="997"/>
    <cellStyle name="Normal 6 30" xfId="998"/>
    <cellStyle name="Normal 6 31" xfId="999"/>
    <cellStyle name="Normal 6 32" xfId="1000"/>
    <cellStyle name="Normal 6 33" xfId="1001"/>
    <cellStyle name="Normal 6 34" xfId="1002"/>
    <cellStyle name="Normal 6 35" xfId="1003"/>
    <cellStyle name="Normal 6 36" xfId="1004"/>
    <cellStyle name="Normal 6 37" xfId="1005"/>
    <cellStyle name="Normal 6 38" xfId="1006"/>
    <cellStyle name="Normal 6 39" xfId="1007"/>
    <cellStyle name="Normal 6 4" xfId="1008"/>
    <cellStyle name="Normal 6 40" xfId="1009"/>
    <cellStyle name="Normal 6 41" xfId="1010"/>
    <cellStyle name="Normal 6 42" xfId="1011"/>
    <cellStyle name="Normal 6 43" xfId="1012"/>
    <cellStyle name="Normal 6 44" xfId="1013"/>
    <cellStyle name="Normal 6 45" xfId="1014"/>
    <cellStyle name="Normal 6 46" xfId="1015"/>
    <cellStyle name="Normal 6 47" xfId="1016"/>
    <cellStyle name="Normal 6 48" xfId="1017"/>
    <cellStyle name="Normal 6 49" xfId="1018"/>
    <cellStyle name="Normal 6 5" xfId="1019"/>
    <cellStyle name="Normal 6 50" xfId="1020"/>
    <cellStyle name="Normal 6 51" xfId="1021"/>
    <cellStyle name="Normal 6 52" xfId="1022"/>
    <cellStyle name="Normal 6 53" xfId="1023"/>
    <cellStyle name="Normal 6 54" xfId="1024"/>
    <cellStyle name="Normal 6 55" xfId="1025"/>
    <cellStyle name="Normal 6 56" xfId="1026"/>
    <cellStyle name="Normal 6 57" xfId="1027"/>
    <cellStyle name="Normal 6 58" xfId="1028"/>
    <cellStyle name="Normal 6 59" xfId="1029"/>
    <cellStyle name="Normal 6 6" xfId="1030"/>
    <cellStyle name="Normal 6 60" xfId="1031"/>
    <cellStyle name="Normal 6 61" xfId="1032"/>
    <cellStyle name="Normal 6 62" xfId="1033"/>
    <cellStyle name="Normal 6 63" xfId="1034"/>
    <cellStyle name="Normal 6 64" xfId="1035"/>
    <cellStyle name="Normal 6 65" xfId="1036"/>
    <cellStyle name="Normal 6 66" xfId="1037"/>
    <cellStyle name="Normal 6 67" xfId="1038"/>
    <cellStyle name="Normal 6 68" xfId="1039"/>
    <cellStyle name="Normal 6 69" xfId="1040"/>
    <cellStyle name="Normal 6 7" xfId="1041"/>
    <cellStyle name="Normal 6 70" xfId="1042"/>
    <cellStyle name="Normal 6 71" xfId="1043"/>
    <cellStyle name="Normal 6 72" xfId="1044"/>
    <cellStyle name="Normal 6 73" xfId="1045"/>
    <cellStyle name="Normal 6 74" xfId="1046"/>
    <cellStyle name="Normal 6 75" xfId="1047"/>
    <cellStyle name="Normal 6 76" xfId="1048"/>
    <cellStyle name="Normal 6 77" xfId="1049"/>
    <cellStyle name="Normal 6 78" xfId="1050"/>
    <cellStyle name="Normal 6 79" xfId="1051"/>
    <cellStyle name="Normal 6 8" xfId="1052"/>
    <cellStyle name="Normal 6 80" xfId="1053"/>
    <cellStyle name="Normal 6 81" xfId="1054"/>
    <cellStyle name="Normal 6 82" xfId="1055"/>
    <cellStyle name="Normal 6 83" xfId="1056"/>
    <cellStyle name="Normal 6 84" xfId="1057"/>
    <cellStyle name="Normal 6 85" xfId="1058"/>
    <cellStyle name="Normal 6 86" xfId="1059"/>
    <cellStyle name="Normal 6 87" xfId="1060"/>
    <cellStyle name="Normal 6 88" xfId="1061"/>
    <cellStyle name="Normal 6 89" xfId="1062"/>
    <cellStyle name="Normal 6 9" xfId="1063"/>
    <cellStyle name="Normal 6 90" xfId="1064"/>
    <cellStyle name="Normal 6 91" xfId="1065"/>
    <cellStyle name="Normal 6 92" xfId="1066"/>
    <cellStyle name="Normal 6 93" xfId="1067"/>
    <cellStyle name="Normal 6 94" xfId="1068"/>
    <cellStyle name="Normal 6 95" xfId="1069"/>
    <cellStyle name="Normal 6 96" xfId="1070"/>
    <cellStyle name="Normal 6 97" xfId="1071"/>
    <cellStyle name="Normal 6 98" xfId="1072"/>
    <cellStyle name="Normal 6 99" xfId="1073"/>
    <cellStyle name="Normal 7" xfId="1074"/>
    <cellStyle name="Normal 8" xfId="1075"/>
    <cellStyle name="Normal 8 10" xfId="1076"/>
    <cellStyle name="Normal 8 100" xfId="1077"/>
    <cellStyle name="Normal 8 101" xfId="1078"/>
    <cellStyle name="Normal 8 102" xfId="1079"/>
    <cellStyle name="Normal 8 103" xfId="1080"/>
    <cellStyle name="Normal 8 104" xfId="1081"/>
    <cellStyle name="Normal 8 105" xfId="1082"/>
    <cellStyle name="Normal 8 106" xfId="1083"/>
    <cellStyle name="Normal 8 107" xfId="1084"/>
    <cellStyle name="Normal 8 108" xfId="1085"/>
    <cellStyle name="Normal 8 109" xfId="1086"/>
    <cellStyle name="Normal 8 11" xfId="1087"/>
    <cellStyle name="Normal 8 110" xfId="1088"/>
    <cellStyle name="Normal 8 111" xfId="1089"/>
    <cellStyle name="Normal 8 112" xfId="1090"/>
    <cellStyle name="Normal 8 113" xfId="1091"/>
    <cellStyle name="Normal 8 114" xfId="1092"/>
    <cellStyle name="Normal 8 115" xfId="1093"/>
    <cellStyle name="Normal 8 116" xfId="1094"/>
    <cellStyle name="Normal 8 117" xfId="1095"/>
    <cellStyle name="Normal 8 118" xfId="1096"/>
    <cellStyle name="Normal 8 119" xfId="1097"/>
    <cellStyle name="Normal 8 12" xfId="1098"/>
    <cellStyle name="Normal 8 120" xfId="1099"/>
    <cellStyle name="Normal 8 121" xfId="1100"/>
    <cellStyle name="Normal 8 122" xfId="1101"/>
    <cellStyle name="Normal 8 123" xfId="1102"/>
    <cellStyle name="Normal 8 124" xfId="1103"/>
    <cellStyle name="Normal 8 125" xfId="1104"/>
    <cellStyle name="Normal 8 126" xfId="1105"/>
    <cellStyle name="Normal 8 127" xfId="1106"/>
    <cellStyle name="Normal 8 128" xfId="1107"/>
    <cellStyle name="Normal 8 129" xfId="1108"/>
    <cellStyle name="Normal 8 13" xfId="1109"/>
    <cellStyle name="Normal 8 130" xfId="1110"/>
    <cellStyle name="Normal 8 131" xfId="1111"/>
    <cellStyle name="Normal 8 132" xfId="1112"/>
    <cellStyle name="Normal 8 133" xfId="1113"/>
    <cellStyle name="Normal 8 134" xfId="1114"/>
    <cellStyle name="Normal 8 135" xfId="1115"/>
    <cellStyle name="Normal 8 136" xfId="1116"/>
    <cellStyle name="Normal 8 137" xfId="1117"/>
    <cellStyle name="Normal 8 14" xfId="1118"/>
    <cellStyle name="Normal 8 15" xfId="1119"/>
    <cellStyle name="Normal 8 16" xfId="1120"/>
    <cellStyle name="Normal 8 17" xfId="1121"/>
    <cellStyle name="Normal 8 18" xfId="1122"/>
    <cellStyle name="Normal 8 19" xfId="1123"/>
    <cellStyle name="Normal 8 2" xfId="1124"/>
    <cellStyle name="Normal 8 20" xfId="1125"/>
    <cellStyle name="Normal 8 21" xfId="1126"/>
    <cellStyle name="Normal 8 22" xfId="1127"/>
    <cellStyle name="Normal 8 23" xfId="1128"/>
    <cellStyle name="Normal 8 24" xfId="1129"/>
    <cellStyle name="Normal 8 25" xfId="1130"/>
    <cellStyle name="Normal 8 26" xfId="1131"/>
    <cellStyle name="Normal 8 27" xfId="1132"/>
    <cellStyle name="Normal 8 28" xfId="1133"/>
    <cellStyle name="Normal 8 29" xfId="1134"/>
    <cellStyle name="Normal 8 3" xfId="1135"/>
    <cellStyle name="Normal 8 30" xfId="1136"/>
    <cellStyle name="Normal 8 31" xfId="1137"/>
    <cellStyle name="Normal 8 32" xfId="1138"/>
    <cellStyle name="Normal 8 33" xfId="1139"/>
    <cellStyle name="Normal 8 34" xfId="1140"/>
    <cellStyle name="Normal 8 35" xfId="1141"/>
    <cellStyle name="Normal 8 36" xfId="1142"/>
    <cellStyle name="Normal 8 37" xfId="1143"/>
    <cellStyle name="Normal 8 38" xfId="1144"/>
    <cellStyle name="Normal 8 39" xfId="1145"/>
    <cellStyle name="Normal 8 4" xfId="1146"/>
    <cellStyle name="Normal 8 40" xfId="1147"/>
    <cellStyle name="Normal 8 41" xfId="1148"/>
    <cellStyle name="Normal 8 42" xfId="1149"/>
    <cellStyle name="Normal 8 43" xfId="1150"/>
    <cellStyle name="Normal 8 44" xfId="1151"/>
    <cellStyle name="Normal 8 45" xfId="1152"/>
    <cellStyle name="Normal 8 46" xfId="1153"/>
    <cellStyle name="Normal 8 47" xfId="1154"/>
    <cellStyle name="Normal 8 48" xfId="1155"/>
    <cellStyle name="Normal 8 49" xfId="1156"/>
    <cellStyle name="Normal 8 5" xfId="1157"/>
    <cellStyle name="Normal 8 50" xfId="1158"/>
    <cellStyle name="Normal 8 51" xfId="1159"/>
    <cellStyle name="Normal 8 52" xfId="1160"/>
    <cellStyle name="Normal 8 53" xfId="1161"/>
    <cellStyle name="Normal 8 54" xfId="1162"/>
    <cellStyle name="Normal 8 55" xfId="1163"/>
    <cellStyle name="Normal 8 56" xfId="1164"/>
    <cellStyle name="Normal 8 57" xfId="1165"/>
    <cellStyle name="Normal 8 58" xfId="1166"/>
    <cellStyle name="Normal 8 59" xfId="1167"/>
    <cellStyle name="Normal 8 6" xfId="1168"/>
    <cellStyle name="Normal 8 60" xfId="1169"/>
    <cellStyle name="Normal 8 61" xfId="1170"/>
    <cellStyle name="Normal 8 62" xfId="1171"/>
    <cellStyle name="Normal 8 63" xfId="1172"/>
    <cellStyle name="Normal 8 64" xfId="1173"/>
    <cellStyle name="Normal 8 65" xfId="1174"/>
    <cellStyle name="Normal 8 66" xfId="1175"/>
    <cellStyle name="Normal 8 67" xfId="1176"/>
    <cellStyle name="Normal 8 68" xfId="1177"/>
    <cellStyle name="Normal 8 69" xfId="1178"/>
    <cellStyle name="Normal 8 7" xfId="1179"/>
    <cellStyle name="Normal 8 70" xfId="1180"/>
    <cellStyle name="Normal 8 71" xfId="1181"/>
    <cellStyle name="Normal 8 72" xfId="1182"/>
    <cellStyle name="Normal 8 73" xfId="1183"/>
    <cellStyle name="Normal 8 74" xfId="1184"/>
    <cellStyle name="Normal 8 75" xfId="1185"/>
    <cellStyle name="Normal 8 76" xfId="1186"/>
    <cellStyle name="Normal 8 77" xfId="1187"/>
    <cellStyle name="Normal 8 78" xfId="1188"/>
    <cellStyle name="Normal 8 79" xfId="1189"/>
    <cellStyle name="Normal 8 8" xfId="1190"/>
    <cellStyle name="Normal 8 80" xfId="1191"/>
    <cellStyle name="Normal 8 81" xfId="1192"/>
    <cellStyle name="Normal 8 82" xfId="1193"/>
    <cellStyle name="Normal 8 83" xfId="1194"/>
    <cellStyle name="Normal 8 84" xfId="1195"/>
    <cellStyle name="Normal 8 85" xfId="1196"/>
    <cellStyle name="Normal 8 86" xfId="1197"/>
    <cellStyle name="Normal 8 87" xfId="1198"/>
    <cellStyle name="Normal 8 88" xfId="1199"/>
    <cellStyle name="Normal 8 89" xfId="1200"/>
    <cellStyle name="Normal 8 9" xfId="1201"/>
    <cellStyle name="Normal 8 90" xfId="1202"/>
    <cellStyle name="Normal 8 91" xfId="1203"/>
    <cellStyle name="Normal 8 92" xfId="1204"/>
    <cellStyle name="Normal 8 93" xfId="1205"/>
    <cellStyle name="Normal 8 94" xfId="1206"/>
    <cellStyle name="Normal 8 95" xfId="1207"/>
    <cellStyle name="Normal 8 96" xfId="1208"/>
    <cellStyle name="Normal 8 97" xfId="1209"/>
    <cellStyle name="Normal 8 98" xfId="1210"/>
    <cellStyle name="Normal 8 99" xfId="1211"/>
    <cellStyle name="Normal 9" xfId="1212"/>
    <cellStyle name="Notas 10" xfId="1213"/>
    <cellStyle name="Notas 11" xfId="1214"/>
    <cellStyle name="Notas 12" xfId="1215"/>
    <cellStyle name="Notas 13" xfId="1216"/>
    <cellStyle name="Notas 2" xfId="1217"/>
    <cellStyle name="Notas 3" xfId="1218"/>
    <cellStyle name="Notas 4" xfId="1219"/>
    <cellStyle name="Notas 5" xfId="1220"/>
    <cellStyle name="Notas 6" xfId="1221"/>
    <cellStyle name="Notas 7" xfId="1222"/>
    <cellStyle name="Notas 8" xfId="1223"/>
    <cellStyle name="Notas 9" xfId="1224"/>
    <cellStyle name="Porcentual 10" xfId="1225"/>
    <cellStyle name="Porcentual 107" xfId="1226"/>
    <cellStyle name="Porcentual 108" xfId="1227"/>
    <cellStyle name="Porcentual 109" xfId="1228"/>
    <cellStyle name="Porcentual 11" xfId="1229"/>
    <cellStyle name="Porcentual 111" xfId="1230"/>
    <cellStyle name="Porcentual 118" xfId="1231"/>
    <cellStyle name="Porcentual 121" xfId="1232"/>
    <cellStyle name="Porcentual 123" xfId="1233"/>
    <cellStyle name="Porcentual 129" xfId="1234"/>
    <cellStyle name="Porcentual 13" xfId="1235"/>
    <cellStyle name="Porcentual 130" xfId="1236"/>
    <cellStyle name="Porcentual 133" xfId="1237"/>
    <cellStyle name="Porcentual 136" xfId="1238"/>
    <cellStyle name="Porcentual 14" xfId="1239"/>
    <cellStyle name="Porcentual 15" xfId="1240"/>
    <cellStyle name="Porcentual 16" xfId="1241"/>
    <cellStyle name="Porcentual 17" xfId="1242"/>
    <cellStyle name="Porcentual 18" xfId="1243"/>
    <cellStyle name="Porcentual 19" xfId="1244"/>
    <cellStyle name="Porcentual 2 10" xfId="1245"/>
    <cellStyle name="Porcentual 2 100" xfId="1246"/>
    <cellStyle name="Porcentual 2 101" xfId="1247"/>
    <cellStyle name="Porcentual 2 102" xfId="1248"/>
    <cellStyle name="Porcentual 2 103" xfId="1249"/>
    <cellStyle name="Porcentual 2 104" xfId="1250"/>
    <cellStyle name="Porcentual 2 105" xfId="1251"/>
    <cellStyle name="Porcentual 2 106" xfId="1252"/>
    <cellStyle name="Porcentual 2 107" xfId="1253"/>
    <cellStyle name="Porcentual 2 108" xfId="1254"/>
    <cellStyle name="Porcentual 2 109" xfId="1255"/>
    <cellStyle name="Porcentual 2 11" xfId="1256"/>
    <cellStyle name="Porcentual 2 110" xfId="1257"/>
    <cellStyle name="Porcentual 2 111" xfId="1258"/>
    <cellStyle name="Porcentual 2 112" xfId="1259"/>
    <cellStyle name="Porcentual 2 113" xfId="1260"/>
    <cellStyle name="Porcentual 2 114" xfId="1261"/>
    <cellStyle name="Porcentual 2 115" xfId="1262"/>
    <cellStyle name="Porcentual 2 116" xfId="1263"/>
    <cellStyle name="Porcentual 2 117" xfId="1264"/>
    <cellStyle name="Porcentual 2 118" xfId="1265"/>
    <cellStyle name="Porcentual 2 119" xfId="1266"/>
    <cellStyle name="Porcentual 2 12" xfId="1267"/>
    <cellStyle name="Porcentual 2 120" xfId="1268"/>
    <cellStyle name="Porcentual 2 121" xfId="1269"/>
    <cellStyle name="Porcentual 2 122" xfId="1270"/>
    <cellStyle name="Porcentual 2 123" xfId="1271"/>
    <cellStyle name="Porcentual 2 124" xfId="1272"/>
    <cellStyle name="Porcentual 2 125" xfId="1273"/>
    <cellStyle name="Porcentual 2 126" xfId="1274"/>
    <cellStyle name="Porcentual 2 127" xfId="1275"/>
    <cellStyle name="Porcentual 2 128" xfId="1276"/>
    <cellStyle name="Porcentual 2 129" xfId="1277"/>
    <cellStyle name="Porcentual 2 13" xfId="1278"/>
    <cellStyle name="Porcentual 2 130" xfId="1279"/>
    <cellStyle name="Porcentual 2 131" xfId="1280"/>
    <cellStyle name="Porcentual 2 132" xfId="1281"/>
    <cellStyle name="Porcentual 2 133" xfId="1282"/>
    <cellStyle name="Porcentual 2 134" xfId="1283"/>
    <cellStyle name="Porcentual 2 135" xfId="1284"/>
    <cellStyle name="Porcentual 2 136" xfId="1285"/>
    <cellStyle name="Porcentual 2 137" xfId="1286"/>
    <cellStyle name="Porcentual 2 138" xfId="1524"/>
    <cellStyle name="Porcentual 2 14" xfId="1287"/>
    <cellStyle name="Porcentual 2 15" xfId="1288"/>
    <cellStyle name="Porcentual 2 16" xfId="1289"/>
    <cellStyle name="Porcentual 2 17" xfId="1290"/>
    <cellStyle name="Porcentual 2 18" xfId="1291"/>
    <cellStyle name="Porcentual 2 19" xfId="1292"/>
    <cellStyle name="Porcentual 2 2" xfId="1293"/>
    <cellStyle name="Porcentual 2 20" xfId="1294"/>
    <cellStyle name="Porcentual 2 21" xfId="1295"/>
    <cellStyle name="Porcentual 2 22" xfId="1296"/>
    <cellStyle name="Porcentual 2 23" xfId="1297"/>
    <cellStyle name="Porcentual 2 24" xfId="1298"/>
    <cellStyle name="Porcentual 2 25" xfId="1299"/>
    <cellStyle name="Porcentual 2 26" xfId="1300"/>
    <cellStyle name="Porcentual 2 27" xfId="1301"/>
    <cellStyle name="Porcentual 2 28" xfId="1302"/>
    <cellStyle name="Porcentual 2 29" xfId="1303"/>
    <cellStyle name="Porcentual 2 3" xfId="1304"/>
    <cellStyle name="Porcentual 2 30" xfId="1305"/>
    <cellStyle name="Porcentual 2 31" xfId="1306"/>
    <cellStyle name="Porcentual 2 32" xfId="1307"/>
    <cellStyle name="Porcentual 2 33" xfId="1308"/>
    <cellStyle name="Porcentual 2 34" xfId="1309"/>
    <cellStyle name="Porcentual 2 35" xfId="1310"/>
    <cellStyle name="Porcentual 2 36" xfId="1311"/>
    <cellStyle name="Porcentual 2 37" xfId="1312"/>
    <cellStyle name="Porcentual 2 38" xfId="1313"/>
    <cellStyle name="Porcentual 2 39" xfId="1314"/>
    <cellStyle name="Porcentual 2 4" xfId="1315"/>
    <cellStyle name="Porcentual 2 40" xfId="1316"/>
    <cellStyle name="Porcentual 2 41" xfId="1317"/>
    <cellStyle name="Porcentual 2 42" xfId="1318"/>
    <cellStyle name="Porcentual 2 43" xfId="1319"/>
    <cellStyle name="Porcentual 2 44" xfId="1320"/>
    <cellStyle name="Porcentual 2 45" xfId="1321"/>
    <cellStyle name="Porcentual 2 46" xfId="1322"/>
    <cellStyle name="Porcentual 2 47" xfId="1323"/>
    <cellStyle name="Porcentual 2 48" xfId="1324"/>
    <cellStyle name="Porcentual 2 49" xfId="1325"/>
    <cellStyle name="Porcentual 2 5" xfId="1326"/>
    <cellStyle name="Porcentual 2 50" xfId="1327"/>
    <cellStyle name="Porcentual 2 51" xfId="1328"/>
    <cellStyle name="Porcentual 2 52" xfId="1329"/>
    <cellStyle name="Porcentual 2 53" xfId="1330"/>
    <cellStyle name="Porcentual 2 54" xfId="1331"/>
    <cellStyle name="Porcentual 2 55" xfId="1332"/>
    <cellStyle name="Porcentual 2 56" xfId="1333"/>
    <cellStyle name="Porcentual 2 57" xfId="1334"/>
    <cellStyle name="Porcentual 2 58" xfId="1335"/>
    <cellStyle name="Porcentual 2 59" xfId="1336"/>
    <cellStyle name="Porcentual 2 6" xfId="1337"/>
    <cellStyle name="Porcentual 2 60" xfId="1338"/>
    <cellStyle name="Porcentual 2 61" xfId="1339"/>
    <cellStyle name="Porcentual 2 62" xfId="1340"/>
    <cellStyle name="Porcentual 2 63" xfId="1341"/>
    <cellStyle name="Porcentual 2 64" xfId="1342"/>
    <cellStyle name="Porcentual 2 65" xfId="1343"/>
    <cellStyle name="Porcentual 2 66" xfId="1344"/>
    <cellStyle name="Porcentual 2 67" xfId="1345"/>
    <cellStyle name="Porcentual 2 68" xfId="1346"/>
    <cellStyle name="Porcentual 2 69" xfId="1347"/>
    <cellStyle name="Porcentual 2 7" xfId="1348"/>
    <cellStyle name="Porcentual 2 70" xfId="1349"/>
    <cellStyle name="Porcentual 2 71" xfId="1350"/>
    <cellStyle name="Porcentual 2 72" xfId="1351"/>
    <cellStyle name="Porcentual 2 73" xfId="1352"/>
    <cellStyle name="Porcentual 2 74" xfId="1353"/>
    <cellStyle name="Porcentual 2 75" xfId="1354"/>
    <cellStyle name="Porcentual 2 76" xfId="1355"/>
    <cellStyle name="Porcentual 2 77" xfId="1356"/>
    <cellStyle name="Porcentual 2 78" xfId="1357"/>
    <cellStyle name="Porcentual 2 79" xfId="1358"/>
    <cellStyle name="Porcentual 2 8" xfId="1359"/>
    <cellStyle name="Porcentual 2 80" xfId="1360"/>
    <cellStyle name="Porcentual 2 81" xfId="1361"/>
    <cellStyle name="Porcentual 2 82" xfId="1362"/>
    <cellStyle name="Porcentual 2 83" xfId="1363"/>
    <cellStyle name="Porcentual 2 84" xfId="1364"/>
    <cellStyle name="Porcentual 2 85" xfId="1365"/>
    <cellStyle name="Porcentual 2 86" xfId="1366"/>
    <cellStyle name="Porcentual 2 87" xfId="1367"/>
    <cellStyle name="Porcentual 2 88" xfId="1368"/>
    <cellStyle name="Porcentual 2 89" xfId="1369"/>
    <cellStyle name="Porcentual 2 9" xfId="1370"/>
    <cellStyle name="Porcentual 2 90" xfId="1371"/>
    <cellStyle name="Porcentual 2 91" xfId="1372"/>
    <cellStyle name="Porcentual 2 92" xfId="1373"/>
    <cellStyle name="Porcentual 2 93" xfId="1374"/>
    <cellStyle name="Porcentual 2 94" xfId="1375"/>
    <cellStyle name="Porcentual 2 95" xfId="1376"/>
    <cellStyle name="Porcentual 2 96" xfId="1377"/>
    <cellStyle name="Porcentual 2 97" xfId="1378"/>
    <cellStyle name="Porcentual 2 98" xfId="1379"/>
    <cellStyle name="Porcentual 2 99" xfId="1380"/>
    <cellStyle name="Porcentual 20" xfId="1381"/>
    <cellStyle name="Porcentual 21" xfId="1382"/>
    <cellStyle name="Porcentual 22" xfId="1383"/>
    <cellStyle name="Porcentual 23" xfId="1384"/>
    <cellStyle name="Porcentual 24" xfId="1385"/>
    <cellStyle name="Porcentual 25" xfId="1386"/>
    <cellStyle name="Porcentual 26" xfId="1387"/>
    <cellStyle name="Porcentual 27" xfId="1388"/>
    <cellStyle name="Porcentual 28" xfId="1389"/>
    <cellStyle name="Porcentual 29" xfId="1390"/>
    <cellStyle name="Porcentual 3" xfId="1391"/>
    <cellStyle name="Porcentual 32" xfId="1392"/>
    <cellStyle name="Porcentual 33" xfId="1393"/>
    <cellStyle name="Porcentual 35" xfId="1394"/>
    <cellStyle name="Porcentual 36" xfId="1395"/>
    <cellStyle name="Porcentual 37" xfId="1396"/>
    <cellStyle name="Porcentual 38" xfId="1397"/>
    <cellStyle name="Porcentual 42" xfId="1398"/>
    <cellStyle name="Porcentual 43" xfId="1399"/>
    <cellStyle name="Porcentual 44" xfId="1400"/>
    <cellStyle name="Porcentual 45" xfId="1401"/>
    <cellStyle name="Porcentual 48" xfId="1402"/>
    <cellStyle name="Porcentual 49" xfId="1403"/>
    <cellStyle name="Porcentual 50" xfId="1404"/>
    <cellStyle name="Porcentual 51" xfId="1405"/>
    <cellStyle name="Porcentual 53" xfId="1406"/>
    <cellStyle name="Porcentual 58" xfId="1407"/>
    <cellStyle name="Porcentual 59" xfId="1408"/>
    <cellStyle name="Porcentual 60" xfId="1409"/>
    <cellStyle name="Porcentual 65" xfId="1410"/>
    <cellStyle name="Porcentual 66" xfId="1411"/>
    <cellStyle name="Porcentual 67" xfId="1412"/>
    <cellStyle name="Porcentual 7" xfId="1413"/>
    <cellStyle name="Porcentual 73" xfId="1414"/>
    <cellStyle name="Porcentual 74" xfId="1415"/>
    <cellStyle name="Porcentual 79" xfId="1416"/>
    <cellStyle name="Porcentual 8" xfId="1417"/>
    <cellStyle name="Porcentual 80" xfId="1418"/>
    <cellStyle name="Porcentual 81" xfId="1419"/>
    <cellStyle name="Porcentual 83" xfId="1420"/>
    <cellStyle name="Porcentual 85" xfId="1421"/>
    <cellStyle name="Porcentual 86" xfId="1422"/>
    <cellStyle name="Porcentual 87" xfId="1423"/>
    <cellStyle name="Porcentual 9" xfId="1424"/>
    <cellStyle name="Porcentual 95" xfId="1425"/>
    <cellStyle name="Salida 10" xfId="1426"/>
    <cellStyle name="Salida 11" xfId="1427"/>
    <cellStyle name="Salida 12" xfId="1428"/>
    <cellStyle name="Salida 13" xfId="1429"/>
    <cellStyle name="Salida 2" xfId="1430"/>
    <cellStyle name="Salida 3" xfId="1431"/>
    <cellStyle name="Salida 4" xfId="1432"/>
    <cellStyle name="Salida 5" xfId="1433"/>
    <cellStyle name="Salida 6" xfId="1434"/>
    <cellStyle name="Salida 7" xfId="1435"/>
    <cellStyle name="Salida 8" xfId="1436"/>
    <cellStyle name="Salida 9" xfId="1437"/>
    <cellStyle name="Texto de advertencia 10" xfId="1438"/>
    <cellStyle name="Texto de advertencia 11" xfId="1439"/>
    <cellStyle name="Texto de advertencia 12" xfId="1440"/>
    <cellStyle name="Texto de advertencia 13" xfId="1441"/>
    <cellStyle name="Texto de advertencia 2" xfId="1442"/>
    <cellStyle name="Texto de advertencia 3" xfId="1443"/>
    <cellStyle name="Texto de advertencia 4" xfId="1444"/>
    <cellStyle name="Texto de advertencia 5" xfId="1445"/>
    <cellStyle name="Texto de advertencia 6" xfId="1446"/>
    <cellStyle name="Texto de advertencia 7" xfId="1447"/>
    <cellStyle name="Texto de advertencia 8" xfId="1448"/>
    <cellStyle name="Texto de advertencia 9" xfId="1449"/>
    <cellStyle name="Texto explicativo 10" xfId="1450"/>
    <cellStyle name="Texto explicativo 11" xfId="1451"/>
    <cellStyle name="Texto explicativo 12" xfId="1452"/>
    <cellStyle name="Texto explicativo 13" xfId="1453"/>
    <cellStyle name="Texto explicativo 2" xfId="1454"/>
    <cellStyle name="Texto explicativo 3" xfId="1455"/>
    <cellStyle name="Texto explicativo 4" xfId="1456"/>
    <cellStyle name="Texto explicativo 5" xfId="1457"/>
    <cellStyle name="Texto explicativo 6" xfId="1458"/>
    <cellStyle name="Texto explicativo 7" xfId="1459"/>
    <cellStyle name="Texto explicativo 8" xfId="1460"/>
    <cellStyle name="Texto explicativo 9" xfId="1461"/>
    <cellStyle name="Título 1 10" xfId="1462"/>
    <cellStyle name="Título 1 11" xfId="1463"/>
    <cellStyle name="Título 1 12" xfId="1464"/>
    <cellStyle name="Título 1 13" xfId="1465"/>
    <cellStyle name="Título 1 2" xfId="1466"/>
    <cellStyle name="Título 1 3" xfId="1467"/>
    <cellStyle name="Título 1 4" xfId="1468"/>
    <cellStyle name="Título 1 5" xfId="1469"/>
    <cellStyle name="Título 1 6" xfId="1470"/>
    <cellStyle name="Título 1 7" xfId="1471"/>
    <cellStyle name="Título 1 8" xfId="1472"/>
    <cellStyle name="Título 1 9" xfId="1473"/>
    <cellStyle name="Título 10" xfId="1474"/>
    <cellStyle name="Título 11" xfId="1475"/>
    <cellStyle name="Título 12" xfId="1476"/>
    <cellStyle name="Título 13" xfId="1477"/>
    <cellStyle name="Título 14" xfId="1478"/>
    <cellStyle name="Título 15" xfId="1479"/>
    <cellStyle name="Título 2 10" xfId="1480"/>
    <cellStyle name="Título 2 11" xfId="1481"/>
    <cellStyle name="Título 2 12" xfId="1482"/>
    <cellStyle name="Título 2 13" xfId="1483"/>
    <cellStyle name="Título 2 2" xfId="1484"/>
    <cellStyle name="Título 2 3" xfId="1485"/>
    <cellStyle name="Título 2 4" xfId="1486"/>
    <cellStyle name="Título 2 5" xfId="1487"/>
    <cellStyle name="Título 2 6" xfId="1488"/>
    <cellStyle name="Título 2 7" xfId="1489"/>
    <cellStyle name="Título 2 8" xfId="1490"/>
    <cellStyle name="Título 2 9" xfId="1491"/>
    <cellStyle name="Título 3 10" xfId="1492"/>
    <cellStyle name="Título 3 11" xfId="1493"/>
    <cellStyle name="Título 3 12" xfId="1494"/>
    <cellStyle name="Título 3 13" xfId="1495"/>
    <cellStyle name="Título 3 2" xfId="1496"/>
    <cellStyle name="Título 3 3" xfId="1497"/>
    <cellStyle name="Título 3 4" xfId="1498"/>
    <cellStyle name="Título 3 5" xfId="1499"/>
    <cellStyle name="Título 3 6" xfId="1500"/>
    <cellStyle name="Título 3 7" xfId="1501"/>
    <cellStyle name="Título 3 8" xfId="1502"/>
    <cellStyle name="Título 3 9" xfId="1503"/>
    <cellStyle name="Título 4" xfId="1504"/>
    <cellStyle name="Título 5" xfId="1505"/>
    <cellStyle name="Título 6" xfId="1506"/>
    <cellStyle name="Título 7" xfId="1507"/>
    <cellStyle name="Título 8" xfId="1508"/>
    <cellStyle name="Título 9" xfId="1509"/>
    <cellStyle name="Total 10" xfId="1510"/>
    <cellStyle name="Total 11" xfId="1511"/>
    <cellStyle name="Total 12" xfId="1512"/>
    <cellStyle name="Total 13" xfId="1513"/>
    <cellStyle name="Total 2" xfId="1514"/>
    <cellStyle name="Total 3" xfId="1515"/>
    <cellStyle name="Total 4" xfId="1516"/>
    <cellStyle name="Total 5" xfId="1517"/>
    <cellStyle name="Total 6" xfId="1518"/>
    <cellStyle name="Total 7" xfId="1519"/>
    <cellStyle name="Total 8" xfId="1520"/>
    <cellStyle name="Total 9" xfId="1521"/>
  </cellStyles>
  <dxfs count="552"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1428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3242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333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086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086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a%20de%20Chequeo%20IV%20Trimestre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neacion/Documents/USB%20ERICA/POA%20TERCER%20TRIMESTRE/Lista%20de%20Chequeo%20Primer%20trim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neacion/Documents/USB%20ERICA/POA%20TERCER%20TRIMESTRE/Lista%20de%20Chequeo%20Tercer%20Trimestre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guimiento%20Plan%20Operativo%20Cuarto%20Trimestre%202014\Matriz%20de%20Semaforizacion%20Cuarto%20Trimestre%202014%20PA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UD OCUPACIONAL"/>
      <sheetName val="BANCO DE SANGRE"/>
      <sheetName val="H. CLINICAS"/>
      <sheetName val="UCI NEONATAL"/>
      <sheetName val="UCI ADULTOS"/>
      <sheetName val="UCI INTERMEDIO"/>
      <sheetName val="EPIDEMIOLOGIA"/>
      <sheetName val="IMAGENOLOGIA"/>
      <sheetName val="TALENTO HUMANO"/>
      <sheetName val="GIU"/>
      <sheetName val="ADMISION AL USUARIO"/>
      <sheetName val="FACTURACION "/>
      <sheetName val="ENFERMERIA"/>
      <sheetName val="CARTERA"/>
      <sheetName val="CONTROL INTERNO"/>
      <sheetName val="MEJORAMIENTO CONTINUO"/>
      <sheetName val="CONTABILIDAD"/>
      <sheetName val="AUDITORIA MEDICA"/>
      <sheetName val="TESORERIA"/>
      <sheetName val="IAMI"/>
      <sheetName val="COSTOS"/>
      <sheetName val="RECURSOS BIOMEDICOS"/>
      <sheetName val="RECURSOS FISICOS  (2)"/>
      <sheetName val="REHABILITACION"/>
      <sheetName val="LABORATORIO"/>
      <sheetName val="ARCHIVO "/>
      <sheetName val="PATOLOGIA"/>
      <sheetName val="ESTERILIZACION"/>
      <sheetName val="GESTION DE CALIDAD"/>
      <sheetName val="SISTEMAS"/>
      <sheetName val="COMPRAS Y SUMINISTROS"/>
      <sheetName val="AMBIENTAL"/>
      <sheetName val="HOPITALIZACION BIPERSONAL"/>
      <sheetName val="HOSPITALIZACION "/>
      <sheetName val="PEDIATRIA"/>
      <sheetName val="REHABILITACION (2)"/>
      <sheetName val="MATERNIDAD"/>
      <sheetName val="QUIROFANOS"/>
      <sheetName val="CONSULTA EXTERNA"/>
      <sheetName val="TRASLADO ASISTENCIAL"/>
    </sheetNames>
    <sheetDataSet>
      <sheetData sheetId="0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24">
          <cell r="G24">
            <v>1</v>
          </cell>
        </row>
        <row r="25">
          <cell r="G25">
            <v>1</v>
          </cell>
        </row>
      </sheetData>
      <sheetData sheetId="1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1</v>
          </cell>
        </row>
        <row r="28">
          <cell r="G28">
            <v>0.8</v>
          </cell>
        </row>
        <row r="30">
          <cell r="G30">
            <v>1</v>
          </cell>
        </row>
        <row r="31">
          <cell r="G31">
            <v>1</v>
          </cell>
        </row>
      </sheetData>
      <sheetData sheetId="2">
        <row r="11">
          <cell r="G11">
            <v>0.95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0.8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0.8</v>
          </cell>
        </row>
      </sheetData>
      <sheetData sheetId="3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0.6</v>
          </cell>
        </row>
        <row r="21">
          <cell r="G21">
            <v>1</v>
          </cell>
        </row>
        <row r="22">
          <cell r="G22">
            <v>1</v>
          </cell>
        </row>
        <row r="25">
          <cell r="G25">
            <v>1</v>
          </cell>
        </row>
        <row r="26">
          <cell r="G26">
            <v>1</v>
          </cell>
        </row>
      </sheetData>
      <sheetData sheetId="4">
        <row r="11">
          <cell r="G11">
            <v>0.85</v>
          </cell>
        </row>
        <row r="12">
          <cell r="G12">
            <v>0.95</v>
          </cell>
        </row>
        <row r="13">
          <cell r="G13">
            <v>0.3</v>
          </cell>
        </row>
        <row r="14">
          <cell r="G14">
            <v>0.7</v>
          </cell>
        </row>
        <row r="15">
          <cell r="G15">
            <v>0.8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0.9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0.2</v>
          </cell>
        </row>
        <row r="25">
          <cell r="G25">
            <v>1</v>
          </cell>
        </row>
        <row r="26">
          <cell r="G26">
            <v>1</v>
          </cell>
        </row>
        <row r="28">
          <cell r="G28">
            <v>1</v>
          </cell>
        </row>
        <row r="29">
          <cell r="G29">
            <v>1</v>
          </cell>
        </row>
      </sheetData>
      <sheetData sheetId="5">
        <row r="11">
          <cell r="G11">
            <v>0.9</v>
          </cell>
        </row>
        <row r="12">
          <cell r="G12">
            <v>1</v>
          </cell>
        </row>
        <row r="13">
          <cell r="G13">
            <v>0.5</v>
          </cell>
        </row>
        <row r="14">
          <cell r="G14">
            <v>0.85</v>
          </cell>
        </row>
        <row r="15">
          <cell r="G15">
            <v>0.8</v>
          </cell>
        </row>
        <row r="16">
          <cell r="G16">
            <v>1</v>
          </cell>
        </row>
        <row r="17">
          <cell r="G17">
            <v>0.9</v>
          </cell>
        </row>
        <row r="18">
          <cell r="G18">
            <v>1</v>
          </cell>
        </row>
        <row r="20">
          <cell r="G20">
            <v>1</v>
          </cell>
        </row>
        <row r="21">
          <cell r="G21">
            <v>0.7</v>
          </cell>
        </row>
        <row r="22">
          <cell r="G22">
            <v>1</v>
          </cell>
        </row>
        <row r="23">
          <cell r="G23">
            <v>0.2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0.4</v>
          </cell>
        </row>
        <row r="27">
          <cell r="G27">
            <v>1</v>
          </cell>
        </row>
        <row r="28">
          <cell r="G28">
            <v>1</v>
          </cell>
        </row>
      </sheetData>
      <sheetData sheetId="6">
        <row r="10">
          <cell r="G10">
            <v>1</v>
          </cell>
        </row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3">
          <cell r="G23">
            <v>0.7</v>
          </cell>
        </row>
        <row r="24">
          <cell r="G24">
            <v>1</v>
          </cell>
        </row>
        <row r="25">
          <cell r="G25">
            <v>0.2</v>
          </cell>
        </row>
      </sheetData>
      <sheetData sheetId="7">
        <row r="11">
          <cell r="G11">
            <v>0.6</v>
          </cell>
        </row>
        <row r="12">
          <cell r="G12">
            <v>0.7</v>
          </cell>
        </row>
        <row r="13">
          <cell r="G13">
            <v>0.3</v>
          </cell>
        </row>
        <row r="14">
          <cell r="G14">
            <v>0.3</v>
          </cell>
        </row>
        <row r="15">
          <cell r="G15">
            <v>1</v>
          </cell>
        </row>
        <row r="16">
          <cell r="G16">
            <v>0.65</v>
          </cell>
        </row>
        <row r="17">
          <cell r="G17">
            <v>1</v>
          </cell>
        </row>
        <row r="18">
          <cell r="G18">
            <v>0.6</v>
          </cell>
        </row>
        <row r="19">
          <cell r="G19">
            <v>0.4</v>
          </cell>
        </row>
        <row r="20">
          <cell r="G20">
            <v>1</v>
          </cell>
        </row>
        <row r="21">
          <cell r="G21">
            <v>0.75</v>
          </cell>
        </row>
        <row r="25">
          <cell r="G25">
            <v>1</v>
          </cell>
        </row>
        <row r="26">
          <cell r="G26">
            <v>0.75</v>
          </cell>
        </row>
      </sheetData>
      <sheetData sheetId="8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0.8</v>
          </cell>
        </row>
        <row r="15">
          <cell r="G15">
            <v>1</v>
          </cell>
        </row>
        <row r="16">
          <cell r="G16">
            <v>0.75</v>
          </cell>
        </row>
        <row r="26">
          <cell r="G26">
            <v>1</v>
          </cell>
        </row>
        <row r="27">
          <cell r="G27">
            <v>1</v>
          </cell>
        </row>
      </sheetData>
      <sheetData sheetId="9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0.6</v>
          </cell>
        </row>
        <row r="16">
          <cell r="G16">
            <v>0.6</v>
          </cell>
        </row>
        <row r="17">
          <cell r="G17">
            <v>0.7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0.75</v>
          </cell>
        </row>
        <row r="22">
          <cell r="G22">
            <v>0.65</v>
          </cell>
        </row>
        <row r="23">
          <cell r="G23">
            <v>1</v>
          </cell>
        </row>
        <row r="24">
          <cell r="G24">
            <v>1</v>
          </cell>
        </row>
      </sheetData>
      <sheetData sheetId="10">
        <row r="11">
          <cell r="G11" t="str">
            <v>N.A.</v>
          </cell>
        </row>
        <row r="12">
          <cell r="G12">
            <v>0.2</v>
          </cell>
        </row>
        <row r="13">
          <cell r="G13">
            <v>1</v>
          </cell>
        </row>
        <row r="14">
          <cell r="G14">
            <v>0.75</v>
          </cell>
        </row>
        <row r="17">
          <cell r="G17">
            <v>0.95</v>
          </cell>
        </row>
        <row r="18">
          <cell r="G18">
            <v>1</v>
          </cell>
        </row>
        <row r="19">
          <cell r="G19">
            <v>0.7</v>
          </cell>
        </row>
      </sheetData>
      <sheetData sheetId="11">
        <row r="11">
          <cell r="G11" t="str">
            <v>N.A.</v>
          </cell>
        </row>
        <row r="12">
          <cell r="G12">
            <v>1</v>
          </cell>
        </row>
        <row r="13">
          <cell r="G13">
            <v>0.2</v>
          </cell>
        </row>
        <row r="14">
          <cell r="G14">
            <v>1</v>
          </cell>
        </row>
        <row r="15">
          <cell r="G15">
            <v>0.75</v>
          </cell>
        </row>
        <row r="19">
          <cell r="G19">
            <v>0.5</v>
          </cell>
        </row>
        <row r="20">
          <cell r="G20">
            <v>0.8</v>
          </cell>
        </row>
        <row r="21">
          <cell r="G21">
            <v>0.8</v>
          </cell>
        </row>
        <row r="22">
          <cell r="G22">
            <v>1</v>
          </cell>
        </row>
        <row r="23">
          <cell r="G23">
            <v>0.8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0.8</v>
          </cell>
        </row>
        <row r="27">
          <cell r="G27">
            <v>0.6</v>
          </cell>
        </row>
      </sheetData>
      <sheetData sheetId="12">
        <row r="11">
          <cell r="G11">
            <v>0.8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8">
          <cell r="G18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1</v>
          </cell>
        </row>
        <row r="28">
          <cell r="G28">
            <v>1</v>
          </cell>
        </row>
        <row r="29">
          <cell r="G29">
            <v>1</v>
          </cell>
        </row>
      </sheetData>
      <sheetData sheetId="13">
        <row r="11">
          <cell r="G11">
            <v>0.3</v>
          </cell>
        </row>
        <row r="12">
          <cell r="G12">
            <v>1</v>
          </cell>
        </row>
        <row r="13">
          <cell r="G13">
            <v>0.75</v>
          </cell>
        </row>
        <row r="15">
          <cell r="G15">
            <v>1</v>
          </cell>
        </row>
        <row r="16">
          <cell r="G16">
            <v>0.95</v>
          </cell>
        </row>
        <row r="17">
          <cell r="G17" t="str">
            <v>N.A.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0.2</v>
          </cell>
        </row>
        <row r="25">
          <cell r="G25">
            <v>0.3</v>
          </cell>
        </row>
        <row r="26">
          <cell r="G26">
            <v>1</v>
          </cell>
        </row>
        <row r="27">
          <cell r="G27">
            <v>0.85</v>
          </cell>
        </row>
      </sheetData>
      <sheetData sheetId="14">
        <row r="11">
          <cell r="G11" t="str">
            <v>N.A.</v>
          </cell>
        </row>
        <row r="12">
          <cell r="G12">
            <v>1</v>
          </cell>
        </row>
        <row r="14">
          <cell r="G14" t="str">
            <v>N.A.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0.7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 t="str">
            <v>N.A.</v>
          </cell>
        </row>
        <row r="22">
          <cell r="G22">
            <v>1</v>
          </cell>
        </row>
        <row r="23">
          <cell r="G23">
            <v>1</v>
          </cell>
        </row>
        <row r="27">
          <cell r="G27">
            <v>1</v>
          </cell>
        </row>
        <row r="28">
          <cell r="G28" t="str">
            <v>N.A.</v>
          </cell>
        </row>
        <row r="29">
          <cell r="G29" t="str">
            <v>N.A.</v>
          </cell>
        </row>
        <row r="30">
          <cell r="G30">
            <v>1</v>
          </cell>
        </row>
        <row r="31">
          <cell r="G31">
            <v>1</v>
          </cell>
        </row>
      </sheetData>
      <sheetData sheetId="15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0.2</v>
          </cell>
        </row>
        <row r="17">
          <cell r="G17">
            <v>1</v>
          </cell>
        </row>
        <row r="18">
          <cell r="G18" t="str">
            <v>N.A.</v>
          </cell>
        </row>
        <row r="19">
          <cell r="G19">
            <v>1</v>
          </cell>
        </row>
        <row r="20">
          <cell r="G20">
            <v>0.5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</sheetData>
      <sheetData sheetId="16">
        <row r="11">
          <cell r="G11">
            <v>0.2</v>
          </cell>
        </row>
        <row r="12">
          <cell r="G12">
            <v>1</v>
          </cell>
        </row>
        <row r="13">
          <cell r="G13">
            <v>0.75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0.8</v>
          </cell>
        </row>
        <row r="17">
          <cell r="G17">
            <v>1</v>
          </cell>
        </row>
        <row r="18">
          <cell r="G18">
            <v>0.8</v>
          </cell>
        </row>
        <row r="19">
          <cell r="G19">
            <v>0.3</v>
          </cell>
        </row>
        <row r="20">
          <cell r="G20">
            <v>1</v>
          </cell>
        </row>
        <row r="21">
          <cell r="G21">
            <v>1</v>
          </cell>
        </row>
      </sheetData>
      <sheetData sheetId="17">
        <row r="11">
          <cell r="G11">
            <v>0.95</v>
          </cell>
        </row>
        <row r="12">
          <cell r="G12">
            <v>0.8</v>
          </cell>
        </row>
        <row r="13">
          <cell r="G13">
            <v>0.2</v>
          </cell>
        </row>
        <row r="14">
          <cell r="G14">
            <v>1</v>
          </cell>
        </row>
        <row r="15">
          <cell r="G15">
            <v>0.75</v>
          </cell>
        </row>
        <row r="16">
          <cell r="G16">
            <v>0.8</v>
          </cell>
        </row>
        <row r="17">
          <cell r="G17">
            <v>0.8</v>
          </cell>
        </row>
        <row r="18">
          <cell r="G18">
            <v>1</v>
          </cell>
        </row>
        <row r="19">
          <cell r="G19">
            <v>0.7</v>
          </cell>
        </row>
        <row r="20">
          <cell r="G20">
            <v>1</v>
          </cell>
        </row>
        <row r="21">
          <cell r="G21">
            <v>0.7</v>
          </cell>
        </row>
        <row r="22">
          <cell r="G22">
            <v>1</v>
          </cell>
        </row>
        <row r="23">
          <cell r="G23">
            <v>0.65</v>
          </cell>
        </row>
        <row r="24">
          <cell r="G24">
            <v>0.65</v>
          </cell>
        </row>
        <row r="25">
          <cell r="G25">
            <v>1</v>
          </cell>
        </row>
        <row r="26">
          <cell r="G26">
            <v>0.3</v>
          </cell>
        </row>
        <row r="27">
          <cell r="G27">
            <v>0.3</v>
          </cell>
        </row>
        <row r="28">
          <cell r="G28">
            <v>1</v>
          </cell>
        </row>
        <row r="29">
          <cell r="G29">
            <v>1</v>
          </cell>
        </row>
        <row r="30">
          <cell r="G30">
            <v>0.8</v>
          </cell>
        </row>
      </sheetData>
      <sheetData sheetId="18">
        <row r="10">
          <cell r="G10">
            <v>0.2</v>
          </cell>
        </row>
        <row r="11">
          <cell r="G11">
            <v>1</v>
          </cell>
        </row>
        <row r="12">
          <cell r="G12">
            <v>0.75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0.2</v>
          </cell>
        </row>
        <row r="21">
          <cell r="G21">
            <v>1</v>
          </cell>
        </row>
      </sheetData>
      <sheetData sheetId="19">
        <row r="11">
          <cell r="G11">
            <v>0.75</v>
          </cell>
        </row>
        <row r="12">
          <cell r="G12">
            <v>0.8</v>
          </cell>
        </row>
        <row r="13">
          <cell r="G13">
            <v>0.8</v>
          </cell>
        </row>
        <row r="14">
          <cell r="G14">
            <v>0.8</v>
          </cell>
        </row>
        <row r="15">
          <cell r="G15">
            <v>1</v>
          </cell>
        </row>
        <row r="16">
          <cell r="G16">
            <v>0.2</v>
          </cell>
        </row>
        <row r="17">
          <cell r="G17">
            <v>1</v>
          </cell>
        </row>
        <row r="18">
          <cell r="G18">
            <v>0.75</v>
          </cell>
        </row>
        <row r="23">
          <cell r="G23">
            <v>0.4</v>
          </cell>
        </row>
        <row r="24">
          <cell r="G24">
            <v>1</v>
          </cell>
        </row>
      </sheetData>
      <sheetData sheetId="20">
        <row r="11">
          <cell r="G11">
            <v>0.4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 t="str">
            <v>N.A</v>
          </cell>
        </row>
        <row r="17">
          <cell r="G17">
            <v>0.5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21">
        <row r="11">
          <cell r="G11">
            <v>1</v>
          </cell>
        </row>
        <row r="12">
          <cell r="G12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20">
          <cell r="G20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1</v>
          </cell>
        </row>
        <row r="27">
          <cell r="G27">
            <v>1</v>
          </cell>
        </row>
        <row r="28">
          <cell r="G28">
            <v>1</v>
          </cell>
        </row>
        <row r="29">
          <cell r="G29">
            <v>0.6</v>
          </cell>
        </row>
        <row r="30">
          <cell r="G30">
            <v>0.3</v>
          </cell>
        </row>
        <row r="31">
          <cell r="G31">
            <v>1</v>
          </cell>
        </row>
        <row r="32">
          <cell r="G32">
            <v>0.75</v>
          </cell>
        </row>
        <row r="34">
          <cell r="G34">
            <v>0.8</v>
          </cell>
        </row>
        <row r="35">
          <cell r="G35">
            <v>0.6</v>
          </cell>
        </row>
        <row r="36">
          <cell r="G36">
            <v>1</v>
          </cell>
        </row>
      </sheetData>
      <sheetData sheetId="22">
        <row r="11">
          <cell r="G11">
            <v>1</v>
          </cell>
        </row>
        <row r="12">
          <cell r="G12">
            <v>1</v>
          </cell>
        </row>
        <row r="13">
          <cell r="G13">
            <v>0.3</v>
          </cell>
        </row>
        <row r="14">
          <cell r="G14">
            <v>1</v>
          </cell>
        </row>
        <row r="15">
          <cell r="G15" t="str">
            <v>N.A.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0.75</v>
          </cell>
        </row>
        <row r="20">
          <cell r="G20">
            <v>0.3</v>
          </cell>
        </row>
        <row r="21">
          <cell r="G21">
            <v>0.3</v>
          </cell>
        </row>
        <row r="22">
          <cell r="G22">
            <v>0.3</v>
          </cell>
        </row>
        <row r="23">
          <cell r="G23">
            <v>0.6</v>
          </cell>
        </row>
      </sheetData>
      <sheetData sheetId="23">
        <row r="11">
          <cell r="G11">
            <v>1</v>
          </cell>
        </row>
        <row r="12">
          <cell r="G12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0.75</v>
          </cell>
        </row>
        <row r="20">
          <cell r="G20">
            <v>0.3</v>
          </cell>
        </row>
      </sheetData>
      <sheetData sheetId="24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0.85</v>
          </cell>
        </row>
        <row r="15">
          <cell r="G15">
            <v>0.5</v>
          </cell>
        </row>
        <row r="16">
          <cell r="G16">
            <v>0.8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0.85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</sheetData>
      <sheetData sheetId="25">
        <row r="11">
          <cell r="G11">
            <v>1</v>
          </cell>
        </row>
        <row r="12">
          <cell r="G12">
            <v>1</v>
          </cell>
        </row>
        <row r="13">
          <cell r="G13">
            <v>0.75</v>
          </cell>
        </row>
        <row r="14">
          <cell r="G14">
            <v>1</v>
          </cell>
        </row>
        <row r="15">
          <cell r="G15">
            <v>0.85</v>
          </cell>
        </row>
        <row r="16">
          <cell r="G16">
            <v>1</v>
          </cell>
        </row>
        <row r="17">
          <cell r="G17">
            <v>0.85</v>
          </cell>
        </row>
        <row r="18">
          <cell r="G18">
            <v>0.3</v>
          </cell>
        </row>
        <row r="19">
          <cell r="G19">
            <v>0.7</v>
          </cell>
        </row>
        <row r="20">
          <cell r="G20">
            <v>1</v>
          </cell>
        </row>
      </sheetData>
      <sheetData sheetId="26">
        <row r="11">
          <cell r="G11">
            <v>0.7</v>
          </cell>
        </row>
        <row r="12">
          <cell r="G12">
            <v>0.7</v>
          </cell>
        </row>
        <row r="13">
          <cell r="G13">
            <v>0.3</v>
          </cell>
        </row>
        <row r="14">
          <cell r="G14">
            <v>0.3</v>
          </cell>
        </row>
        <row r="15">
          <cell r="G15">
            <v>1</v>
          </cell>
        </row>
        <row r="16">
          <cell r="G16">
            <v>0.75</v>
          </cell>
        </row>
        <row r="18">
          <cell r="G18">
            <v>1</v>
          </cell>
        </row>
        <row r="19">
          <cell r="G19">
            <v>1</v>
          </cell>
        </row>
      </sheetData>
      <sheetData sheetId="27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0.75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28">
        <row r="11">
          <cell r="G11">
            <v>1</v>
          </cell>
        </row>
        <row r="12">
          <cell r="G12">
            <v>1</v>
          </cell>
        </row>
        <row r="13">
          <cell r="G13">
            <v>0.8</v>
          </cell>
        </row>
        <row r="14">
          <cell r="G14">
            <v>1</v>
          </cell>
        </row>
        <row r="15">
          <cell r="G15">
            <v>0.4</v>
          </cell>
        </row>
        <row r="16">
          <cell r="G16" t="str">
            <v>N.A.</v>
          </cell>
        </row>
        <row r="17">
          <cell r="G17" t="str">
            <v>N.A.</v>
          </cell>
        </row>
        <row r="19">
          <cell r="G19">
            <v>1</v>
          </cell>
        </row>
        <row r="20">
          <cell r="G20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0.4</v>
          </cell>
        </row>
      </sheetData>
      <sheetData sheetId="29">
        <row r="11">
          <cell r="G11">
            <v>0.3</v>
          </cell>
        </row>
        <row r="12">
          <cell r="G12">
            <v>1</v>
          </cell>
        </row>
        <row r="13">
          <cell r="G13">
            <v>1</v>
          </cell>
        </row>
        <row r="16">
          <cell r="G16">
            <v>1</v>
          </cell>
        </row>
        <row r="17">
          <cell r="G17">
            <v>0.4</v>
          </cell>
        </row>
        <row r="18">
          <cell r="G18">
            <v>1</v>
          </cell>
        </row>
        <row r="19">
          <cell r="G19">
            <v>0.85</v>
          </cell>
        </row>
        <row r="20">
          <cell r="G20">
            <v>0.8</v>
          </cell>
        </row>
        <row r="21">
          <cell r="G21">
            <v>0.2</v>
          </cell>
        </row>
        <row r="22">
          <cell r="G22">
            <v>1</v>
          </cell>
        </row>
        <row r="23">
          <cell r="G23" t="str">
            <v>N.A.</v>
          </cell>
        </row>
        <row r="24">
          <cell r="G24">
            <v>0.5</v>
          </cell>
        </row>
        <row r="25">
          <cell r="G25">
            <v>0.5</v>
          </cell>
        </row>
        <row r="26">
          <cell r="G26">
            <v>1</v>
          </cell>
        </row>
      </sheetData>
      <sheetData sheetId="30">
        <row r="11">
          <cell r="G11">
            <v>0.95</v>
          </cell>
        </row>
        <row r="12">
          <cell r="G12">
            <v>0.2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0.6</v>
          </cell>
        </row>
        <row r="19">
          <cell r="G19">
            <v>0.8</v>
          </cell>
        </row>
        <row r="20">
          <cell r="G20">
            <v>1</v>
          </cell>
        </row>
        <row r="21">
          <cell r="G21">
            <v>0.65</v>
          </cell>
        </row>
        <row r="22">
          <cell r="G22">
            <v>1</v>
          </cell>
        </row>
      </sheetData>
      <sheetData sheetId="31">
        <row r="11">
          <cell r="G11">
            <v>1</v>
          </cell>
        </row>
        <row r="12">
          <cell r="G12">
            <v>0.8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1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0.5</v>
          </cell>
        </row>
        <row r="19">
          <cell r="G19">
            <v>1</v>
          </cell>
        </row>
        <row r="20">
          <cell r="G20">
            <v>0.8</v>
          </cell>
        </row>
        <row r="21">
          <cell r="G21">
            <v>1</v>
          </cell>
        </row>
        <row r="24">
          <cell r="G24">
            <v>1</v>
          </cell>
        </row>
        <row r="25">
          <cell r="G25">
            <v>1</v>
          </cell>
        </row>
      </sheetData>
      <sheetData sheetId="32">
        <row r="11">
          <cell r="G11">
            <v>1</v>
          </cell>
        </row>
        <row r="12">
          <cell r="G12">
            <v>0.7</v>
          </cell>
        </row>
        <row r="13">
          <cell r="G13">
            <v>0.85</v>
          </cell>
        </row>
        <row r="14">
          <cell r="G14">
            <v>0.4</v>
          </cell>
        </row>
        <row r="15">
          <cell r="G15">
            <v>0.75</v>
          </cell>
        </row>
        <row r="16">
          <cell r="G16">
            <v>0.65</v>
          </cell>
        </row>
        <row r="17">
          <cell r="G17">
            <v>0.95</v>
          </cell>
        </row>
        <row r="18">
          <cell r="G18">
            <v>1</v>
          </cell>
        </row>
        <row r="19">
          <cell r="G19">
            <v>0.75</v>
          </cell>
        </row>
        <row r="20">
          <cell r="G20">
            <v>0.8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0.3</v>
          </cell>
        </row>
        <row r="26">
          <cell r="G26">
            <v>1</v>
          </cell>
        </row>
        <row r="27">
          <cell r="G27">
            <v>0.65</v>
          </cell>
        </row>
      </sheetData>
      <sheetData sheetId="33">
        <row r="11">
          <cell r="G11">
            <v>0.65</v>
          </cell>
        </row>
        <row r="12">
          <cell r="G12">
            <v>1</v>
          </cell>
        </row>
        <row r="13">
          <cell r="G13">
            <v>1</v>
          </cell>
        </row>
        <row r="14">
          <cell r="G14">
            <v>0.35</v>
          </cell>
        </row>
        <row r="15">
          <cell r="G15">
            <v>0.8</v>
          </cell>
        </row>
        <row r="16">
          <cell r="G16">
            <v>0.6</v>
          </cell>
        </row>
        <row r="17">
          <cell r="G17">
            <v>0.95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0.8</v>
          </cell>
        </row>
        <row r="21">
          <cell r="G21">
            <v>1</v>
          </cell>
        </row>
        <row r="22">
          <cell r="G22">
            <v>0.3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0.3</v>
          </cell>
        </row>
        <row r="26">
          <cell r="G26">
            <v>0.8</v>
          </cell>
        </row>
        <row r="27">
          <cell r="G27">
            <v>1</v>
          </cell>
        </row>
      </sheetData>
      <sheetData sheetId="34">
        <row r="11">
          <cell r="G11">
            <v>0.7</v>
          </cell>
        </row>
        <row r="12">
          <cell r="G12">
            <v>0.7</v>
          </cell>
        </row>
        <row r="13">
          <cell r="G13">
            <v>1</v>
          </cell>
        </row>
        <row r="14">
          <cell r="G14">
            <v>0.25</v>
          </cell>
        </row>
        <row r="15">
          <cell r="G15">
            <v>0.65</v>
          </cell>
        </row>
        <row r="16">
          <cell r="G16">
            <v>0.85</v>
          </cell>
        </row>
        <row r="17">
          <cell r="G17">
            <v>0.85</v>
          </cell>
        </row>
        <row r="18">
          <cell r="G18">
            <v>0.75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0.3</v>
          </cell>
        </row>
        <row r="23">
          <cell r="G23">
            <v>0.6</v>
          </cell>
        </row>
        <row r="24">
          <cell r="G24">
            <v>1</v>
          </cell>
        </row>
        <row r="25">
          <cell r="G25">
            <v>0.6</v>
          </cell>
        </row>
        <row r="26">
          <cell r="G26">
            <v>1</v>
          </cell>
        </row>
        <row r="27">
          <cell r="G27">
            <v>1</v>
          </cell>
        </row>
      </sheetData>
      <sheetData sheetId="35"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</sheetData>
      <sheetData sheetId="36">
        <row r="11">
          <cell r="G11">
            <v>0.5</v>
          </cell>
        </row>
        <row r="12">
          <cell r="G12">
            <v>0.8</v>
          </cell>
        </row>
        <row r="13">
          <cell r="G13">
            <v>1</v>
          </cell>
        </row>
        <row r="14">
          <cell r="G14">
            <v>1</v>
          </cell>
        </row>
        <row r="15">
          <cell r="G15">
            <v>0.5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0.7</v>
          </cell>
        </row>
        <row r="19">
          <cell r="G19">
            <v>0.85</v>
          </cell>
        </row>
        <row r="20">
          <cell r="G20">
            <v>1</v>
          </cell>
        </row>
        <row r="21">
          <cell r="G21">
            <v>0.8</v>
          </cell>
        </row>
        <row r="22">
          <cell r="G22">
            <v>1</v>
          </cell>
        </row>
        <row r="23">
          <cell r="G23">
            <v>1</v>
          </cell>
        </row>
      </sheetData>
      <sheetData sheetId="37">
        <row r="11">
          <cell r="G11">
            <v>0.8</v>
          </cell>
        </row>
        <row r="12">
          <cell r="G12">
            <v>1</v>
          </cell>
        </row>
        <row r="13">
          <cell r="G13">
            <v>0.8</v>
          </cell>
        </row>
        <row r="14">
          <cell r="G14">
            <v>0.75</v>
          </cell>
        </row>
        <row r="15">
          <cell r="G15">
            <v>0.6</v>
          </cell>
        </row>
        <row r="16">
          <cell r="G16">
            <v>1</v>
          </cell>
        </row>
        <row r="17">
          <cell r="G17">
            <v>1</v>
          </cell>
        </row>
        <row r="19">
          <cell r="G19">
            <v>0.8</v>
          </cell>
        </row>
        <row r="20">
          <cell r="G20">
            <v>1</v>
          </cell>
        </row>
        <row r="21">
          <cell r="G21">
            <v>0.8</v>
          </cell>
        </row>
        <row r="22">
          <cell r="G22">
            <v>1</v>
          </cell>
        </row>
        <row r="23">
          <cell r="G23">
            <v>0.8</v>
          </cell>
        </row>
      </sheetData>
      <sheetData sheetId="38">
        <row r="11">
          <cell r="G11">
            <v>1</v>
          </cell>
        </row>
        <row r="12">
          <cell r="G12">
            <v>0.6</v>
          </cell>
        </row>
        <row r="13">
          <cell r="G13">
            <v>0.5</v>
          </cell>
        </row>
        <row r="14">
          <cell r="G14">
            <v>0.8</v>
          </cell>
        </row>
        <row r="15">
          <cell r="G15">
            <v>1</v>
          </cell>
        </row>
        <row r="16">
          <cell r="G16">
            <v>0.3</v>
          </cell>
        </row>
        <row r="17">
          <cell r="G17">
            <v>0.8</v>
          </cell>
        </row>
        <row r="18">
          <cell r="G18">
            <v>0.5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0.35</v>
          </cell>
        </row>
        <row r="22">
          <cell r="G22">
            <v>0.75</v>
          </cell>
        </row>
        <row r="23">
          <cell r="G23">
            <v>0.65</v>
          </cell>
        </row>
        <row r="24">
          <cell r="G24">
            <v>1</v>
          </cell>
        </row>
      </sheetData>
      <sheetData sheetId="39">
        <row r="11">
          <cell r="G11">
            <v>1</v>
          </cell>
        </row>
        <row r="12">
          <cell r="G12">
            <v>1</v>
          </cell>
        </row>
        <row r="13">
          <cell r="G13">
            <v>1</v>
          </cell>
        </row>
        <row r="15">
          <cell r="G15">
            <v>0.7</v>
          </cell>
        </row>
        <row r="16">
          <cell r="G16">
            <v>1</v>
          </cell>
        </row>
        <row r="17">
          <cell r="G17">
            <v>1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  <row r="22">
          <cell r="G22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1</v>
          </cell>
        </row>
        <row r="27">
          <cell r="G27">
            <v>1</v>
          </cell>
        </row>
        <row r="28">
          <cell r="G28">
            <v>0.6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UNICACIONES"/>
      <sheetName val="AMBIENTAL"/>
      <sheetName val="H. CLINICAS"/>
      <sheetName val="UCI NEONATAL"/>
      <sheetName val="IAMI"/>
      <sheetName val="GIU"/>
      <sheetName val="CONTABILIDAD"/>
      <sheetName val="TESORERIA"/>
      <sheetName val="ARCHIVO"/>
      <sheetName val="PATOLOGIA"/>
      <sheetName val="IMAGENOLOGIA"/>
      <sheetName val="PRESUPUESTO"/>
      <sheetName val="BANCO DE SANGRE"/>
      <sheetName val="Quirofanos"/>
      <sheetName val="COMPRAS Y SUM"/>
      <sheetName val="LABORATORIO"/>
      <sheetName val="SALUD OCUPACIONAL"/>
      <sheetName val="REHABILITACION"/>
      <sheetName val="CONSULTA EXTERNA"/>
      <sheetName val="UCI ADULTOS"/>
      <sheetName val="MATERNIDAD"/>
      <sheetName val="URGENCIAS"/>
      <sheetName val="UCI INTERMEDIO"/>
      <sheetName val="JURIDICA"/>
      <sheetName val="ADMISION AL USUARIO"/>
      <sheetName val="ESTERILIZACION"/>
      <sheetName val="MEJORAMIENTO CONTINUO"/>
      <sheetName val="Control Interno"/>
      <sheetName val="AUDITORIA MEDICA"/>
      <sheetName val="EPIDEMIOLOGIA"/>
      <sheetName val="COSTOS"/>
      <sheetName val="TRASLADO ASISTENCIAL"/>
      <sheetName val="ENFERMERIA"/>
      <sheetName val="INTERNACION HOSPITALARIA"/>
      <sheetName val="TALENTO HUMANO"/>
      <sheetName val="GESTION DE CALIDAD"/>
      <sheetName val="BIOMEDICA"/>
      <sheetName val="FINANCIERA"/>
      <sheetName val="SISTEMAS"/>
      <sheetName val="RECURSO FISICOS"/>
      <sheetName val="FARMACIA"/>
      <sheetName val="FACTURACION"/>
      <sheetName val="CARTERA"/>
      <sheetName val="IMAGENOLOGI"/>
    </sheetNames>
    <sheetDataSet>
      <sheetData sheetId="0"/>
      <sheetData sheetId="1">
        <row r="18">
          <cell r="G18">
            <v>1</v>
          </cell>
        </row>
        <row r="19">
          <cell r="G19">
            <v>1</v>
          </cell>
        </row>
      </sheetData>
      <sheetData sheetId="2"/>
      <sheetData sheetId="3"/>
      <sheetData sheetId="4"/>
      <sheetData sheetId="5"/>
      <sheetData sheetId="6"/>
      <sheetData sheetId="7">
        <row r="13">
          <cell r="G13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GENCIAS"/>
      <sheetName val="SALUD OCUPACIONAL"/>
      <sheetName val="BANCO DE SANGRE"/>
      <sheetName val="H. CLINICAS"/>
      <sheetName val="UCI NEONATAL"/>
      <sheetName val="TRASLADO ASISTENCIAL"/>
      <sheetName val="UCI ADULTOS"/>
      <sheetName val="UCI INTERMEDIO"/>
      <sheetName val="COMPRAS Y SUMINISTROS"/>
      <sheetName val="AMBIENTAL"/>
      <sheetName val="MATERNIDAD"/>
      <sheetName val="QUIROFANOS"/>
      <sheetName val="CONSULTA EXTERNA"/>
      <sheetName val="FARMACIA"/>
      <sheetName val="PRESUPUESTO"/>
      <sheetName val="EPIDEMIOLOGIA"/>
      <sheetName val="IMAGENOLOGIA"/>
      <sheetName val="TALENTO HUMANO"/>
      <sheetName val="GIU"/>
      <sheetName val="ADMISION AL USUARIO"/>
      <sheetName val="FACTURACION "/>
      <sheetName val="ENFERMERIA"/>
      <sheetName val="CONTROL INTERNO"/>
      <sheetName val="MEJORAMIENTO CONTINUO"/>
      <sheetName val="CONTABILIDAD"/>
      <sheetName val="AUDITORIA MEDICA"/>
      <sheetName val="CARTERA"/>
      <sheetName val="GESTION DE CALIDAD"/>
      <sheetName val="JURIDICA"/>
      <sheetName val="TESORERIA"/>
      <sheetName val="IAMI"/>
      <sheetName val="COSTOS"/>
      <sheetName val="RECURSOS BIOMEDICOS"/>
      <sheetName val="RECURSOS FISICOS  (2)"/>
      <sheetName val="REHABILITACION"/>
      <sheetName val="LABORATORIO"/>
      <sheetName val="ARCHIVO "/>
      <sheetName val="PATOLOGIA"/>
      <sheetName val="ESTERILIZACION"/>
      <sheetName val="HOSPITALIZACION "/>
      <sheetName val="HOPITALIZACION BIPERSONAL"/>
      <sheetName val="PEDIATRIA"/>
      <sheetName val="SISTEM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G19">
            <v>0.7</v>
          </cell>
        </row>
        <row r="20">
          <cell r="G20">
            <v>0.8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CIENTE-USUARIO-CLIENTE"/>
      <sheetName val="APRENDIZAJE Y CRECIMIENTO"/>
      <sheetName val="TALENTO HUMANO"/>
      <sheetName val="FINANCIERA Y GERENCIAL"/>
      <sheetName val="GERENCIA DE LA INFORMACION"/>
      <sheetName val="MATRIZ DE SEMAFORIZACION"/>
      <sheetName val="SEMAFORIZACION DEFINITIVA ANUAL"/>
    </sheetNames>
    <sheetDataSet>
      <sheetData sheetId="0">
        <row r="57">
          <cell r="I57">
            <v>1</v>
          </cell>
        </row>
        <row r="89">
          <cell r="I89">
            <v>1</v>
          </cell>
        </row>
        <row r="98">
          <cell r="I98">
            <v>1</v>
          </cell>
        </row>
      </sheetData>
      <sheetData sheetId="1">
        <row r="32">
          <cell r="I32">
            <v>0.68333333333333324</v>
          </cell>
        </row>
        <row r="37">
          <cell r="I37">
            <v>1</v>
          </cell>
        </row>
        <row r="56">
          <cell r="I56">
            <v>0.85</v>
          </cell>
        </row>
        <row r="64">
          <cell r="I64">
            <v>0.91666666666666663</v>
          </cell>
        </row>
      </sheetData>
      <sheetData sheetId="2">
        <row r="11">
          <cell r="I11">
            <v>0.3</v>
          </cell>
        </row>
        <row r="16">
          <cell r="I16">
            <v>0.8</v>
          </cell>
        </row>
        <row r="17">
          <cell r="I17">
            <v>0.8</v>
          </cell>
        </row>
        <row r="24">
          <cell r="I24">
            <v>1</v>
          </cell>
        </row>
      </sheetData>
      <sheetData sheetId="3" refreshError="1"/>
      <sheetData sheetId="4" refreshError="1"/>
      <sheetData sheetId="5">
        <row r="5">
          <cell r="G5">
            <v>0.82268518518518519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L216"/>
  <sheetViews>
    <sheetView view="pageBreakPreview" topLeftCell="A204" zoomScale="85" zoomScaleSheetLayoutView="85" workbookViewId="0">
      <selection activeCell="G209" sqref="G209:G210"/>
    </sheetView>
  </sheetViews>
  <sheetFormatPr baseColWidth="10" defaultRowHeight="15" x14ac:dyDescent="0.25"/>
  <cols>
    <col min="1" max="1" width="23.140625" customWidth="1"/>
    <col min="2" max="2" width="23.28515625" customWidth="1"/>
    <col min="3" max="3" width="20.85546875" customWidth="1"/>
    <col min="4" max="4" width="29.28515625" customWidth="1"/>
    <col min="5" max="5" width="15.140625" customWidth="1"/>
    <col min="6" max="6" width="15.85546875" customWidth="1"/>
    <col min="7" max="7" width="14.42578125" customWidth="1"/>
    <col min="8" max="8" width="15" customWidth="1"/>
    <col min="9" max="9" width="15.42578125" customWidth="1"/>
    <col min="10" max="10" width="16" customWidth="1"/>
  </cols>
  <sheetData>
    <row r="1" spans="1:12" ht="15.75" customHeight="1" x14ac:dyDescent="0.25">
      <c r="A1" s="397"/>
      <c r="B1" s="397"/>
      <c r="C1" s="397"/>
      <c r="D1" s="402" t="s">
        <v>0</v>
      </c>
      <c r="E1" s="403"/>
      <c r="F1" s="403"/>
      <c r="G1" s="403"/>
      <c r="H1" s="403"/>
      <c r="I1" s="410" t="s">
        <v>1</v>
      </c>
      <c r="J1" s="411"/>
    </row>
    <row r="2" spans="1:12" ht="15.75" customHeight="1" x14ac:dyDescent="0.25">
      <c r="A2" s="397"/>
      <c r="B2" s="397"/>
      <c r="C2" s="397"/>
      <c r="D2" s="402" t="s">
        <v>2</v>
      </c>
      <c r="E2" s="403"/>
      <c r="F2" s="403"/>
      <c r="G2" s="403"/>
      <c r="H2" s="403"/>
      <c r="I2" s="410" t="s">
        <v>3</v>
      </c>
      <c r="J2" s="411"/>
    </row>
    <row r="3" spans="1:12" ht="15" customHeight="1" x14ac:dyDescent="0.25">
      <c r="A3" s="397"/>
      <c r="B3" s="397"/>
      <c r="C3" s="397"/>
      <c r="D3" s="398" t="s">
        <v>4</v>
      </c>
      <c r="E3" s="399"/>
      <c r="F3" s="399"/>
      <c r="G3" s="399"/>
      <c r="H3" s="399"/>
      <c r="I3" s="410" t="s">
        <v>5</v>
      </c>
      <c r="J3" s="411"/>
    </row>
    <row r="4" spans="1:12" ht="15" customHeight="1" x14ac:dyDescent="0.25">
      <c r="A4" s="397"/>
      <c r="B4" s="397"/>
      <c r="C4" s="397"/>
      <c r="D4" s="400"/>
      <c r="E4" s="401"/>
      <c r="F4" s="401"/>
      <c r="G4" s="401"/>
      <c r="H4" s="401"/>
      <c r="I4" s="410" t="s">
        <v>6</v>
      </c>
      <c r="J4" s="411"/>
    </row>
    <row r="7" spans="1:12" x14ac:dyDescent="0.25">
      <c r="A7" s="404" t="s">
        <v>457</v>
      </c>
      <c r="B7" s="405"/>
      <c r="C7" s="405"/>
      <c r="D7" s="405"/>
      <c r="E7" s="405"/>
      <c r="F7" s="405"/>
      <c r="G7" s="405"/>
      <c r="H7" s="405"/>
      <c r="I7" s="405"/>
      <c r="J7" s="405"/>
    </row>
    <row r="8" spans="1:12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2" ht="78.75" x14ac:dyDescent="0.25">
      <c r="A9" s="412" t="s">
        <v>15</v>
      </c>
      <c r="B9" s="277" t="s">
        <v>16</v>
      </c>
      <c r="C9" s="385" t="s">
        <v>17</v>
      </c>
      <c r="D9" s="93" t="s">
        <v>200</v>
      </c>
      <c r="E9" s="104" t="s">
        <v>129</v>
      </c>
      <c r="F9" s="101" t="str">
        <f>+IF(E9&lt;=59%,"INSUFICIENTE",IF(E9&gt;=60%,IF(E9&lt;=79%,"ADECUADO",IF(E9&gt;=80%,"SATISFACTORIO"))))</f>
        <v>SATISFACTORIO</v>
      </c>
      <c r="G9" s="283" t="s">
        <v>129</v>
      </c>
      <c r="H9" s="280" t="s">
        <v>442</v>
      </c>
      <c r="I9" s="416" t="s">
        <v>129</v>
      </c>
      <c r="J9" s="280" t="s">
        <v>442</v>
      </c>
    </row>
    <row r="10" spans="1:12" ht="78.75" customHeight="1" x14ac:dyDescent="0.25">
      <c r="A10" s="295"/>
      <c r="B10" s="278"/>
      <c r="C10" s="386"/>
      <c r="D10" s="157" t="s">
        <v>143</v>
      </c>
      <c r="E10" s="104" t="s">
        <v>129</v>
      </c>
      <c r="F10" s="5" t="str">
        <f>+IF(E10&lt;=59%,"INSUFICIENTE",IF(E10&gt;=60%,IF(E10&lt;=79%,"ADECUADO",IF(E10&gt;=80%,"SATISFACTORIO"))))</f>
        <v>SATISFACTORIO</v>
      </c>
      <c r="G10" s="284"/>
      <c r="H10" s="281"/>
      <c r="I10" s="417"/>
      <c r="J10" s="281"/>
      <c r="L10" s="23"/>
    </row>
    <row r="11" spans="1:12" ht="34.5" customHeight="1" x14ac:dyDescent="0.25">
      <c r="A11" s="295"/>
      <c r="B11" s="278"/>
      <c r="C11" s="386"/>
      <c r="D11" s="89" t="s">
        <v>144</v>
      </c>
      <c r="E11" s="104" t="s">
        <v>129</v>
      </c>
      <c r="F11" s="50" t="str">
        <f t="shared" ref="F11:F38" si="0">+IF(E11&lt;=59%,"INSUFICIENTE",IF(E11&gt;=60%,IF(E11&lt;=79%,"ADECUADO",IF(E11&gt;=80%,"SATISFACTORIO"))))</f>
        <v>SATISFACTORIO</v>
      </c>
      <c r="G11" s="284"/>
      <c r="H11" s="281"/>
      <c r="I11" s="417"/>
      <c r="J11" s="281"/>
    </row>
    <row r="12" spans="1:12" ht="45" x14ac:dyDescent="0.25">
      <c r="A12" s="295"/>
      <c r="B12" s="278"/>
      <c r="C12" s="386"/>
      <c r="D12" s="103" t="s">
        <v>136</v>
      </c>
      <c r="E12" s="104" t="s">
        <v>129</v>
      </c>
      <c r="F12" s="50" t="str">
        <f t="shared" si="0"/>
        <v>SATISFACTORIO</v>
      </c>
      <c r="G12" s="284"/>
      <c r="H12" s="281"/>
      <c r="I12" s="417"/>
      <c r="J12" s="281"/>
    </row>
    <row r="13" spans="1:12" ht="33.75" x14ac:dyDescent="0.25">
      <c r="A13" s="295"/>
      <c r="B13" s="278"/>
      <c r="C13" s="386"/>
      <c r="D13" s="89" t="s">
        <v>18</v>
      </c>
      <c r="E13" s="104" t="s">
        <v>129</v>
      </c>
      <c r="F13" s="50" t="str">
        <f t="shared" si="0"/>
        <v>SATISFACTORIO</v>
      </c>
      <c r="G13" s="284"/>
      <c r="H13" s="281"/>
      <c r="I13" s="417"/>
      <c r="J13" s="281"/>
    </row>
    <row r="14" spans="1:12" ht="57" customHeight="1" x14ac:dyDescent="0.25">
      <c r="A14" s="295"/>
      <c r="B14" s="278"/>
      <c r="C14" s="386"/>
      <c r="D14" s="105" t="s">
        <v>137</v>
      </c>
      <c r="E14" s="104" t="s">
        <v>129</v>
      </c>
      <c r="F14" s="5" t="str">
        <f t="shared" si="0"/>
        <v>SATISFACTORIO</v>
      </c>
      <c r="G14" s="284"/>
      <c r="H14" s="281"/>
      <c r="I14" s="417"/>
      <c r="J14" s="281"/>
    </row>
    <row r="15" spans="1:12" ht="57" customHeight="1" x14ac:dyDescent="0.25">
      <c r="A15" s="295"/>
      <c r="B15" s="279"/>
      <c r="C15" s="386"/>
      <c r="D15" s="89" t="s">
        <v>19</v>
      </c>
      <c r="E15" s="104" t="s">
        <v>129</v>
      </c>
      <c r="F15" s="102" t="str">
        <f t="shared" si="0"/>
        <v>SATISFACTORIO</v>
      </c>
      <c r="G15" s="284"/>
      <c r="H15" s="282"/>
      <c r="I15" s="417"/>
      <c r="J15" s="281"/>
    </row>
    <row r="16" spans="1:12" ht="123.75" x14ac:dyDescent="0.25">
      <c r="A16" s="295"/>
      <c r="B16" s="124" t="s">
        <v>20</v>
      </c>
      <c r="C16" s="386"/>
      <c r="D16" s="89" t="s">
        <v>201</v>
      </c>
      <c r="E16" s="104" t="s">
        <v>129</v>
      </c>
      <c r="F16" s="102" t="str">
        <f t="shared" si="0"/>
        <v>SATISFACTORIO</v>
      </c>
      <c r="G16" s="173" t="s">
        <v>129</v>
      </c>
      <c r="H16" s="223" t="s">
        <v>442</v>
      </c>
      <c r="I16" s="417"/>
      <c r="J16" s="281"/>
    </row>
    <row r="17" spans="1:10" ht="78.75" customHeight="1" x14ac:dyDescent="0.25">
      <c r="A17" s="295"/>
      <c r="B17" s="156" t="s">
        <v>21</v>
      </c>
      <c r="C17" s="386"/>
      <c r="D17" s="89" t="s">
        <v>22</v>
      </c>
      <c r="E17" s="104" t="s">
        <v>129</v>
      </c>
      <c r="F17" s="5" t="str">
        <f t="shared" si="0"/>
        <v>SATISFACTORIO</v>
      </c>
      <c r="G17" s="174" t="str">
        <f>+E17</f>
        <v>N.A.</v>
      </c>
      <c r="H17" s="223" t="s">
        <v>442</v>
      </c>
      <c r="I17" s="417"/>
      <c r="J17" s="282"/>
    </row>
    <row r="18" spans="1:10" ht="84" customHeight="1" x14ac:dyDescent="0.25">
      <c r="A18" s="407" t="s">
        <v>15</v>
      </c>
      <c r="B18" s="277" t="s">
        <v>16</v>
      </c>
      <c r="C18" s="413" t="s">
        <v>203</v>
      </c>
      <c r="D18" s="190" t="s">
        <v>204</v>
      </c>
      <c r="E18" s="104">
        <f>+'[1]HOSPITALIZACION '!$G$11</f>
        <v>0.65</v>
      </c>
      <c r="F18" s="5" t="str">
        <f t="shared" si="0"/>
        <v>ADECUADO</v>
      </c>
      <c r="G18" s="287">
        <f>+AVERAGE(E18:E23)</f>
        <v>0.83611111111111114</v>
      </c>
      <c r="H18" s="273" t="str">
        <f>+IF(G18&lt;=59.9%,"INSUFICIENTE",IF(G18&gt;=60%,IF(G18&lt;=79%,"ADECUADO",IF(G18&gt;=80%,"SATISFACTORIO"))))</f>
        <v>SATISFACTORIO</v>
      </c>
      <c r="I18" s="270">
        <f>+AVERAGE(G18:G24)</f>
        <v>0.91805555555555562</v>
      </c>
      <c r="J18" s="273" t="str">
        <f>+IF(I18&lt;=59.9%,"INSUFICIENTE",IF(I18&gt;=60%,IF(I18&lt;=79%,"ADECUADO",IF(I18&gt;=80%,"SATISFACTORIO"))))</f>
        <v>SATISFACTORIO</v>
      </c>
    </row>
    <row r="19" spans="1:10" ht="33.75" x14ac:dyDescent="0.25">
      <c r="A19" s="407"/>
      <c r="B19" s="278"/>
      <c r="C19" s="413"/>
      <c r="D19" s="89" t="s">
        <v>205</v>
      </c>
      <c r="E19" s="104">
        <f>+'[1]HOSPITALIZACION '!$G$12</f>
        <v>1</v>
      </c>
      <c r="F19" s="5" t="str">
        <f t="shared" si="0"/>
        <v>SATISFACTORIO</v>
      </c>
      <c r="G19" s="287"/>
      <c r="H19" s="274"/>
      <c r="I19" s="271"/>
      <c r="J19" s="274"/>
    </row>
    <row r="20" spans="1:10" ht="47.25" customHeight="1" x14ac:dyDescent="0.25">
      <c r="A20" s="408"/>
      <c r="B20" s="278"/>
      <c r="C20" s="414"/>
      <c r="D20" s="154" t="s">
        <v>206</v>
      </c>
      <c r="E20" s="104">
        <f>+AVERAGE('[1]HOSPITALIZACION '!$G$13:$G$15)</f>
        <v>0.71666666666666679</v>
      </c>
      <c r="F20" s="50" t="str">
        <f t="shared" si="0"/>
        <v>ADECUADO</v>
      </c>
      <c r="G20" s="287"/>
      <c r="H20" s="274"/>
      <c r="I20" s="271"/>
      <c r="J20" s="274"/>
    </row>
    <row r="21" spans="1:10" ht="51" customHeight="1" x14ac:dyDescent="0.25">
      <c r="A21" s="408"/>
      <c r="B21" s="278"/>
      <c r="C21" s="414"/>
      <c r="D21" s="154" t="s">
        <v>137</v>
      </c>
      <c r="E21" s="104">
        <f>+AVERAGE('[1]HOSPITALIZACION '!$G$16:$G$18)</f>
        <v>0.85</v>
      </c>
      <c r="F21" s="50" t="str">
        <f t="shared" si="0"/>
        <v>SATISFACTORIO</v>
      </c>
      <c r="G21" s="287"/>
      <c r="H21" s="274"/>
      <c r="I21" s="271"/>
      <c r="J21" s="274"/>
    </row>
    <row r="22" spans="1:10" ht="46.5" customHeight="1" x14ac:dyDescent="0.25">
      <c r="A22" s="409"/>
      <c r="B22" s="278"/>
      <c r="C22" s="415"/>
      <c r="D22" s="89" t="s">
        <v>19</v>
      </c>
      <c r="E22" s="104">
        <f>+'[1]HOSPITALIZACION '!$G$19</f>
        <v>1</v>
      </c>
      <c r="F22" s="114" t="str">
        <f t="shared" si="0"/>
        <v>SATISFACTORIO</v>
      </c>
      <c r="G22" s="287"/>
      <c r="H22" s="274"/>
      <c r="I22" s="271"/>
      <c r="J22" s="274"/>
    </row>
    <row r="23" spans="1:10" ht="78.75" customHeight="1" x14ac:dyDescent="0.25">
      <c r="A23" s="407"/>
      <c r="B23" s="279"/>
      <c r="C23" s="413"/>
      <c r="D23" s="116" t="s">
        <v>207</v>
      </c>
      <c r="E23" s="104">
        <f>+'[1]HOSPITALIZACION '!$G$20</f>
        <v>0.8</v>
      </c>
      <c r="F23" s="5" t="str">
        <f t="shared" si="0"/>
        <v>SATISFACTORIO</v>
      </c>
      <c r="G23" s="287"/>
      <c r="H23" s="274"/>
      <c r="I23" s="271"/>
      <c r="J23" s="274"/>
    </row>
    <row r="24" spans="1:10" ht="67.5" x14ac:dyDescent="0.25">
      <c r="A24" s="407"/>
      <c r="B24" s="124" t="s">
        <v>21</v>
      </c>
      <c r="C24" s="413"/>
      <c r="D24" s="89" t="s">
        <v>22</v>
      </c>
      <c r="E24" s="104">
        <f>+'[1]HOSPITALIZACION '!$G$21</f>
        <v>1</v>
      </c>
      <c r="F24" s="5" t="str">
        <f t="shared" si="0"/>
        <v>SATISFACTORIO</v>
      </c>
      <c r="G24" s="210">
        <f>+E24</f>
        <v>1</v>
      </c>
      <c r="H24" s="186" t="str">
        <f>+IF(G24&lt;=59.9%,"INSUFICIENTE",IF(G24&gt;=60%,IF(G24&lt;=79%,"ADECUADO",IF(G24&gt;=80%,"SATISFACTORIO"))))</f>
        <v>SATISFACTORIO</v>
      </c>
      <c r="I24" s="305"/>
      <c r="J24" s="306"/>
    </row>
    <row r="25" spans="1:10" ht="78.75" x14ac:dyDescent="0.25">
      <c r="A25" s="412" t="s">
        <v>15</v>
      </c>
      <c r="B25" s="288" t="s">
        <v>16</v>
      </c>
      <c r="C25" s="419" t="s">
        <v>209</v>
      </c>
      <c r="D25" s="93" t="s">
        <v>200</v>
      </c>
      <c r="E25" s="104">
        <f>+'[1]HOPITALIZACION BIPERSONAL'!$G$11</f>
        <v>1</v>
      </c>
      <c r="F25" s="114" t="str">
        <f t="shared" si="0"/>
        <v>SATISFACTORIO</v>
      </c>
      <c r="G25" s="270">
        <f>+AVERAGE(E25:E30)</f>
        <v>0.79722222222222217</v>
      </c>
      <c r="H25" s="273" t="s">
        <v>208</v>
      </c>
      <c r="I25" s="270">
        <f>+AVERAGE(G25:G31)</f>
        <v>0.89861111111111103</v>
      </c>
      <c r="J25" s="273" t="s">
        <v>208</v>
      </c>
    </row>
    <row r="26" spans="1:10" ht="33.75" x14ac:dyDescent="0.25">
      <c r="A26" s="295"/>
      <c r="B26" s="289"/>
      <c r="C26" s="420"/>
      <c r="D26" s="89" t="s">
        <v>205</v>
      </c>
      <c r="E26" s="104">
        <f>+'[1]HOPITALIZACION BIPERSONAL'!$G$12</f>
        <v>0.7</v>
      </c>
      <c r="F26" s="114" t="str">
        <f t="shared" si="0"/>
        <v>ADECUADO</v>
      </c>
      <c r="G26" s="271"/>
      <c r="H26" s="274"/>
      <c r="I26" s="271"/>
      <c r="J26" s="274"/>
    </row>
    <row r="27" spans="1:10" ht="42.75" customHeight="1" x14ac:dyDescent="0.25">
      <c r="A27" s="295"/>
      <c r="B27" s="289"/>
      <c r="C27" s="420"/>
      <c r="D27" s="124" t="s">
        <v>210</v>
      </c>
      <c r="E27" s="104">
        <f>+AVERAGE('[1]HOPITALIZACION BIPERSONAL'!$G$13:$G$15)</f>
        <v>0.66666666666666663</v>
      </c>
      <c r="F27" s="114" t="str">
        <f t="shared" si="0"/>
        <v>ADECUADO</v>
      </c>
      <c r="G27" s="271"/>
      <c r="H27" s="274"/>
      <c r="I27" s="271"/>
      <c r="J27" s="274"/>
    </row>
    <row r="28" spans="1:10" ht="53.25" customHeight="1" x14ac:dyDescent="0.25">
      <c r="A28" s="295"/>
      <c r="B28" s="289"/>
      <c r="C28" s="420"/>
      <c r="D28" s="124" t="s">
        <v>137</v>
      </c>
      <c r="E28" s="104">
        <f>+AVERAGE('[1]HOPITALIZACION BIPERSONAL'!$G$16:$G$18)</f>
        <v>0.8666666666666667</v>
      </c>
      <c r="F28" s="114" t="str">
        <f t="shared" si="0"/>
        <v>SATISFACTORIO</v>
      </c>
      <c r="G28" s="271"/>
      <c r="H28" s="274"/>
      <c r="I28" s="271"/>
      <c r="J28" s="274"/>
    </row>
    <row r="29" spans="1:10" ht="33.75" x14ac:dyDescent="0.25">
      <c r="A29" s="295"/>
      <c r="B29" s="289"/>
      <c r="C29" s="420"/>
      <c r="D29" s="89" t="s">
        <v>19</v>
      </c>
      <c r="E29" s="104">
        <f>+'[1]HOPITALIZACION BIPERSONAL'!$G$19</f>
        <v>0.75</v>
      </c>
      <c r="F29" s="114" t="str">
        <f t="shared" si="0"/>
        <v>ADECUADO</v>
      </c>
      <c r="G29" s="271"/>
      <c r="H29" s="274"/>
      <c r="I29" s="271"/>
      <c r="J29" s="274"/>
    </row>
    <row r="30" spans="1:10" ht="33.75" x14ac:dyDescent="0.25">
      <c r="A30" s="295"/>
      <c r="B30" s="290"/>
      <c r="C30" s="420"/>
      <c r="D30" s="89" t="s">
        <v>211</v>
      </c>
      <c r="E30" s="104">
        <f>+'[1]HOPITALIZACION BIPERSONAL'!$G$20</f>
        <v>0.8</v>
      </c>
      <c r="F30" s="114" t="str">
        <f t="shared" si="0"/>
        <v>SATISFACTORIO</v>
      </c>
      <c r="G30" s="271"/>
      <c r="H30" s="274"/>
      <c r="I30" s="271"/>
      <c r="J30" s="274"/>
    </row>
    <row r="31" spans="1:10" ht="45" customHeight="1" x14ac:dyDescent="0.25">
      <c r="A31" s="295"/>
      <c r="B31" s="155" t="s">
        <v>21</v>
      </c>
      <c r="C31" s="420"/>
      <c r="D31" s="89" t="s">
        <v>22</v>
      </c>
      <c r="E31" s="104">
        <f>+'[1]HOPITALIZACION BIPERSONAL'!$G$21</f>
        <v>1</v>
      </c>
      <c r="F31" s="114" t="str">
        <f t="shared" si="0"/>
        <v>SATISFACTORIO</v>
      </c>
      <c r="G31" s="61">
        <f>+E31</f>
        <v>1</v>
      </c>
      <c r="H31" s="274"/>
      <c r="I31" s="271"/>
      <c r="J31" s="274"/>
    </row>
    <row r="32" spans="1:10" ht="79.5" customHeight="1" x14ac:dyDescent="0.25">
      <c r="A32" s="412" t="s">
        <v>15</v>
      </c>
      <c r="B32" s="288" t="s">
        <v>16</v>
      </c>
      <c r="C32" s="385" t="s">
        <v>212</v>
      </c>
      <c r="D32" s="93" t="s">
        <v>204</v>
      </c>
      <c r="E32" s="104">
        <f>+[1]PEDIATRIA!$G$11</f>
        <v>0.7</v>
      </c>
      <c r="F32" s="114" t="str">
        <f t="shared" si="0"/>
        <v>ADECUADO</v>
      </c>
      <c r="G32" s="270">
        <f>+AVERAGE(E32:E38)</f>
        <v>0.83571428571428563</v>
      </c>
      <c r="H32" s="273" t="s">
        <v>208</v>
      </c>
      <c r="I32" s="270">
        <f>+AVERAGE(G32:G38)</f>
        <v>0.91785714285714282</v>
      </c>
      <c r="J32" s="273" t="s">
        <v>208</v>
      </c>
    </row>
    <row r="33" spans="1:10" ht="41.25" customHeight="1" x14ac:dyDescent="0.25">
      <c r="A33" s="295"/>
      <c r="B33" s="289"/>
      <c r="C33" s="386"/>
      <c r="D33" s="89" t="s">
        <v>205</v>
      </c>
      <c r="E33" s="104">
        <f>+[1]PEDIATRIA!$G$12</f>
        <v>0.7</v>
      </c>
      <c r="F33" s="114" t="str">
        <f t="shared" si="0"/>
        <v>ADECUADO</v>
      </c>
      <c r="G33" s="271"/>
      <c r="H33" s="274"/>
      <c r="I33" s="271"/>
      <c r="J33" s="274"/>
    </row>
    <row r="34" spans="1:10" ht="30.75" customHeight="1" x14ac:dyDescent="0.25">
      <c r="A34" s="295"/>
      <c r="B34" s="289"/>
      <c r="C34" s="386"/>
      <c r="D34" s="105" t="s">
        <v>206</v>
      </c>
      <c r="E34" s="104">
        <f>+AVERAGE([1]PEDIATRIA!$G$13:$G$15)</f>
        <v>0.6333333333333333</v>
      </c>
      <c r="F34" s="114" t="str">
        <f t="shared" si="0"/>
        <v>ADECUADO</v>
      </c>
      <c r="G34" s="271"/>
      <c r="H34" s="274"/>
      <c r="I34" s="271"/>
      <c r="J34" s="274"/>
    </row>
    <row r="35" spans="1:10" ht="30.75" customHeight="1" x14ac:dyDescent="0.25">
      <c r="A35" s="295"/>
      <c r="B35" s="289"/>
      <c r="C35" s="386"/>
      <c r="D35" s="105" t="s">
        <v>137</v>
      </c>
      <c r="E35" s="104">
        <f>+AVERAGE([1]PEDIATRIA!$G$16:$G$18)</f>
        <v>0.81666666666666676</v>
      </c>
      <c r="F35" s="114" t="str">
        <f t="shared" si="0"/>
        <v>SATISFACTORIO</v>
      </c>
      <c r="G35" s="271"/>
      <c r="H35" s="274"/>
      <c r="I35" s="271"/>
      <c r="J35" s="274"/>
    </row>
    <row r="36" spans="1:10" ht="40.5" customHeight="1" x14ac:dyDescent="0.25">
      <c r="A36" s="295"/>
      <c r="B36" s="289"/>
      <c r="C36" s="386"/>
      <c r="D36" s="89" t="s">
        <v>19</v>
      </c>
      <c r="E36" s="104">
        <f>+[1]PEDIATRIA!$G$20</f>
        <v>1</v>
      </c>
      <c r="F36" s="114" t="str">
        <f t="shared" si="0"/>
        <v>SATISFACTORIO</v>
      </c>
      <c r="G36" s="271"/>
      <c r="H36" s="274"/>
      <c r="I36" s="271"/>
      <c r="J36" s="274"/>
    </row>
    <row r="37" spans="1:10" ht="44.25" customHeight="1" x14ac:dyDescent="0.25">
      <c r="A37" s="295"/>
      <c r="B37" s="290"/>
      <c r="C37" s="386"/>
      <c r="D37" s="116" t="s">
        <v>207</v>
      </c>
      <c r="E37" s="104">
        <v>1</v>
      </c>
      <c r="F37" s="114" t="str">
        <f t="shared" si="0"/>
        <v>SATISFACTORIO</v>
      </c>
      <c r="G37" s="271"/>
      <c r="H37" s="274"/>
      <c r="I37" s="271"/>
      <c r="J37" s="274"/>
    </row>
    <row r="38" spans="1:10" ht="51.75" customHeight="1" x14ac:dyDescent="0.25">
      <c r="A38" s="422"/>
      <c r="B38" s="211" t="s">
        <v>21</v>
      </c>
      <c r="C38" s="387"/>
      <c r="D38" s="89" t="s">
        <v>22</v>
      </c>
      <c r="E38" s="104">
        <f>+[1]PEDIATRIA!$G$21</f>
        <v>1</v>
      </c>
      <c r="F38" s="114" t="str">
        <f t="shared" si="0"/>
        <v>SATISFACTORIO</v>
      </c>
      <c r="G38" s="181">
        <f>+E38</f>
        <v>1</v>
      </c>
      <c r="H38" s="274"/>
      <c r="I38" s="305"/>
      <c r="J38" s="274"/>
    </row>
    <row r="39" spans="1:10" ht="78.75" customHeight="1" x14ac:dyDescent="0.25">
      <c r="A39" s="412" t="s">
        <v>15</v>
      </c>
      <c r="B39" s="277" t="s">
        <v>16</v>
      </c>
      <c r="C39" s="423" t="s">
        <v>108</v>
      </c>
      <c r="D39" s="105" t="s">
        <v>149</v>
      </c>
      <c r="E39" s="104">
        <f>+AVERAGE('[1]UCI ADULTOS'!$G$11:$G$13)</f>
        <v>0.69999999999999984</v>
      </c>
      <c r="F39" s="5" t="str">
        <f t="shared" ref="F39:F138" si="1">+IF(E39&lt;=59%,"INSUFICIENTE",IF(E39&gt;=60%,IF(E39&lt;=79%,"ADECUADO",IF(E39&gt;=80%,"SATISFACTORIO"))))</f>
        <v>ADECUADO</v>
      </c>
      <c r="G39" s="270">
        <f>+AVERAGE(E39:E46)</f>
        <v>0.89583333333333337</v>
      </c>
      <c r="H39" s="273" t="str">
        <f>+IF(G39&lt;=59%,"INSUFICIENTE",IF(G39&gt;=60%,IF(G39&lt;=79.9%,"ADECUADO",IF(G39&gt;=80%,"SATISFACTORIO"))))</f>
        <v>SATISFACTORIO</v>
      </c>
      <c r="I39" s="377">
        <f>+AVERAGE(G39:G47)</f>
        <v>0.94791666666666674</v>
      </c>
      <c r="J39" s="381" t="str">
        <f>+IF(I39&lt;=59%,"INSUFICIENTE",IF(I39&gt;=60%,IF(I39&lt;=79%,"ADECUADO",IF(I39&gt;=80%,"SATISFACTORIO"))))</f>
        <v>SATISFACTORIO</v>
      </c>
    </row>
    <row r="40" spans="1:10" ht="78.75" x14ac:dyDescent="0.25">
      <c r="A40" s="295"/>
      <c r="B40" s="278"/>
      <c r="C40" s="304"/>
      <c r="D40" s="115" t="s">
        <v>200</v>
      </c>
      <c r="E40" s="104">
        <f>+'[1]UCI ADULTOS'!$G$14</f>
        <v>0.7</v>
      </c>
      <c r="F40" s="51" t="str">
        <f t="shared" si="1"/>
        <v>ADECUADO</v>
      </c>
      <c r="G40" s="271"/>
      <c r="H40" s="274"/>
      <c r="I40" s="335"/>
      <c r="J40" s="274"/>
    </row>
    <row r="41" spans="1:10" ht="45" x14ac:dyDescent="0.25">
      <c r="A41" s="295"/>
      <c r="B41" s="278"/>
      <c r="C41" s="304"/>
      <c r="D41" s="115" t="s">
        <v>213</v>
      </c>
      <c r="E41" s="104">
        <f>+'[1]UCI ADULTOS'!$G$15</f>
        <v>0.8</v>
      </c>
      <c r="F41" s="5" t="str">
        <f t="shared" si="1"/>
        <v>SATISFACTORIO</v>
      </c>
      <c r="G41" s="271"/>
      <c r="H41" s="274"/>
      <c r="I41" s="335"/>
      <c r="J41" s="274"/>
    </row>
    <row r="42" spans="1:10" ht="33.75" x14ac:dyDescent="0.25">
      <c r="A42" s="295"/>
      <c r="B42" s="278"/>
      <c r="C42" s="304"/>
      <c r="D42" s="115" t="s">
        <v>214</v>
      </c>
      <c r="E42" s="104">
        <f>+'[1]UCI ADULTOS'!$G$16</f>
        <v>1</v>
      </c>
      <c r="F42" s="74" t="str">
        <f t="shared" si="1"/>
        <v>SATISFACTORIO</v>
      </c>
      <c r="G42" s="271"/>
      <c r="H42" s="274"/>
      <c r="I42" s="335"/>
      <c r="J42" s="274"/>
    </row>
    <row r="43" spans="1:10" ht="36.75" customHeight="1" x14ac:dyDescent="0.25">
      <c r="A43" s="295"/>
      <c r="B43" s="278"/>
      <c r="C43" s="304"/>
      <c r="D43" s="105" t="s">
        <v>137</v>
      </c>
      <c r="E43" s="104">
        <f>+AVERAGE('[1]UCI ADULTOS'!$G$17:$G$19)</f>
        <v>0.96666666666666667</v>
      </c>
      <c r="F43" s="74" t="str">
        <f t="shared" si="1"/>
        <v>SATISFACTORIO</v>
      </c>
      <c r="G43" s="271"/>
      <c r="H43" s="274"/>
      <c r="I43" s="335"/>
      <c r="J43" s="274"/>
    </row>
    <row r="44" spans="1:10" ht="33.75" x14ac:dyDescent="0.25">
      <c r="A44" s="295"/>
      <c r="B44" s="278"/>
      <c r="C44" s="304"/>
      <c r="D44" s="115" t="s">
        <v>19</v>
      </c>
      <c r="E44" s="104">
        <f>+'[1]UCI ADULTOS'!$G$20</f>
        <v>1</v>
      </c>
      <c r="F44" s="114" t="str">
        <f t="shared" si="1"/>
        <v>SATISFACTORIO</v>
      </c>
      <c r="G44" s="271"/>
      <c r="H44" s="274"/>
      <c r="I44" s="335"/>
      <c r="J44" s="274"/>
    </row>
    <row r="45" spans="1:10" ht="22.5" x14ac:dyDescent="0.25">
      <c r="A45" s="295"/>
      <c r="B45" s="278"/>
      <c r="C45" s="304"/>
      <c r="D45" s="93" t="s">
        <v>215</v>
      </c>
      <c r="E45" s="104">
        <f>+'[1]UCI ADULTOS'!$G$21</f>
        <v>1</v>
      </c>
      <c r="F45" s="114" t="str">
        <f t="shared" si="1"/>
        <v>SATISFACTORIO</v>
      </c>
      <c r="G45" s="271"/>
      <c r="H45" s="274"/>
      <c r="I45" s="335"/>
      <c r="J45" s="274"/>
    </row>
    <row r="46" spans="1:10" ht="33.75" x14ac:dyDescent="0.25">
      <c r="A46" s="295"/>
      <c r="B46" s="279"/>
      <c r="C46" s="304"/>
      <c r="D46" s="115" t="s">
        <v>130</v>
      </c>
      <c r="E46" s="104">
        <f>+'[1]UCI ADULTOS'!$G$22</f>
        <v>1</v>
      </c>
      <c r="F46" s="114" t="str">
        <f t="shared" si="1"/>
        <v>SATISFACTORIO</v>
      </c>
      <c r="G46" s="271"/>
      <c r="H46" s="274"/>
      <c r="I46" s="335"/>
      <c r="J46" s="274"/>
    </row>
    <row r="47" spans="1:10" ht="67.5" customHeight="1" x14ac:dyDescent="0.25">
      <c r="A47" s="422"/>
      <c r="B47" s="124" t="s">
        <v>21</v>
      </c>
      <c r="C47" s="424"/>
      <c r="D47" s="89" t="s">
        <v>22</v>
      </c>
      <c r="E47" s="104">
        <f>+'[1]UCI ADULTOS'!$G$23</f>
        <v>1</v>
      </c>
      <c r="F47" s="51" t="str">
        <f t="shared" si="1"/>
        <v>SATISFACTORIO</v>
      </c>
      <c r="G47" s="163">
        <f>+AVERAGE(E47)</f>
        <v>1</v>
      </c>
      <c r="H47" s="306"/>
      <c r="I47" s="361"/>
      <c r="J47" s="306"/>
    </row>
    <row r="48" spans="1:10" ht="78.75" customHeight="1" x14ac:dyDescent="0.25">
      <c r="A48" s="294" t="s">
        <v>15</v>
      </c>
      <c r="B48" s="382" t="s">
        <v>16</v>
      </c>
      <c r="C48" s="418" t="s">
        <v>145</v>
      </c>
      <c r="D48" s="115" t="s">
        <v>216</v>
      </c>
      <c r="E48" s="104">
        <f>+'[1]UCI INTERMEDIO'!$G$11</f>
        <v>0.9</v>
      </c>
      <c r="F48" s="21" t="str">
        <f t="shared" si="1"/>
        <v>SATISFACTORIO</v>
      </c>
      <c r="G48" s="270">
        <f>+AVERAGE(E48:E53)</f>
        <v>0.90555555555555556</v>
      </c>
      <c r="H48" s="273" t="str">
        <f>+IF(G48&lt;=59%,"INSUFICIENTE",IF(G48&gt;=60%,IF(G48&lt;=79.9%,"ADECUADO",IF(G48&gt;=80%,"SATISFACTORIO"))))</f>
        <v>SATISFACTORIO</v>
      </c>
      <c r="I48" s="270">
        <f>+AVERAGE(G48:G56)</f>
        <v>0.91851851851851851</v>
      </c>
      <c r="J48" s="273" t="str">
        <f>+IF(I48&lt;=59%,"INSUFICIENTE",IF(I48&gt;=60%,IF(I48&lt;=79.9%,"ADECUADO",IF(I48&gt;=80%,"SATISFACTORIO"))))</f>
        <v>SATISFACTORIO</v>
      </c>
    </row>
    <row r="49" spans="1:10" ht="78.75" customHeight="1" x14ac:dyDescent="0.25">
      <c r="A49" s="295"/>
      <c r="B49" s="383"/>
      <c r="C49" s="354"/>
      <c r="D49" s="105" t="s">
        <v>217</v>
      </c>
      <c r="E49" s="104">
        <f>+AVERAGE('[1]UCI INTERMEDIO'!$G$12:$G$14)</f>
        <v>0.78333333333333333</v>
      </c>
      <c r="F49" s="51" t="str">
        <f t="shared" si="1"/>
        <v>ADECUADO</v>
      </c>
      <c r="G49" s="271"/>
      <c r="H49" s="274"/>
      <c r="I49" s="271"/>
      <c r="J49" s="274"/>
    </row>
    <row r="50" spans="1:10" ht="79.5" customHeight="1" x14ac:dyDescent="0.25">
      <c r="A50" s="295"/>
      <c r="B50" s="383"/>
      <c r="C50" s="354"/>
      <c r="D50" s="115" t="s">
        <v>213</v>
      </c>
      <c r="E50" s="104">
        <f>+'[1]UCI INTERMEDIO'!$G$15</f>
        <v>0.8</v>
      </c>
      <c r="F50" s="51" t="str">
        <f t="shared" si="1"/>
        <v>SATISFACTORIO</v>
      </c>
      <c r="G50" s="271"/>
      <c r="H50" s="274"/>
      <c r="I50" s="271"/>
      <c r="J50" s="274"/>
    </row>
    <row r="51" spans="1:10" ht="123.75" customHeight="1" x14ac:dyDescent="0.25">
      <c r="A51" s="295"/>
      <c r="B51" s="383"/>
      <c r="C51" s="354"/>
      <c r="D51" s="115" t="s">
        <v>218</v>
      </c>
      <c r="E51" s="104">
        <f>+'[1]UCI INTERMEDIO'!$G$16</f>
        <v>1</v>
      </c>
      <c r="F51" s="21" t="str">
        <f t="shared" si="1"/>
        <v>SATISFACTORIO</v>
      </c>
      <c r="G51" s="271"/>
      <c r="H51" s="274"/>
      <c r="I51" s="271"/>
      <c r="J51" s="274"/>
    </row>
    <row r="52" spans="1:10" ht="48.75" customHeight="1" x14ac:dyDescent="0.25">
      <c r="A52" s="295"/>
      <c r="B52" s="383"/>
      <c r="C52" s="354"/>
      <c r="D52" s="105" t="s">
        <v>137</v>
      </c>
      <c r="E52" s="104">
        <f>+AVERAGE('[1]UCI INTERMEDIO'!$G$17:$G$18)</f>
        <v>0.95</v>
      </c>
      <c r="F52" s="74" t="str">
        <f t="shared" si="1"/>
        <v>SATISFACTORIO</v>
      </c>
      <c r="G52" s="271"/>
      <c r="H52" s="274"/>
      <c r="I52" s="271"/>
      <c r="J52" s="274"/>
    </row>
    <row r="53" spans="1:10" ht="48.75" customHeight="1" x14ac:dyDescent="0.25">
      <c r="A53" s="295"/>
      <c r="B53" s="384"/>
      <c r="C53" s="354"/>
      <c r="D53" s="115" t="s">
        <v>19</v>
      </c>
      <c r="E53" s="104">
        <f>+'[1]UCI INTERMEDIO'!$G$18</f>
        <v>1</v>
      </c>
      <c r="F53" s="114" t="str">
        <f t="shared" si="1"/>
        <v>SATISFACTORIO</v>
      </c>
      <c r="G53" s="271"/>
      <c r="H53" s="274"/>
      <c r="I53" s="271"/>
      <c r="J53" s="274"/>
    </row>
    <row r="54" spans="1:10" ht="48.75" customHeight="1" x14ac:dyDescent="0.25">
      <c r="A54" s="295"/>
      <c r="B54" s="383" t="s">
        <v>20</v>
      </c>
      <c r="C54" s="354"/>
      <c r="D54" s="115" t="s">
        <v>130</v>
      </c>
      <c r="E54" s="104">
        <f>+'[1]UCI INTERMEDIO'!$G$20</f>
        <v>1</v>
      </c>
      <c r="F54" s="114" t="str">
        <f t="shared" si="1"/>
        <v>SATISFACTORIO</v>
      </c>
      <c r="G54" s="271">
        <f>+AVERAGE(E54:E55)</f>
        <v>0.85</v>
      </c>
      <c r="H54" s="274"/>
      <c r="I54" s="271"/>
      <c r="J54" s="274"/>
    </row>
    <row r="55" spans="1:10" ht="48.75" customHeight="1" x14ac:dyDescent="0.25">
      <c r="A55" s="295"/>
      <c r="B55" s="384"/>
      <c r="C55" s="354"/>
      <c r="D55" s="125" t="s">
        <v>25</v>
      </c>
      <c r="E55" s="104">
        <f>+'[1]UCI INTERMEDIO'!$G$21</f>
        <v>0.7</v>
      </c>
      <c r="F55" s="114" t="str">
        <f t="shared" si="1"/>
        <v>ADECUADO</v>
      </c>
      <c r="G55" s="271"/>
      <c r="H55" s="274"/>
      <c r="I55" s="271"/>
      <c r="J55" s="274"/>
    </row>
    <row r="56" spans="1:10" ht="67.5" customHeight="1" x14ac:dyDescent="0.25">
      <c r="A56" s="295"/>
      <c r="B56" s="179" t="s">
        <v>21</v>
      </c>
      <c r="C56" s="354"/>
      <c r="D56" s="89" t="s">
        <v>22</v>
      </c>
      <c r="E56" s="104">
        <f>+'[1]UCI INTERMEDIO'!$G$22</f>
        <v>1</v>
      </c>
      <c r="F56" s="53" t="str">
        <f>+IF(E56&lt;=59%,"INSUFICIENTE",IF(E56&gt;=60%,IF(E56&lt;=79%,"ADECUADO",IF(E56&gt;=80%,"SATISFACTORIO"))))</f>
        <v>SATISFACTORIO</v>
      </c>
      <c r="G56" s="177">
        <f>+AVERAGE(E56:E56)</f>
        <v>1</v>
      </c>
      <c r="H56" s="274"/>
      <c r="I56" s="271"/>
      <c r="J56" s="274"/>
    </row>
    <row r="57" spans="1:10" ht="78.75" customHeight="1" x14ac:dyDescent="0.25">
      <c r="A57" s="330" t="s">
        <v>15</v>
      </c>
      <c r="B57" s="277" t="s">
        <v>16</v>
      </c>
      <c r="C57" s="285" t="s">
        <v>27</v>
      </c>
      <c r="D57" s="115" t="s">
        <v>204</v>
      </c>
      <c r="E57" s="104">
        <f>+'[1]UCI NEONATAL'!$G$11</f>
        <v>1</v>
      </c>
      <c r="F57" s="5" t="str">
        <f t="shared" si="1"/>
        <v>SATISFACTORIO</v>
      </c>
      <c r="G57" s="270">
        <f>+AVERAGE(E57:E61)</f>
        <v>1</v>
      </c>
      <c r="H57" s="273" t="str">
        <f>+IF(G57&lt;=59%,"INSUFICIENTE",IF(G57&gt;=60%,IF(G57&lt;=79.9%,"ADECUADO",IF(G57&gt;=80%,"SATISFACTORIO"))))</f>
        <v>SATISFACTORIO</v>
      </c>
      <c r="I57" s="421">
        <f>+AVERAGE(G57:G62)</f>
        <v>1</v>
      </c>
      <c r="J57" s="381" t="str">
        <f>+IF(I57&lt;=59%,"INSUFICIENTE",IF(I57&gt;=60%,IF(I57&lt;=79.9%,"ADECUADO",IF(I57&gt;=80%,"SATISFACTORIO"))))</f>
        <v>SATISFACTORIO</v>
      </c>
    </row>
    <row r="58" spans="1:10" ht="78.75" customHeight="1" x14ac:dyDescent="0.25">
      <c r="A58" s="295"/>
      <c r="B58" s="278"/>
      <c r="C58" s="286"/>
      <c r="D58" s="105" t="s">
        <v>219</v>
      </c>
      <c r="E58" s="104">
        <f>+AVERAGE('[1]UCI NEONATAL'!$G$12:$G$14)</f>
        <v>1</v>
      </c>
      <c r="F58" s="51" t="str">
        <f t="shared" si="1"/>
        <v>SATISFACTORIO</v>
      </c>
      <c r="G58" s="271"/>
      <c r="H58" s="274"/>
      <c r="I58" s="271"/>
      <c r="J58" s="274"/>
    </row>
    <row r="59" spans="1:10" ht="78.75" customHeight="1" x14ac:dyDescent="0.25">
      <c r="A59" s="295"/>
      <c r="B59" s="278"/>
      <c r="C59" s="286"/>
      <c r="D59" s="105" t="s">
        <v>137</v>
      </c>
      <c r="E59" s="104">
        <f>+AVERAGE('[1]UCI NEONATAL'!$G$15:$G$16)</f>
        <v>1</v>
      </c>
      <c r="F59" s="114" t="str">
        <f t="shared" si="1"/>
        <v>SATISFACTORIO</v>
      </c>
      <c r="G59" s="271"/>
      <c r="H59" s="274"/>
      <c r="I59" s="271"/>
      <c r="J59" s="274"/>
    </row>
    <row r="60" spans="1:10" ht="78.75" customHeight="1" x14ac:dyDescent="0.25">
      <c r="A60" s="295"/>
      <c r="B60" s="278"/>
      <c r="C60" s="286"/>
      <c r="D60" s="94" t="s">
        <v>19</v>
      </c>
      <c r="E60" s="104">
        <f>+'[1]UCI NEONATAL'!$G$17</f>
        <v>1</v>
      </c>
      <c r="F60" s="114" t="str">
        <f t="shared" si="1"/>
        <v>SATISFACTORIO</v>
      </c>
      <c r="G60" s="271"/>
      <c r="H60" s="274"/>
      <c r="I60" s="271"/>
      <c r="J60" s="274"/>
    </row>
    <row r="61" spans="1:10" ht="78.75" customHeight="1" x14ac:dyDescent="0.25">
      <c r="A61" s="295"/>
      <c r="B61" s="279"/>
      <c r="C61" s="286"/>
      <c r="D61" s="94" t="s">
        <v>220</v>
      </c>
      <c r="E61" s="104">
        <f>+'[1]UCI NEONATAL'!$G$18</f>
        <v>1</v>
      </c>
      <c r="F61" s="114" t="str">
        <f t="shared" si="1"/>
        <v>SATISFACTORIO</v>
      </c>
      <c r="G61" s="271"/>
      <c r="H61" s="274"/>
      <c r="I61" s="271"/>
      <c r="J61" s="274"/>
    </row>
    <row r="62" spans="1:10" ht="78.75" customHeight="1" x14ac:dyDescent="0.25">
      <c r="A62" s="295"/>
      <c r="B62" s="188" t="s">
        <v>21</v>
      </c>
      <c r="C62" s="286"/>
      <c r="D62" s="94" t="s">
        <v>23</v>
      </c>
      <c r="E62" s="104">
        <f>+'[1]UCI NEONATAL'!$G$19</f>
        <v>1</v>
      </c>
      <c r="F62" s="51" t="str">
        <f t="shared" si="1"/>
        <v>SATISFACTORIO</v>
      </c>
      <c r="G62" s="177">
        <f>+AVERAGE(E62:E62)</f>
        <v>1</v>
      </c>
      <c r="H62" s="175" t="s">
        <v>208</v>
      </c>
      <c r="I62" s="271"/>
      <c r="J62" s="274"/>
    </row>
    <row r="63" spans="1:10" ht="72" customHeight="1" x14ac:dyDescent="0.25">
      <c r="A63" s="330" t="s">
        <v>15</v>
      </c>
      <c r="B63" s="288" t="s">
        <v>16</v>
      </c>
      <c r="C63" s="425" t="s">
        <v>146</v>
      </c>
      <c r="D63" s="126" t="s">
        <v>437</v>
      </c>
      <c r="E63" s="104">
        <f>+'[1]TRASLADO ASISTENCIAL'!$G$11</f>
        <v>1</v>
      </c>
      <c r="F63" s="5" t="str">
        <f t="shared" si="1"/>
        <v>SATISFACTORIO</v>
      </c>
      <c r="G63" s="287">
        <f>+AVERAGE(E63:E68)</f>
        <v>0.95000000000000007</v>
      </c>
      <c r="H63" s="273" t="str">
        <f>+IF(G63&lt;=59%,"INSUFICIENTE",IF(G63&gt;=60%,IF(G63&lt;=79.9%,"ADECUADO",IF(G63&gt;=80%,"SATISFACTORIO"))))</f>
        <v>SATISFACTORIO</v>
      </c>
      <c r="I63" s="377">
        <f>+AVERAGE(G63:G73)</f>
        <v>0.98333333333333339</v>
      </c>
      <c r="J63" s="381" t="str">
        <f>+IF(I63&lt;=59%,"INSUFICIENTE",IF(I63&gt;=60%,IF(I63&lt;=79%,"ADECUADO",IF(I63&gt;=80%,"SATISFACTORIO"))))</f>
        <v>SATISFACTORIO</v>
      </c>
    </row>
    <row r="64" spans="1:10" ht="61.5" customHeight="1" x14ac:dyDescent="0.25">
      <c r="A64" s="295"/>
      <c r="B64" s="289"/>
      <c r="C64" s="354"/>
      <c r="D64" s="168" t="s">
        <v>200</v>
      </c>
      <c r="E64" s="104">
        <f>+'[1]TRASLADO ASISTENCIAL'!$G$12</f>
        <v>1</v>
      </c>
      <c r="F64" s="52" t="str">
        <f t="shared" si="1"/>
        <v>SATISFACTORIO</v>
      </c>
      <c r="G64" s="287"/>
      <c r="H64" s="274"/>
      <c r="I64" s="335"/>
      <c r="J64" s="274"/>
    </row>
    <row r="65" spans="1:10" ht="71.25" customHeight="1" x14ac:dyDescent="0.25">
      <c r="A65" s="295"/>
      <c r="B65" s="289"/>
      <c r="C65" s="354"/>
      <c r="D65" s="124" t="s">
        <v>438</v>
      </c>
      <c r="E65" s="104">
        <f>+'[1]TRASLADO ASISTENCIAL'!$G$13</f>
        <v>1</v>
      </c>
      <c r="F65" s="52" t="str">
        <f t="shared" si="1"/>
        <v>SATISFACTORIO</v>
      </c>
      <c r="G65" s="287"/>
      <c r="H65" s="274"/>
      <c r="I65" s="335"/>
      <c r="J65" s="274"/>
    </row>
    <row r="66" spans="1:10" ht="87" customHeight="1" x14ac:dyDescent="0.25">
      <c r="A66" s="295"/>
      <c r="B66" s="289"/>
      <c r="C66" s="354"/>
      <c r="D66" s="126" t="s">
        <v>455</v>
      </c>
      <c r="E66" s="104">
        <f>+'[1]TRASLADO ASISTENCIAL'!$G$15</f>
        <v>0.7</v>
      </c>
      <c r="F66" s="52" t="str">
        <f t="shared" si="1"/>
        <v>ADECUADO</v>
      </c>
      <c r="G66" s="287"/>
      <c r="H66" s="274"/>
      <c r="I66" s="335"/>
      <c r="J66" s="274"/>
    </row>
    <row r="67" spans="1:10" ht="87.75" customHeight="1" x14ac:dyDescent="0.25">
      <c r="A67" s="295"/>
      <c r="B67" s="289"/>
      <c r="C67" s="354"/>
      <c r="D67" s="126" t="s">
        <v>456</v>
      </c>
      <c r="E67" s="104">
        <f>+'[1]TRASLADO ASISTENCIAL'!$G$16</f>
        <v>1</v>
      </c>
      <c r="F67" s="5" t="str">
        <f t="shared" si="1"/>
        <v>SATISFACTORIO</v>
      </c>
      <c r="G67" s="287"/>
      <c r="H67" s="274"/>
      <c r="I67" s="335"/>
      <c r="J67" s="274"/>
    </row>
    <row r="68" spans="1:10" ht="123.75" customHeight="1" x14ac:dyDescent="0.25">
      <c r="A68" s="295"/>
      <c r="B68" s="289"/>
      <c r="C68" s="354"/>
      <c r="D68" s="212" t="s">
        <v>439</v>
      </c>
      <c r="E68" s="104">
        <f>+AVERAGE('[1]TRASLADO ASISTENCIAL'!$G$17:$G$19)</f>
        <v>1</v>
      </c>
      <c r="F68" s="166" t="str">
        <f t="shared" si="1"/>
        <v>SATISFACTORIO</v>
      </c>
      <c r="G68" s="287"/>
      <c r="H68" s="274"/>
      <c r="I68" s="335"/>
      <c r="J68" s="274"/>
    </row>
    <row r="69" spans="1:10" ht="108.75" customHeight="1" x14ac:dyDescent="0.25">
      <c r="A69" s="295"/>
      <c r="B69" s="426" t="s">
        <v>20</v>
      </c>
      <c r="C69" s="354"/>
      <c r="D69" s="126" t="s">
        <v>440</v>
      </c>
      <c r="E69" s="104">
        <f>+'[1]TRASLADO ASISTENCIAL'!$G$20</f>
        <v>1</v>
      </c>
      <c r="F69" s="166" t="str">
        <f t="shared" si="1"/>
        <v>SATISFACTORIO</v>
      </c>
      <c r="G69" s="271">
        <f>+AVERAGE(E69:E72)</f>
        <v>1</v>
      </c>
      <c r="H69" s="274" t="s">
        <v>208</v>
      </c>
      <c r="I69" s="335"/>
      <c r="J69" s="274"/>
    </row>
    <row r="70" spans="1:10" ht="123.75" customHeight="1" x14ac:dyDescent="0.25">
      <c r="A70" s="295"/>
      <c r="B70" s="426"/>
      <c r="C70" s="354"/>
      <c r="D70" s="126" t="s">
        <v>28</v>
      </c>
      <c r="E70" s="104">
        <f>+'[1]TRASLADO ASISTENCIAL'!$G$21</f>
        <v>1</v>
      </c>
      <c r="F70" s="166" t="str">
        <f t="shared" si="1"/>
        <v>SATISFACTORIO</v>
      </c>
      <c r="G70" s="271"/>
      <c r="H70" s="274"/>
      <c r="I70" s="335"/>
      <c r="J70" s="274"/>
    </row>
    <row r="71" spans="1:10" ht="33.75" x14ac:dyDescent="0.25">
      <c r="A71" s="295"/>
      <c r="B71" s="426"/>
      <c r="C71" s="354"/>
      <c r="D71" s="126" t="s">
        <v>441</v>
      </c>
      <c r="E71" s="104">
        <f>+'[1]TRASLADO ASISTENCIAL'!$G$22</f>
        <v>1</v>
      </c>
      <c r="F71" s="5" t="str">
        <f t="shared" si="1"/>
        <v>SATISFACTORIO</v>
      </c>
      <c r="G71" s="271"/>
      <c r="H71" s="274"/>
      <c r="I71" s="335"/>
      <c r="J71" s="274"/>
    </row>
    <row r="72" spans="1:10" ht="33.75" x14ac:dyDescent="0.25">
      <c r="A72" s="295"/>
      <c r="B72" s="426"/>
      <c r="C72" s="354"/>
      <c r="D72" s="167" t="s">
        <v>29</v>
      </c>
      <c r="E72" s="104">
        <f>+'[1]TRASLADO ASISTENCIAL'!$G$23</f>
        <v>1</v>
      </c>
      <c r="F72" s="166" t="str">
        <f t="shared" si="1"/>
        <v>SATISFACTORIO</v>
      </c>
      <c r="G72" s="305"/>
      <c r="H72" s="306"/>
      <c r="I72" s="335"/>
      <c r="J72" s="274"/>
    </row>
    <row r="73" spans="1:10" ht="45" customHeight="1" x14ac:dyDescent="0.25">
      <c r="A73" s="295"/>
      <c r="B73" s="192" t="s">
        <v>21</v>
      </c>
      <c r="C73" s="354"/>
      <c r="D73" s="167" t="s">
        <v>22</v>
      </c>
      <c r="E73" s="104">
        <f>+'[1]TRASLADO ASISTENCIAL'!$G$24</f>
        <v>1</v>
      </c>
      <c r="F73" s="166" t="str">
        <f t="shared" si="1"/>
        <v>SATISFACTORIO</v>
      </c>
      <c r="G73" s="196">
        <f>+AVERAGE(E73:E73)</f>
        <v>1</v>
      </c>
      <c r="H73" s="195" t="s">
        <v>208</v>
      </c>
      <c r="I73" s="335"/>
      <c r="J73" s="274"/>
    </row>
    <row r="74" spans="1:10" ht="86.25" customHeight="1" x14ac:dyDescent="0.25">
      <c r="A74" s="275" t="s">
        <v>15</v>
      </c>
      <c r="B74" s="288" t="s">
        <v>16</v>
      </c>
      <c r="C74" s="427" t="s">
        <v>30</v>
      </c>
      <c r="D74" s="115" t="s">
        <v>204</v>
      </c>
      <c r="E74" s="104">
        <f>+'[1]CONSULTA EXTERNA'!$G$11</f>
        <v>1</v>
      </c>
      <c r="F74" s="77" t="str">
        <f t="shared" si="1"/>
        <v>SATISFACTORIO</v>
      </c>
      <c r="G74" s="270">
        <f>+AVERAGE(E74:E75)</f>
        <v>0.81666666666666665</v>
      </c>
      <c r="H74" s="273" t="str">
        <f>+IF(G74&lt;=59%,"INSUFICIENTE",IF(G74&gt;=60%,IF(G74&lt;=79.9%,"ADECUADO",IF(G74&gt;=80%,"SATISFACTORIO"))))</f>
        <v>SATISFACTORIO</v>
      </c>
      <c r="I74" s="406">
        <f>+AVERAGE(G74:G78)</f>
        <v>0.75555555555555554</v>
      </c>
      <c r="J74" s="329" t="str">
        <f>+IF(I74&lt;=59%,"INSUFICIENTE",IF(I74&gt;=60%,IF(I74&lt;=79%,"ADECUADO",IF(I74&gt;=80%,"SATISFACTORIO"))))</f>
        <v>ADECUADO</v>
      </c>
    </row>
    <row r="75" spans="1:10" ht="94.5" customHeight="1" x14ac:dyDescent="0.25">
      <c r="A75" s="276"/>
      <c r="B75" s="289"/>
      <c r="C75" s="304"/>
      <c r="D75" s="212" t="s">
        <v>222</v>
      </c>
      <c r="E75" s="104">
        <f>+AVERAGE('[1]CONSULTA EXTERNA'!$G$12:$G$14)</f>
        <v>0.63333333333333341</v>
      </c>
      <c r="F75" s="77" t="str">
        <f t="shared" si="1"/>
        <v>ADECUADO</v>
      </c>
      <c r="G75" s="271"/>
      <c r="H75" s="274"/>
      <c r="I75" s="332"/>
      <c r="J75" s="274"/>
    </row>
    <row r="76" spans="1:10" ht="94.5" customHeight="1" x14ac:dyDescent="0.25">
      <c r="A76" s="276"/>
      <c r="B76" s="296" t="s">
        <v>20</v>
      </c>
      <c r="C76" s="304"/>
      <c r="D76" s="89" t="s">
        <v>147</v>
      </c>
      <c r="E76" s="104">
        <f>+'[1]CONSULTA EXTERNA'!$G$15</f>
        <v>1</v>
      </c>
      <c r="F76" s="114" t="str">
        <f t="shared" si="1"/>
        <v>SATISFACTORIO</v>
      </c>
      <c r="G76" s="271">
        <f>+AVERAGE(E76:E77)</f>
        <v>0.65</v>
      </c>
      <c r="H76" s="274"/>
      <c r="I76" s="332"/>
      <c r="J76" s="274"/>
    </row>
    <row r="77" spans="1:10" ht="78.75" customHeight="1" x14ac:dyDescent="0.25">
      <c r="A77" s="276"/>
      <c r="B77" s="297"/>
      <c r="C77" s="304"/>
      <c r="D77" s="117" t="s">
        <v>148</v>
      </c>
      <c r="E77" s="104">
        <f>+'[1]CONSULTA EXTERNA'!$G$16</f>
        <v>0.3</v>
      </c>
      <c r="F77" s="77" t="str">
        <f t="shared" si="1"/>
        <v>INSUFICIENTE</v>
      </c>
      <c r="G77" s="271"/>
      <c r="H77" s="274"/>
      <c r="I77" s="332"/>
      <c r="J77" s="274"/>
    </row>
    <row r="78" spans="1:10" ht="78.75" customHeight="1" x14ac:dyDescent="0.25">
      <c r="A78" s="276"/>
      <c r="B78" s="179" t="s">
        <v>21</v>
      </c>
      <c r="C78" s="304"/>
      <c r="D78" s="89" t="s">
        <v>22</v>
      </c>
      <c r="E78" s="104">
        <f>+'[1]CONSULTA EXTERNA'!$G$17</f>
        <v>0.8</v>
      </c>
      <c r="F78" s="114" t="str">
        <f t="shared" si="1"/>
        <v>SATISFACTORIO</v>
      </c>
      <c r="G78" s="177">
        <f>+AVERAGE(E78:E78)</f>
        <v>0.8</v>
      </c>
      <c r="H78" s="274"/>
      <c r="I78" s="332"/>
      <c r="J78" s="274"/>
    </row>
    <row r="79" spans="1:10" ht="78.75" customHeight="1" x14ac:dyDescent="0.25">
      <c r="A79" s="396" t="s">
        <v>15</v>
      </c>
      <c r="B79" s="288" t="s">
        <v>16</v>
      </c>
      <c r="C79" s="430" t="s">
        <v>31</v>
      </c>
      <c r="D79" s="93" t="s">
        <v>204</v>
      </c>
      <c r="E79" s="104">
        <f>+[1]QUIROFANOS!$G$11</f>
        <v>0.8</v>
      </c>
      <c r="F79" s="6" t="str">
        <f t="shared" si="1"/>
        <v>SATISFACTORIO</v>
      </c>
      <c r="G79" s="298">
        <f>+AVERAGE(E79:E82)</f>
        <v>0.8125</v>
      </c>
      <c r="H79" s="273" t="str">
        <f>+IF(G79&lt;=59%,"INSUFICIENTE",IF(G79&gt;=60%,IF(G79&lt;=79.9%,"ADECUADO",IF(G79&gt;=80%,"SATISFACTORIO"))))</f>
        <v>SATISFACTORIO</v>
      </c>
      <c r="I79" s="337">
        <f>+AVERAGE(G79:G83)</f>
        <v>0.90625</v>
      </c>
      <c r="J79" s="388" t="str">
        <f>+IF(I79&lt;=59%,"INSUFICIENTE",IF(I79&gt;=60%,IF(I79&lt;=79%,"ADECUADO",IF(I79&gt;=80%,"SATISFACTORIO"))))</f>
        <v>SATISFACTORIO</v>
      </c>
    </row>
    <row r="80" spans="1:10" ht="87" customHeight="1" x14ac:dyDescent="0.25">
      <c r="A80" s="396"/>
      <c r="B80" s="289"/>
      <c r="C80" s="430"/>
      <c r="D80" s="105" t="s">
        <v>149</v>
      </c>
      <c r="E80" s="104">
        <f>+AVERAGE([1]QUIROFANOS!$G$12:$G$14)</f>
        <v>0.85</v>
      </c>
      <c r="F80" s="6" t="str">
        <f t="shared" si="1"/>
        <v>SATISFACTORIO</v>
      </c>
      <c r="G80" s="299"/>
      <c r="H80" s="274"/>
      <c r="I80" s="335"/>
      <c r="J80" s="388"/>
    </row>
    <row r="81" spans="1:10" ht="54" customHeight="1" x14ac:dyDescent="0.25">
      <c r="A81" s="320"/>
      <c r="B81" s="289"/>
      <c r="C81" s="350"/>
      <c r="D81" s="115" t="s">
        <v>137</v>
      </c>
      <c r="E81" s="104">
        <f>+[1]QUIROFANOS!$G$15</f>
        <v>0.6</v>
      </c>
      <c r="F81" s="114" t="str">
        <f t="shared" si="1"/>
        <v>ADECUADO</v>
      </c>
      <c r="G81" s="299"/>
      <c r="H81" s="274"/>
      <c r="I81" s="335"/>
      <c r="J81" s="314"/>
    </row>
    <row r="82" spans="1:10" ht="54" customHeight="1" x14ac:dyDescent="0.25">
      <c r="A82" s="320"/>
      <c r="B82" s="290"/>
      <c r="C82" s="350"/>
      <c r="D82" s="89" t="s">
        <v>19</v>
      </c>
      <c r="E82" s="104">
        <f>+[1]QUIROFANOS!$G$16</f>
        <v>1</v>
      </c>
      <c r="F82" s="114" t="str">
        <f t="shared" si="1"/>
        <v>SATISFACTORIO</v>
      </c>
      <c r="G82" s="299"/>
      <c r="H82" s="274"/>
      <c r="I82" s="335"/>
      <c r="J82" s="314"/>
    </row>
    <row r="83" spans="1:10" ht="54" customHeight="1" x14ac:dyDescent="0.25">
      <c r="A83" s="429"/>
      <c r="B83" s="165" t="s">
        <v>21</v>
      </c>
      <c r="C83" s="431"/>
      <c r="D83" s="89" t="s">
        <v>22</v>
      </c>
      <c r="E83" s="104">
        <f>+[1]QUIROFANOS!$G$17</f>
        <v>1</v>
      </c>
      <c r="F83" s="77" t="str">
        <f t="shared" si="1"/>
        <v>SATISFACTORIO</v>
      </c>
      <c r="G83" s="164">
        <f>+AVERAGE(E83:E83)</f>
        <v>1</v>
      </c>
      <c r="H83" s="274"/>
      <c r="I83" s="335"/>
      <c r="J83" s="428"/>
    </row>
    <row r="84" spans="1:10" ht="80.25" customHeight="1" x14ac:dyDescent="0.25">
      <c r="A84" s="275" t="s">
        <v>15</v>
      </c>
      <c r="B84" s="378" t="s">
        <v>16</v>
      </c>
      <c r="C84" s="379" t="s">
        <v>140</v>
      </c>
      <c r="D84" s="159" t="s">
        <v>136</v>
      </c>
      <c r="E84" s="104">
        <f>+[1]MATERNIDAD!$G$11</f>
        <v>0.5</v>
      </c>
      <c r="F84" s="57" t="str">
        <f t="shared" si="1"/>
        <v>INSUFICIENTE</v>
      </c>
      <c r="G84" s="298">
        <f>+AVERAGE(E84:E88)</f>
        <v>0.82666666666666655</v>
      </c>
      <c r="H84" s="273" t="str">
        <f>+IF(G84&lt;=59%,"INSUFICIENTE",IF(G84&gt;=60%,IF(G84&lt;=79.9%,"ADECUADO",IF(G84&gt;=80%,"SATISFACTORIO"))))</f>
        <v>SATISFACTORIO</v>
      </c>
      <c r="I84" s="298">
        <f>+AVERAGE(G84:G88)</f>
        <v>0.91333333333333333</v>
      </c>
      <c r="J84" s="273" t="str">
        <f>+IF(I84&lt;=59%,"INSUFICIENTE",IF(I84&gt;=60%,IF(I84&lt;=79.9%,"ADECUADO",IF(I84&gt;=80%,"SATISFACTORIO"))))</f>
        <v>SATISFACTORIO</v>
      </c>
    </row>
    <row r="85" spans="1:10" ht="80.25" customHeight="1" x14ac:dyDescent="0.25">
      <c r="A85" s="276"/>
      <c r="B85" s="359"/>
      <c r="C85" s="354"/>
      <c r="D85" s="93" t="s">
        <v>200</v>
      </c>
      <c r="E85" s="104">
        <f>+[1]MATERNIDAD!$G$12</f>
        <v>0.8</v>
      </c>
      <c r="F85" s="114" t="str">
        <f t="shared" si="1"/>
        <v>SATISFACTORIO</v>
      </c>
      <c r="G85" s="299"/>
      <c r="H85" s="274"/>
      <c r="I85" s="299"/>
      <c r="J85" s="274"/>
    </row>
    <row r="86" spans="1:10" ht="80.25" customHeight="1" x14ac:dyDescent="0.25">
      <c r="A86" s="276"/>
      <c r="B86" s="359"/>
      <c r="C86" s="354"/>
      <c r="D86" s="180" t="s">
        <v>150</v>
      </c>
      <c r="E86" s="104">
        <f>+AVERAGE([1]MATERNIDAD!$G$13:$G$15)</f>
        <v>0.83333333333333337</v>
      </c>
      <c r="F86" s="158" t="str">
        <f>+IF(E86&lt;=59%,"INSUFICIENTE",IF(E86&gt;=60%,IF(E86&lt;=79%,"ADECUADO",IF(E86&gt;=80%,"SATISFACTORIO"))))</f>
        <v>SATISFACTORIO</v>
      </c>
      <c r="G86" s="299"/>
      <c r="H86" s="274"/>
      <c r="I86" s="299"/>
      <c r="J86" s="274"/>
    </row>
    <row r="87" spans="1:10" ht="32.25" customHeight="1" x14ac:dyDescent="0.25">
      <c r="A87" s="276"/>
      <c r="B87" s="359"/>
      <c r="C87" s="354"/>
      <c r="D87" s="159" t="s">
        <v>19</v>
      </c>
      <c r="E87" s="104">
        <f>+[1]MATERNIDAD!$G$16</f>
        <v>1</v>
      </c>
      <c r="F87" s="57" t="str">
        <f t="shared" si="1"/>
        <v>SATISFACTORIO</v>
      </c>
      <c r="G87" s="299"/>
      <c r="H87" s="274"/>
      <c r="I87" s="299"/>
      <c r="J87" s="274"/>
    </row>
    <row r="88" spans="1:10" ht="79.5" customHeight="1" x14ac:dyDescent="0.25">
      <c r="A88" s="276"/>
      <c r="B88" s="106" t="s">
        <v>21</v>
      </c>
      <c r="C88" s="354"/>
      <c r="D88" s="159" t="s">
        <v>22</v>
      </c>
      <c r="E88" s="104">
        <f>+[1]MATERNIDAD!$G$17</f>
        <v>1</v>
      </c>
      <c r="F88" s="57" t="str">
        <f t="shared" si="1"/>
        <v>SATISFACTORIO</v>
      </c>
      <c r="G88" s="213">
        <f>+E88</f>
        <v>1</v>
      </c>
      <c r="H88" s="306"/>
      <c r="I88" s="380"/>
      <c r="J88" s="306"/>
    </row>
    <row r="89" spans="1:10" ht="78.75" customHeight="1" x14ac:dyDescent="0.25">
      <c r="A89" s="396" t="s">
        <v>15</v>
      </c>
      <c r="B89" s="432" t="s">
        <v>16</v>
      </c>
      <c r="C89" s="434" t="s">
        <v>33</v>
      </c>
      <c r="D89" s="93" t="s">
        <v>204</v>
      </c>
      <c r="E89" s="104">
        <f>+[1]ESTERILIZACION!$G$11</f>
        <v>1</v>
      </c>
      <c r="F89" s="6" t="str">
        <f t="shared" si="1"/>
        <v>SATISFACTORIO</v>
      </c>
      <c r="G89" s="433">
        <f>+AVERAGE(E89:E92)</f>
        <v>1</v>
      </c>
      <c r="H89" s="388" t="str">
        <f>+IF(G89&lt;=59%,"INSUFICIENTE",IF(G89&gt;=60%,IF(G89&lt;=79.9%,"ADECUADO",IF(G89&gt;=80%,"SATISFACTORIO"))))</f>
        <v>SATISFACTORIO</v>
      </c>
      <c r="I89" s="337">
        <f>+G89</f>
        <v>1</v>
      </c>
      <c r="J89" s="388" t="str">
        <f>+IF(I89&lt;=59%,"INSUFICIENTE",IF(I89&gt;=60%,IF(I89&lt;=79%,"ADECUADO",IF(I89&gt;=80%,"SATISFACTORIO"))))</f>
        <v>SATISFACTORIO</v>
      </c>
    </row>
    <row r="90" spans="1:10" ht="78.75" customHeight="1" x14ac:dyDescent="0.25">
      <c r="A90" s="320"/>
      <c r="B90" s="310"/>
      <c r="C90" s="341"/>
      <c r="D90" s="89" t="s">
        <v>32</v>
      </c>
      <c r="E90" s="104">
        <f>+[1]ESTERILIZACION!$G$12</f>
        <v>1</v>
      </c>
      <c r="F90" s="114" t="str">
        <f t="shared" si="1"/>
        <v>SATISFACTORIO</v>
      </c>
      <c r="G90" s="287"/>
      <c r="H90" s="314"/>
      <c r="I90" s="335"/>
      <c r="J90" s="314"/>
    </row>
    <row r="91" spans="1:10" ht="78.75" customHeight="1" x14ac:dyDescent="0.25">
      <c r="A91" s="320"/>
      <c r="B91" s="310"/>
      <c r="C91" s="341"/>
      <c r="D91" s="89" t="s">
        <v>151</v>
      </c>
      <c r="E91" s="104">
        <f>+[1]ESTERILIZACION!$G$13</f>
        <v>1</v>
      </c>
      <c r="F91" s="114" t="str">
        <f t="shared" si="1"/>
        <v>SATISFACTORIO</v>
      </c>
      <c r="G91" s="287"/>
      <c r="H91" s="314"/>
      <c r="I91" s="335"/>
      <c r="J91" s="314"/>
    </row>
    <row r="92" spans="1:10" ht="78.75" customHeight="1" x14ac:dyDescent="0.25">
      <c r="A92" s="320"/>
      <c r="B92" s="310"/>
      <c r="C92" s="341"/>
      <c r="D92" s="89" t="s">
        <v>223</v>
      </c>
      <c r="E92" s="104">
        <f>+[1]ESTERILIZACION!$G$14</f>
        <v>1</v>
      </c>
      <c r="F92" s="114" t="str">
        <f t="shared" si="1"/>
        <v>SATISFACTORIO</v>
      </c>
      <c r="G92" s="287"/>
      <c r="H92" s="314"/>
      <c r="I92" s="335"/>
      <c r="J92" s="314"/>
    </row>
    <row r="93" spans="1:10" ht="78.75" customHeight="1" x14ac:dyDescent="0.25">
      <c r="A93" s="396" t="s">
        <v>15</v>
      </c>
      <c r="B93" s="277" t="s">
        <v>16</v>
      </c>
      <c r="C93" s="291" t="s">
        <v>36</v>
      </c>
      <c r="D93" s="93" t="s">
        <v>200</v>
      </c>
      <c r="E93" s="104">
        <f>+[1]REHABILITACION!$G$11</f>
        <v>1</v>
      </c>
      <c r="F93" s="6" t="str">
        <f t="shared" si="1"/>
        <v>SATISFACTORIO</v>
      </c>
      <c r="G93" s="270">
        <f>+AVERAGE(E93:E97)</f>
        <v>1</v>
      </c>
      <c r="H93" s="273" t="str">
        <f>+IF(G93&lt;=59%,"INSUFICIENTE",IF(G93&gt;=60%,IF(G93&lt;=79.9%,"ADECUADO",IF(G93&gt;=80%,"SATISFACTORIO"))))</f>
        <v>SATISFACTORIO</v>
      </c>
      <c r="I93" s="270">
        <f>+AVERAGE(G93:G97)</f>
        <v>1</v>
      </c>
      <c r="J93" s="388" t="str">
        <f>+IF(I93&lt;=59%,"INSUFICIENTE",IF(I93&gt;=60%,IF(I93&lt;=79%,"ADECUADO",IF(I93&gt;=80%,"SATISFACTORIO"))))</f>
        <v>SATISFACTORIO</v>
      </c>
    </row>
    <row r="94" spans="1:10" ht="78.75" customHeight="1" x14ac:dyDescent="0.25">
      <c r="A94" s="320"/>
      <c r="B94" s="278"/>
      <c r="C94" s="292"/>
      <c r="D94" s="153" t="s">
        <v>224</v>
      </c>
      <c r="E94" s="104">
        <f>+[1]REHABILITACION!$G$12</f>
        <v>1</v>
      </c>
      <c r="F94" s="114" t="str">
        <f t="shared" si="1"/>
        <v>SATISFACTORIO</v>
      </c>
      <c r="G94" s="271"/>
      <c r="H94" s="274"/>
      <c r="I94" s="271"/>
      <c r="J94" s="314"/>
    </row>
    <row r="95" spans="1:10" ht="33.75" x14ac:dyDescent="0.25">
      <c r="A95" s="396"/>
      <c r="B95" s="279"/>
      <c r="C95" s="291"/>
      <c r="D95" s="126" t="s">
        <v>34</v>
      </c>
      <c r="E95" s="104">
        <f>+[1]REHABILITACION!$G$14</f>
        <v>1</v>
      </c>
      <c r="F95" s="6" t="str">
        <f t="shared" si="1"/>
        <v>SATISFACTORIO</v>
      </c>
      <c r="G95" s="271"/>
      <c r="H95" s="274"/>
      <c r="I95" s="271"/>
      <c r="J95" s="388"/>
    </row>
    <row r="96" spans="1:10" ht="115.5" customHeight="1" x14ac:dyDescent="0.25">
      <c r="A96" s="320"/>
      <c r="B96" s="176" t="s">
        <v>20</v>
      </c>
      <c r="C96" s="292"/>
      <c r="D96" s="126" t="s">
        <v>35</v>
      </c>
      <c r="E96" s="104">
        <f>+[1]REHABILITACION!$G$15</f>
        <v>1</v>
      </c>
      <c r="F96" s="114" t="str">
        <f t="shared" si="1"/>
        <v>SATISFACTORIO</v>
      </c>
      <c r="G96" s="271"/>
      <c r="H96" s="274"/>
      <c r="I96" s="271"/>
      <c r="J96" s="314"/>
    </row>
    <row r="97" spans="1:10" ht="75" customHeight="1" x14ac:dyDescent="0.25">
      <c r="A97" s="429"/>
      <c r="B97" s="113" t="s">
        <v>21</v>
      </c>
      <c r="C97" s="293"/>
      <c r="D97" s="89" t="s">
        <v>22</v>
      </c>
      <c r="E97" s="104">
        <f>+[1]REHABILITACION!$G$16</f>
        <v>1</v>
      </c>
      <c r="F97" s="107" t="str">
        <f t="shared" si="1"/>
        <v>SATISFACTORIO</v>
      </c>
      <c r="G97" s="61">
        <f>+E97</f>
        <v>1</v>
      </c>
      <c r="H97" s="306"/>
      <c r="I97" s="305"/>
      <c r="J97" s="428"/>
    </row>
    <row r="98" spans="1:10" ht="78.75" customHeight="1" x14ac:dyDescent="0.25">
      <c r="A98" s="389" t="s">
        <v>15</v>
      </c>
      <c r="B98" s="392" t="s">
        <v>16</v>
      </c>
      <c r="C98" s="390" t="s">
        <v>37</v>
      </c>
      <c r="D98" s="93" t="s">
        <v>200</v>
      </c>
      <c r="E98" s="104">
        <f>+'[1]BANCO DE SANGRE'!$G$11</f>
        <v>1</v>
      </c>
      <c r="F98" s="6" t="str">
        <f t="shared" si="1"/>
        <v>SATISFACTORIO</v>
      </c>
      <c r="G98" s="270">
        <f>+AVERAGE(E98:E107)</f>
        <v>1</v>
      </c>
      <c r="H98" s="273" t="str">
        <f>+IF(G98&lt;=59%,"INSUFICIENTE",IF(G98&gt;=60%,IF(G98&lt;=79.9%,"ADECUADO",IF(G98&gt;=80%,"SATISFACTORIO"))))</f>
        <v>SATISFACTORIO</v>
      </c>
      <c r="I98" s="337">
        <f>+G98</f>
        <v>1</v>
      </c>
      <c r="J98" s="388" t="str">
        <f>+IF(I98&lt;=59%,"INSUFICIENTE",IF(I98&gt;=60%,IF(I98&lt;=79%,"ADECUADO",IF(I98&gt;=80%,"SATISFACTORIO"))))</f>
        <v>SATISFACTORIO</v>
      </c>
    </row>
    <row r="99" spans="1:10" ht="78.75" customHeight="1" x14ac:dyDescent="0.25">
      <c r="A99" s="276"/>
      <c r="B99" s="278"/>
      <c r="C99" s="390"/>
      <c r="D99" s="214" t="s">
        <v>149</v>
      </c>
      <c r="E99" s="104">
        <f>+AVERAGE('[1]BANCO DE SANGRE'!$G$12:$G$14)</f>
        <v>1</v>
      </c>
      <c r="F99" s="6" t="str">
        <f t="shared" si="1"/>
        <v>SATISFACTORIO</v>
      </c>
      <c r="G99" s="271"/>
      <c r="H99" s="274"/>
      <c r="I99" s="335"/>
      <c r="J99" s="388"/>
    </row>
    <row r="100" spans="1:10" ht="41.25" customHeight="1" x14ac:dyDescent="0.25">
      <c r="A100" s="276"/>
      <c r="B100" s="187"/>
      <c r="C100" s="390"/>
      <c r="D100" s="126" t="s">
        <v>225</v>
      </c>
      <c r="E100" s="104">
        <f>+'[1]BANCO DE SANGRE'!$G$15</f>
        <v>1</v>
      </c>
      <c r="F100" s="6" t="str">
        <f t="shared" si="1"/>
        <v>SATISFACTORIO</v>
      </c>
      <c r="G100" s="271"/>
      <c r="H100" s="274"/>
      <c r="I100" s="335"/>
      <c r="J100" s="388"/>
    </row>
    <row r="101" spans="1:10" ht="33.75" x14ac:dyDescent="0.25">
      <c r="A101" s="276"/>
      <c r="B101" s="278" t="s">
        <v>21</v>
      </c>
      <c r="C101" s="390"/>
      <c r="D101" s="126" t="s">
        <v>226</v>
      </c>
      <c r="E101" s="104">
        <f>+'[1]BANCO DE SANGRE'!$G$16</f>
        <v>1</v>
      </c>
      <c r="F101" s="6" t="str">
        <f t="shared" si="1"/>
        <v>SATISFACTORIO</v>
      </c>
      <c r="G101" s="271"/>
      <c r="H101" s="274"/>
      <c r="I101" s="335"/>
      <c r="J101" s="388"/>
    </row>
    <row r="102" spans="1:10" ht="22.5" x14ac:dyDescent="0.25">
      <c r="A102" s="276"/>
      <c r="B102" s="278"/>
      <c r="C102" s="391"/>
      <c r="D102" s="89" t="s">
        <v>227</v>
      </c>
      <c r="E102" s="104">
        <f>+'[1]BANCO DE SANGRE'!$G$17</f>
        <v>1</v>
      </c>
      <c r="F102" s="114" t="str">
        <f t="shared" si="1"/>
        <v>SATISFACTORIO</v>
      </c>
      <c r="G102" s="271"/>
      <c r="H102" s="274"/>
      <c r="I102" s="335"/>
      <c r="J102" s="314"/>
    </row>
    <row r="103" spans="1:10" ht="33.75" x14ac:dyDescent="0.25">
      <c r="A103" s="276"/>
      <c r="B103" s="278"/>
      <c r="C103" s="391"/>
      <c r="D103" s="89" t="s">
        <v>38</v>
      </c>
      <c r="E103" s="104">
        <f>+'[1]BANCO DE SANGRE'!$G$18</f>
        <v>1</v>
      </c>
      <c r="F103" s="114" t="str">
        <f t="shared" si="1"/>
        <v>SATISFACTORIO</v>
      </c>
      <c r="G103" s="271"/>
      <c r="H103" s="274"/>
      <c r="I103" s="335"/>
      <c r="J103" s="314"/>
    </row>
    <row r="104" spans="1:10" ht="56.25" x14ac:dyDescent="0.25">
      <c r="A104" s="276"/>
      <c r="B104" s="278"/>
      <c r="C104" s="391"/>
      <c r="D104" s="89" t="s">
        <v>39</v>
      </c>
      <c r="E104" s="104">
        <f>+'[1]BANCO DE SANGRE'!$G$19</f>
        <v>1</v>
      </c>
      <c r="F104" s="114" t="str">
        <f t="shared" si="1"/>
        <v>SATISFACTORIO</v>
      </c>
      <c r="G104" s="271"/>
      <c r="H104" s="274"/>
      <c r="I104" s="335"/>
      <c r="J104" s="314"/>
    </row>
    <row r="105" spans="1:10" ht="45" x14ac:dyDescent="0.25">
      <c r="A105" s="276"/>
      <c r="B105" s="278"/>
      <c r="C105" s="391"/>
      <c r="D105" s="89" t="s">
        <v>22</v>
      </c>
      <c r="E105" s="104">
        <f>+'[1]BANCO DE SANGRE'!$G$20</f>
        <v>1</v>
      </c>
      <c r="F105" s="114" t="str">
        <f t="shared" si="1"/>
        <v>SATISFACTORIO</v>
      </c>
      <c r="G105" s="271"/>
      <c r="H105" s="274"/>
      <c r="I105" s="335"/>
      <c r="J105" s="314"/>
    </row>
    <row r="106" spans="1:10" ht="32.25" customHeight="1" x14ac:dyDescent="0.25">
      <c r="A106" s="276"/>
      <c r="B106" s="278"/>
      <c r="C106" s="391"/>
      <c r="D106" s="117" t="s">
        <v>228</v>
      </c>
      <c r="E106" s="104">
        <f>+AVERAGE('[1]BANCO DE SANGRE'!$G$21:$G$22)</f>
        <v>1</v>
      </c>
      <c r="F106" s="114" t="str">
        <f t="shared" si="1"/>
        <v>SATISFACTORIO</v>
      </c>
      <c r="G106" s="271"/>
      <c r="H106" s="274"/>
      <c r="I106" s="335"/>
      <c r="J106" s="314"/>
    </row>
    <row r="107" spans="1:10" ht="36.75" customHeight="1" x14ac:dyDescent="0.25">
      <c r="A107" s="322"/>
      <c r="B107" s="279"/>
      <c r="C107" s="390"/>
      <c r="D107" s="89" t="s">
        <v>229</v>
      </c>
      <c r="E107" s="104">
        <f>+'[1]BANCO DE SANGRE'!$G$23</f>
        <v>1</v>
      </c>
      <c r="F107" s="6" t="str">
        <f t="shared" si="1"/>
        <v>SATISFACTORIO</v>
      </c>
      <c r="G107" s="305"/>
      <c r="H107" s="306"/>
      <c r="I107" s="361"/>
      <c r="J107" s="388"/>
    </row>
    <row r="108" spans="1:10" ht="84" customHeight="1" x14ac:dyDescent="0.25">
      <c r="A108" s="396" t="s">
        <v>15</v>
      </c>
      <c r="B108" s="277" t="s">
        <v>16</v>
      </c>
      <c r="C108" s="393" t="s">
        <v>40</v>
      </c>
      <c r="D108" s="93" t="s">
        <v>200</v>
      </c>
      <c r="E108" s="104">
        <f>+[1]IMAGENOLOGIA!$G$11</f>
        <v>0.6</v>
      </c>
      <c r="F108" s="7" t="str">
        <f t="shared" si="1"/>
        <v>ADECUADO</v>
      </c>
      <c r="G108" s="270">
        <f>+AVERAGE(E108:E111)</f>
        <v>0.67083333333333328</v>
      </c>
      <c r="H108" s="273" t="str">
        <f>+IF(G108&lt;=59%,"INSUFICIENTE",IF(G108&gt;=60%,IF(G108&lt;=79%,"ADECUADO",IF(G108&gt;=80%,"SATISFACTORIO"))))</f>
        <v>ADECUADO</v>
      </c>
      <c r="I108" s="375">
        <f>+AVERAGE(G108:G113)</f>
        <v>0.73541666666666661</v>
      </c>
      <c r="J108" s="376" t="str">
        <f>+IF(I108&lt;=59%,"INSUFICIENTE",IF(I108&gt;=60%,IF(I108&lt;=79%,"ADECUADO",IF(I108&gt;=80%,"SATISFACTORIO"))))</f>
        <v>ADECUADO</v>
      </c>
    </row>
    <row r="109" spans="1:10" ht="84" customHeight="1" x14ac:dyDescent="0.25">
      <c r="A109" s="320"/>
      <c r="B109" s="278"/>
      <c r="C109" s="394"/>
      <c r="D109" s="105" t="s">
        <v>230</v>
      </c>
      <c r="E109" s="104">
        <f>+AVERAGE([1]IMAGENOLOGIA!$G$12:$G$14)</f>
        <v>0.43333333333333335</v>
      </c>
      <c r="F109" s="114" t="str">
        <f t="shared" si="1"/>
        <v>INSUFICIENTE</v>
      </c>
      <c r="G109" s="271"/>
      <c r="H109" s="274"/>
      <c r="I109" s="335"/>
      <c r="J109" s="376"/>
    </row>
    <row r="110" spans="1:10" ht="84" customHeight="1" x14ac:dyDescent="0.25">
      <c r="A110" s="320"/>
      <c r="B110" s="278"/>
      <c r="C110" s="394"/>
      <c r="D110" s="93" t="s">
        <v>19</v>
      </c>
      <c r="E110" s="104">
        <f>+[1]IMAGENOLOGIA!$G$15</f>
        <v>1</v>
      </c>
      <c r="F110" s="114" t="str">
        <f t="shared" si="1"/>
        <v>SATISFACTORIO</v>
      </c>
      <c r="G110" s="271"/>
      <c r="H110" s="274"/>
      <c r="I110" s="335"/>
      <c r="J110" s="376"/>
    </row>
    <row r="111" spans="1:10" ht="84" customHeight="1" x14ac:dyDescent="0.25">
      <c r="A111" s="320"/>
      <c r="B111" s="278"/>
      <c r="C111" s="394"/>
      <c r="D111" s="126" t="s">
        <v>231</v>
      </c>
      <c r="E111" s="104">
        <f>+[1]IMAGENOLOGIA!$G$16</f>
        <v>0.65</v>
      </c>
      <c r="F111" s="114" t="str">
        <f t="shared" si="1"/>
        <v>ADECUADO</v>
      </c>
      <c r="G111" s="271"/>
      <c r="H111" s="274"/>
      <c r="I111" s="335"/>
      <c r="J111" s="376"/>
    </row>
    <row r="112" spans="1:10" ht="78.75" customHeight="1" x14ac:dyDescent="0.25">
      <c r="A112" s="319"/>
      <c r="B112" s="272" t="s">
        <v>21</v>
      </c>
      <c r="C112" s="395"/>
      <c r="D112" s="89" t="s">
        <v>22</v>
      </c>
      <c r="E112" s="104">
        <f>+[1]IMAGENOLOGIA!$G$17</f>
        <v>1</v>
      </c>
      <c r="F112" s="57" t="str">
        <f t="shared" si="1"/>
        <v>SATISFACTORIO</v>
      </c>
      <c r="G112" s="271">
        <f>+AVERAGE(E112:E113)</f>
        <v>0.8</v>
      </c>
      <c r="H112" s="274" t="str">
        <f>+IF(G112&lt;=59%,"INSUFICIENTE",IF(G112&gt;=60%,IF(G112&lt;=79%,"ADECUADO",IF(G112&gt;=80%,"SATISFACTORIO"))))</f>
        <v>SATISFACTORIO</v>
      </c>
      <c r="I112" s="335"/>
      <c r="J112" s="376"/>
    </row>
    <row r="113" spans="1:10" ht="78.75" customHeight="1" x14ac:dyDescent="0.25">
      <c r="A113" s="178"/>
      <c r="B113" s="272"/>
      <c r="C113" s="185"/>
      <c r="D113" s="189" t="s">
        <v>23</v>
      </c>
      <c r="E113" s="104">
        <f>+[1]IMAGENOLOGIA!$G$18</f>
        <v>0.6</v>
      </c>
      <c r="F113" s="183" t="str">
        <f>+IF(E113&lt;=59%,"INSUFICIENTE",IF(E113&gt;=60%,IF(E113&lt;=79%,"ADECUADO",IF(E113&gt;=80%,"SATISFACTORIO"))))</f>
        <v>ADECUADO</v>
      </c>
      <c r="G113" s="305"/>
      <c r="H113" s="306"/>
      <c r="I113" s="361"/>
      <c r="J113" s="376"/>
    </row>
    <row r="114" spans="1:10" ht="78.75" customHeight="1" x14ac:dyDescent="0.25">
      <c r="A114" s="275" t="s">
        <v>15</v>
      </c>
      <c r="B114" s="288" t="s">
        <v>16</v>
      </c>
      <c r="C114" s="303" t="s">
        <v>42</v>
      </c>
      <c r="D114" s="93" t="s">
        <v>200</v>
      </c>
      <c r="E114" s="104">
        <f>+[1]LABORATORIO!$G$11</f>
        <v>1</v>
      </c>
      <c r="F114" s="7" t="str">
        <f t="shared" si="1"/>
        <v>SATISFACTORIO</v>
      </c>
      <c r="G114" s="270">
        <f>+AVERAGE(E114:E117)</f>
        <v>0.94687500000000002</v>
      </c>
      <c r="H114" s="273" t="str">
        <f>+IF(G114&lt;=59%,"INSUFICIENTE",IF(G114&gt;=60%,IF(G114&lt;=79.9%,"ADECUADO",IF(G114&gt;=80%,"SATISFACTORIO"))))</f>
        <v>SATISFACTORIO</v>
      </c>
      <c r="I114" s="331">
        <f>+AVERAGE(G114:G118)</f>
        <v>0.97343749999999996</v>
      </c>
      <c r="J114" s="315" t="str">
        <f>+IF(I114&lt;=59%,"INSUFICIENTE",IF(I114&gt;=60%,IF(I114&lt;=79%,"ADECUADO",IF(I114&gt;=80%,"SATISFACTORIO"))))</f>
        <v>SATISFACTORIO</v>
      </c>
    </row>
    <row r="115" spans="1:10" ht="31.5" customHeight="1" x14ac:dyDescent="0.25">
      <c r="A115" s="276"/>
      <c r="B115" s="289"/>
      <c r="C115" s="304"/>
      <c r="D115" s="126" t="s">
        <v>232</v>
      </c>
      <c r="E115" s="104">
        <f>+[1]LABORATORIO!$G$12</f>
        <v>1</v>
      </c>
      <c r="F115" s="7" t="str">
        <f t="shared" si="1"/>
        <v>SATISFACTORIO</v>
      </c>
      <c r="G115" s="271"/>
      <c r="H115" s="274"/>
      <c r="I115" s="332"/>
      <c r="J115" s="274"/>
    </row>
    <row r="116" spans="1:10" ht="68.25" customHeight="1" x14ac:dyDescent="0.25">
      <c r="A116" s="276"/>
      <c r="B116" s="289"/>
      <c r="C116" s="304"/>
      <c r="D116" s="105" t="s">
        <v>149</v>
      </c>
      <c r="E116" s="104">
        <f>+AVERAGE([1]LABORATORIO!$G$13:$G$16)</f>
        <v>0.78750000000000009</v>
      </c>
      <c r="F116" s="114" t="str">
        <f t="shared" si="1"/>
        <v>ADECUADO</v>
      </c>
      <c r="G116" s="271"/>
      <c r="H116" s="274"/>
      <c r="I116" s="332"/>
      <c r="J116" s="274"/>
    </row>
    <row r="117" spans="1:10" ht="31.5" customHeight="1" x14ac:dyDescent="0.25">
      <c r="A117" s="276"/>
      <c r="B117" s="290"/>
      <c r="C117" s="304"/>
      <c r="D117" s="126" t="s">
        <v>41</v>
      </c>
      <c r="E117" s="104">
        <f>+[1]LABORATORIO!$G$17</f>
        <v>1</v>
      </c>
      <c r="F117" s="114" t="str">
        <f t="shared" si="1"/>
        <v>SATISFACTORIO</v>
      </c>
      <c r="G117" s="271"/>
      <c r="H117" s="274"/>
      <c r="I117" s="332"/>
      <c r="J117" s="274"/>
    </row>
    <row r="118" spans="1:10" ht="49.5" customHeight="1" x14ac:dyDescent="0.25">
      <c r="A118" s="276"/>
      <c r="B118" s="184" t="s">
        <v>21</v>
      </c>
      <c r="C118" s="304"/>
      <c r="D118" s="89" t="s">
        <v>22</v>
      </c>
      <c r="E118" s="104">
        <f>+[1]LABORATORIO!$G$18</f>
        <v>1</v>
      </c>
      <c r="F118" s="114" t="str">
        <f t="shared" si="1"/>
        <v>SATISFACTORIO</v>
      </c>
      <c r="G118" s="61">
        <f>+E118</f>
        <v>1</v>
      </c>
      <c r="H118" s="274"/>
      <c r="I118" s="332"/>
      <c r="J118" s="274"/>
    </row>
    <row r="119" spans="1:10" ht="56.25" x14ac:dyDescent="0.25">
      <c r="A119" s="336" t="s">
        <v>15</v>
      </c>
      <c r="B119" s="309" t="s">
        <v>16</v>
      </c>
      <c r="C119" s="307" t="s">
        <v>48</v>
      </c>
      <c r="D119" s="126" t="s">
        <v>43</v>
      </c>
      <c r="E119" s="104">
        <f>+[1]EPIDEMIOLOGIA!$G$10</f>
        <v>1</v>
      </c>
      <c r="F119" s="8" t="str">
        <f t="shared" si="1"/>
        <v>SATISFACTORIO</v>
      </c>
      <c r="G119" s="338">
        <f>+AVERAGE(E119:E126)</f>
        <v>1</v>
      </c>
      <c r="H119" s="312" t="str">
        <f>+IF(G119&lt;=59%,"INSUFICIENTE",IF(G119&gt;=60%,IF(G119&lt;=79.9%,"ADECUADO",IF(G119&gt;=80%,"SATISFACTORIO"))))</f>
        <v>SATISFACTORIO</v>
      </c>
      <c r="I119" s="337">
        <f>+G119</f>
        <v>1</v>
      </c>
      <c r="J119" s="312" t="str">
        <f>+IF(I119&lt;=59%,"INSUFICIENTE",IF(I119&gt;=60%,IF(I119&lt;=79%,"ADECUADO",IF(I119&gt;=80%,"SATISFACTORIO"))))</f>
        <v>SATISFACTORIO</v>
      </c>
    </row>
    <row r="120" spans="1:10" ht="50.25" customHeight="1" x14ac:dyDescent="0.25">
      <c r="A120" s="336"/>
      <c r="B120" s="309"/>
      <c r="C120" s="307"/>
      <c r="D120" s="89" t="s">
        <v>233</v>
      </c>
      <c r="E120" s="104">
        <f>+[1]EPIDEMIOLOGIA!$G$11</f>
        <v>1</v>
      </c>
      <c r="F120" s="8" t="str">
        <f t="shared" si="1"/>
        <v>SATISFACTORIO</v>
      </c>
      <c r="G120" s="338"/>
      <c r="H120" s="312"/>
      <c r="I120" s="335"/>
      <c r="J120" s="312"/>
    </row>
    <row r="121" spans="1:10" ht="31.5" customHeight="1" x14ac:dyDescent="0.25">
      <c r="A121" s="336"/>
      <c r="B121" s="309"/>
      <c r="C121" s="307"/>
      <c r="D121" s="126" t="s">
        <v>44</v>
      </c>
      <c r="E121" s="104">
        <f>+[1]EPIDEMIOLOGIA!$G$12</f>
        <v>1</v>
      </c>
      <c r="F121" s="8" t="str">
        <f t="shared" si="1"/>
        <v>SATISFACTORIO</v>
      </c>
      <c r="G121" s="338"/>
      <c r="H121" s="312"/>
      <c r="I121" s="335"/>
      <c r="J121" s="312"/>
    </row>
    <row r="122" spans="1:10" ht="28.5" customHeight="1" x14ac:dyDescent="0.25">
      <c r="A122" s="320"/>
      <c r="B122" s="310"/>
      <c r="C122" s="292"/>
      <c r="D122" s="126" t="s">
        <v>45</v>
      </c>
      <c r="E122" s="104">
        <f>+[1]EPIDEMIOLOGIA!$G$13</f>
        <v>1</v>
      </c>
      <c r="F122" s="112" t="str">
        <f t="shared" si="1"/>
        <v>SATISFACTORIO</v>
      </c>
      <c r="G122" s="287"/>
      <c r="H122" s="314"/>
      <c r="I122" s="335"/>
      <c r="J122" s="314"/>
    </row>
    <row r="123" spans="1:10" ht="45" x14ac:dyDescent="0.25">
      <c r="A123" s="320"/>
      <c r="B123" s="310"/>
      <c r="C123" s="292"/>
      <c r="D123" s="126" t="s">
        <v>46</v>
      </c>
      <c r="E123" s="104">
        <f>+[1]EPIDEMIOLOGIA!$G$14</f>
        <v>1</v>
      </c>
      <c r="F123" s="112" t="str">
        <f t="shared" si="1"/>
        <v>SATISFACTORIO</v>
      </c>
      <c r="G123" s="287"/>
      <c r="H123" s="314"/>
      <c r="I123" s="335"/>
      <c r="J123" s="314"/>
    </row>
    <row r="124" spans="1:10" ht="39" customHeight="1" x14ac:dyDescent="0.25">
      <c r="A124" s="336"/>
      <c r="B124" s="309"/>
      <c r="C124" s="307"/>
      <c r="D124" s="126" t="s">
        <v>47</v>
      </c>
      <c r="E124" s="104">
        <f>+[1]EPIDEMIOLOGIA!$G$15</f>
        <v>1</v>
      </c>
      <c r="F124" s="8" t="str">
        <f t="shared" si="1"/>
        <v>SATISFACTORIO</v>
      </c>
      <c r="G124" s="338"/>
      <c r="H124" s="312"/>
      <c r="I124" s="335"/>
      <c r="J124" s="312"/>
    </row>
    <row r="125" spans="1:10" ht="29.25" customHeight="1" x14ac:dyDescent="0.25">
      <c r="A125" s="336"/>
      <c r="B125" s="309"/>
      <c r="C125" s="307"/>
      <c r="D125" s="126" t="s">
        <v>234</v>
      </c>
      <c r="E125" s="104">
        <f>+[1]EPIDEMIOLOGIA!$G$16</f>
        <v>1</v>
      </c>
      <c r="F125" s="8" t="str">
        <f t="shared" si="1"/>
        <v>SATISFACTORIO</v>
      </c>
      <c r="G125" s="338"/>
      <c r="H125" s="312"/>
      <c r="I125" s="335"/>
      <c r="J125" s="312"/>
    </row>
    <row r="126" spans="1:10" ht="31.5" customHeight="1" x14ac:dyDescent="0.25">
      <c r="A126" s="336"/>
      <c r="B126" s="309"/>
      <c r="C126" s="307"/>
      <c r="D126" s="127" t="s">
        <v>235</v>
      </c>
      <c r="E126" s="104">
        <f>+[1]EPIDEMIOLOGIA!$G$17</f>
        <v>1</v>
      </c>
      <c r="F126" s="8" t="str">
        <f t="shared" si="1"/>
        <v>SATISFACTORIO</v>
      </c>
      <c r="G126" s="338"/>
      <c r="H126" s="312"/>
      <c r="I126" s="361"/>
      <c r="J126" s="312"/>
    </row>
    <row r="127" spans="1:10" ht="67.5" x14ac:dyDescent="0.25">
      <c r="A127" s="11" t="s">
        <v>15</v>
      </c>
      <c r="B127" s="128" t="s">
        <v>16</v>
      </c>
      <c r="C127" s="13" t="s">
        <v>49</v>
      </c>
      <c r="D127" s="89" t="s">
        <v>236</v>
      </c>
      <c r="E127" s="104">
        <f>+'[1]H. CLINICAS'!$G$11</f>
        <v>0.95</v>
      </c>
      <c r="F127" s="8" t="str">
        <f t="shared" si="1"/>
        <v>SATISFACTORIO</v>
      </c>
      <c r="G127" s="12">
        <f>+E127</f>
        <v>0.95</v>
      </c>
      <c r="H127" s="10" t="str">
        <f>+IF(G127&lt;=59%,"INSUFICIENTE",IF(G127&gt;=60%,IF(G127&lt;=79.9%,"ADECUADO",IF(G127&gt;=80%,"SATISFACTORIO"))))</f>
        <v>SATISFACTORIO</v>
      </c>
      <c r="I127" s="22">
        <f>+G127</f>
        <v>0.95</v>
      </c>
      <c r="J127" s="10" t="str">
        <f>+IF(I127&lt;=59%,"INSUFICIENTE",IF(I127&gt;=60%,IF(I127&lt;=79%,"ADECUADO",IF(I127&gt;=80%,"SATISFACTORIO"))))</f>
        <v>SATISFACTORIO</v>
      </c>
    </row>
    <row r="128" spans="1:10" ht="78.75" customHeight="1" x14ac:dyDescent="0.25">
      <c r="A128" s="275" t="s">
        <v>15</v>
      </c>
      <c r="B128" s="373" t="s">
        <v>16</v>
      </c>
      <c r="C128" s="371" t="s">
        <v>50</v>
      </c>
      <c r="D128" s="93" t="s">
        <v>200</v>
      </c>
      <c r="E128" s="104" t="s">
        <v>129</v>
      </c>
      <c r="F128" s="8" t="str">
        <f t="shared" si="1"/>
        <v>SATISFACTORIO</v>
      </c>
      <c r="G128" s="270" t="s">
        <v>129</v>
      </c>
      <c r="H128" s="280" t="s">
        <v>442</v>
      </c>
      <c r="I128" s="360" t="s">
        <v>196</v>
      </c>
      <c r="J128" s="280" t="s">
        <v>442</v>
      </c>
    </row>
    <row r="129" spans="1:10" ht="68.25" customHeight="1" x14ac:dyDescent="0.25">
      <c r="A129" s="276"/>
      <c r="B129" s="374"/>
      <c r="C129" s="354"/>
      <c r="D129" s="190" t="s">
        <v>152</v>
      </c>
      <c r="E129" s="104" t="s">
        <v>129</v>
      </c>
      <c r="F129" s="8" t="str">
        <f t="shared" si="1"/>
        <v>SATISFACTORIO</v>
      </c>
      <c r="G129" s="271"/>
      <c r="H129" s="281"/>
      <c r="I129" s="271"/>
      <c r="J129" s="281"/>
    </row>
    <row r="130" spans="1:10" ht="33.75" x14ac:dyDescent="0.25">
      <c r="A130" s="276"/>
      <c r="B130" s="374"/>
      <c r="C130" s="354"/>
      <c r="D130" s="89" t="s">
        <v>153</v>
      </c>
      <c r="E130" s="104" t="s">
        <v>129</v>
      </c>
      <c r="F130" s="112" t="str">
        <f t="shared" si="1"/>
        <v>SATISFACTORIO</v>
      </c>
      <c r="G130" s="271"/>
      <c r="H130" s="281"/>
      <c r="I130" s="271"/>
      <c r="J130" s="281"/>
    </row>
    <row r="131" spans="1:10" ht="60.75" customHeight="1" x14ac:dyDescent="0.25">
      <c r="A131" s="276"/>
      <c r="B131" s="374"/>
      <c r="C131" s="354"/>
      <c r="D131" s="189" t="s">
        <v>237</v>
      </c>
      <c r="E131" s="104" t="s">
        <v>129</v>
      </c>
      <c r="F131" s="112" t="str">
        <f t="shared" si="1"/>
        <v>SATISFACTORIO</v>
      </c>
      <c r="G131" s="271"/>
      <c r="H131" s="281"/>
      <c r="I131" s="271"/>
      <c r="J131" s="281"/>
    </row>
    <row r="132" spans="1:10" ht="33.75" customHeight="1" x14ac:dyDescent="0.25">
      <c r="A132" s="276"/>
      <c r="B132" s="374"/>
      <c r="C132" s="354"/>
      <c r="D132" s="89" t="s">
        <v>238</v>
      </c>
      <c r="E132" s="104" t="s">
        <v>129</v>
      </c>
      <c r="F132" s="112" t="str">
        <f t="shared" si="1"/>
        <v>SATISFACTORIO</v>
      </c>
      <c r="G132" s="271"/>
      <c r="H132" s="281"/>
      <c r="I132" s="271"/>
      <c r="J132" s="281"/>
    </row>
    <row r="133" spans="1:10" ht="42.75" customHeight="1" x14ac:dyDescent="0.25">
      <c r="A133" s="276"/>
      <c r="B133" s="374"/>
      <c r="C133" s="354"/>
      <c r="D133" s="89" t="s">
        <v>154</v>
      </c>
      <c r="E133" s="104" t="s">
        <v>129</v>
      </c>
      <c r="F133" s="76" t="str">
        <f t="shared" si="1"/>
        <v>SATISFACTORIO</v>
      </c>
      <c r="G133" s="271"/>
      <c r="H133" s="281"/>
      <c r="I133" s="271"/>
      <c r="J133" s="281"/>
    </row>
    <row r="134" spans="1:10" ht="57.75" customHeight="1" x14ac:dyDescent="0.25">
      <c r="A134" s="276"/>
      <c r="B134" s="374"/>
      <c r="C134" s="354"/>
      <c r="D134" s="117" t="s">
        <v>155</v>
      </c>
      <c r="E134" s="104" t="s">
        <v>129</v>
      </c>
      <c r="F134" s="8" t="str">
        <f t="shared" si="1"/>
        <v>SATISFACTORIO</v>
      </c>
      <c r="G134" s="271"/>
      <c r="H134" s="281"/>
      <c r="I134" s="271"/>
      <c r="J134" s="281"/>
    </row>
    <row r="135" spans="1:10" ht="42.75" customHeight="1" x14ac:dyDescent="0.25">
      <c r="A135" s="322"/>
      <c r="B135" s="297"/>
      <c r="C135" s="372"/>
      <c r="D135" s="81" t="s">
        <v>156</v>
      </c>
      <c r="E135" s="104" t="s">
        <v>129</v>
      </c>
      <c r="F135" s="76" t="str">
        <f t="shared" si="1"/>
        <v>SATISFACTORIO</v>
      </c>
      <c r="G135" s="305"/>
      <c r="H135" s="282"/>
      <c r="I135" s="305"/>
      <c r="J135" s="282"/>
    </row>
    <row r="136" spans="1:10" ht="83.25" customHeight="1" x14ac:dyDescent="0.25">
      <c r="A136" s="336" t="s">
        <v>15</v>
      </c>
      <c r="B136" s="342" t="s">
        <v>16</v>
      </c>
      <c r="C136" s="339" t="s">
        <v>443</v>
      </c>
      <c r="D136" s="89" t="s">
        <v>239</v>
      </c>
      <c r="E136" s="104">
        <f>+[1]ENFERMERIA!$G$11</f>
        <v>0.8</v>
      </c>
      <c r="F136" s="8" t="str">
        <f t="shared" si="1"/>
        <v>SATISFACTORIO</v>
      </c>
      <c r="G136" s="338">
        <f>+AVERAGE(E136:E140)</f>
        <v>0.96</v>
      </c>
      <c r="H136" s="312" t="str">
        <f>+IF(G136&lt;=59%,"INSUFICIENTE",IF(G136&gt;=60%,IF(G136&lt;=79.9%,"ADECUADO",IF(G136&gt;=80%,"SATISFACTORIO"))))</f>
        <v>SATISFACTORIO</v>
      </c>
      <c r="I136" s="337">
        <f>+AVERAGE(G136)</f>
        <v>0.96</v>
      </c>
      <c r="J136" s="312" t="str">
        <f>+IF(I136&lt;=59%,"INSUFICIENTE",IF(I136&gt;=60%,IF(I136&lt;=79%,"ADECUADO",IF(I136&gt;=80%,"SATISFACTORIO"))))</f>
        <v>SATISFACTORIO</v>
      </c>
    </row>
    <row r="137" spans="1:10" ht="68.25" customHeight="1" x14ac:dyDescent="0.25">
      <c r="A137" s="319"/>
      <c r="B137" s="343"/>
      <c r="C137" s="340"/>
      <c r="D137" s="124" t="s">
        <v>240</v>
      </c>
      <c r="E137" s="104">
        <f>+AVERAGE([1]ENFERMERIA!$G$12:$G$14)</f>
        <v>1</v>
      </c>
      <c r="F137" s="55" t="str">
        <f t="shared" si="1"/>
        <v>SATISFACTORIO</v>
      </c>
      <c r="G137" s="321"/>
      <c r="H137" s="313"/>
      <c r="I137" s="335"/>
      <c r="J137" s="313"/>
    </row>
    <row r="138" spans="1:10" ht="57.75" customHeight="1" x14ac:dyDescent="0.25">
      <c r="A138" s="320"/>
      <c r="B138" s="272"/>
      <c r="C138" s="341"/>
      <c r="D138" s="124" t="s">
        <v>241</v>
      </c>
      <c r="E138" s="104">
        <f>+[1]ENFERMERIA!$G$15</f>
        <v>1</v>
      </c>
      <c r="F138" s="112" t="str">
        <f t="shared" si="1"/>
        <v>SATISFACTORIO</v>
      </c>
      <c r="G138" s="287"/>
      <c r="H138" s="314"/>
      <c r="I138" s="335"/>
      <c r="J138" s="314"/>
    </row>
    <row r="139" spans="1:10" ht="24.75" customHeight="1" x14ac:dyDescent="0.25">
      <c r="A139" s="336"/>
      <c r="B139" s="342"/>
      <c r="C139" s="339"/>
      <c r="D139" s="176" t="s">
        <v>242</v>
      </c>
      <c r="E139" s="104">
        <f>+[1]ENFERMERIA!$G$16</f>
        <v>1</v>
      </c>
      <c r="F139" s="8" t="str">
        <f t="shared" ref="F139:F182" si="2">+IF(E139&lt;=59%,"INSUFICIENTE",IF(E139&gt;=60%,IF(E139&lt;=79%,"ADECUADO",IF(E139&gt;=80%,"SATISFACTORIO"))))</f>
        <v>SATISFACTORIO</v>
      </c>
      <c r="G139" s="338"/>
      <c r="H139" s="312"/>
      <c r="I139" s="335"/>
      <c r="J139" s="312"/>
    </row>
    <row r="140" spans="1:10" ht="33.75" x14ac:dyDescent="0.25">
      <c r="A140" s="320"/>
      <c r="B140" s="272"/>
      <c r="C140" s="341"/>
      <c r="D140" s="89" t="s">
        <v>243</v>
      </c>
      <c r="E140" s="104">
        <f>+[1]ENFERMERIA!$G$18</f>
        <v>1</v>
      </c>
      <c r="F140" s="112" t="str">
        <f t="shared" si="2"/>
        <v>SATISFACTORIO</v>
      </c>
      <c r="G140" s="287"/>
      <c r="H140" s="314"/>
      <c r="I140" s="335"/>
      <c r="J140" s="314"/>
    </row>
    <row r="141" spans="1:10" ht="33.75" customHeight="1" x14ac:dyDescent="0.25">
      <c r="A141" s="336" t="s">
        <v>15</v>
      </c>
      <c r="B141" s="277" t="s">
        <v>16</v>
      </c>
      <c r="C141" s="300" t="s">
        <v>51</v>
      </c>
      <c r="D141" s="89" t="s">
        <v>244</v>
      </c>
      <c r="E141" s="104">
        <f>+[1]IAMI!$G$11</f>
        <v>0.75</v>
      </c>
      <c r="F141" s="8" t="str">
        <f t="shared" si="2"/>
        <v>ADECUADO</v>
      </c>
      <c r="G141" s="270">
        <f>+AVERAGE(E141:E145)</f>
        <v>0.83000000000000007</v>
      </c>
      <c r="H141" s="315" t="str">
        <f>+IF(G141&lt;=59%,"INSUFICIENTE",IF(G141&gt;=60%,IF(G141&lt;=79.9%,"ADECUADO",IF(G141&gt;=80%,"SATISFACTORIO"))))</f>
        <v>SATISFACTORIO</v>
      </c>
      <c r="I141" s="337">
        <f>+AVERAGE(G141:G145)</f>
        <v>0.91500000000000004</v>
      </c>
      <c r="J141" s="312" t="str">
        <f>+IF(I141&lt;=59%,"INSUFICIENTE",IF(I141&gt;=60%,IF(I141&lt;=79%,"ADECUADO",IF(I141&gt;=80%,"SATISFACTORIO"))))</f>
        <v>SATISFACTORIO</v>
      </c>
    </row>
    <row r="142" spans="1:10" ht="33.75" x14ac:dyDescent="0.25">
      <c r="A142" s="320"/>
      <c r="B142" s="278"/>
      <c r="C142" s="301"/>
      <c r="D142" s="89" t="s">
        <v>245</v>
      </c>
      <c r="E142" s="104">
        <f>+[1]IAMI!$G$12</f>
        <v>0.8</v>
      </c>
      <c r="F142" s="112" t="str">
        <f t="shared" si="2"/>
        <v>SATISFACTORIO</v>
      </c>
      <c r="G142" s="271"/>
      <c r="H142" s="274"/>
      <c r="I142" s="335"/>
      <c r="J142" s="314"/>
    </row>
    <row r="143" spans="1:10" ht="45" x14ac:dyDescent="0.25">
      <c r="A143" s="320"/>
      <c r="B143" s="278"/>
      <c r="C143" s="301"/>
      <c r="D143" s="89" t="s">
        <v>246</v>
      </c>
      <c r="E143" s="104">
        <f>+[1]IAMI!$G$13</f>
        <v>0.8</v>
      </c>
      <c r="F143" s="112" t="str">
        <f t="shared" si="2"/>
        <v>SATISFACTORIO</v>
      </c>
      <c r="G143" s="271"/>
      <c r="H143" s="274"/>
      <c r="I143" s="335"/>
      <c r="J143" s="314"/>
    </row>
    <row r="144" spans="1:10" ht="56.25" x14ac:dyDescent="0.25">
      <c r="A144" s="320"/>
      <c r="B144" s="278"/>
      <c r="C144" s="301"/>
      <c r="D144" s="89" t="s">
        <v>247</v>
      </c>
      <c r="E144" s="104">
        <f>+[1]IAMI!$G$14</f>
        <v>0.8</v>
      </c>
      <c r="F144" s="112" t="str">
        <f t="shared" si="2"/>
        <v>SATISFACTORIO</v>
      </c>
      <c r="G144" s="271"/>
      <c r="H144" s="274"/>
      <c r="I144" s="335"/>
      <c r="J144" s="314"/>
    </row>
    <row r="145" spans="1:10" ht="94.5" customHeight="1" x14ac:dyDescent="0.25">
      <c r="A145" s="336"/>
      <c r="B145" s="129" t="s">
        <v>21</v>
      </c>
      <c r="C145" s="302"/>
      <c r="D145" s="89" t="s">
        <v>221</v>
      </c>
      <c r="E145" s="104">
        <f>+[1]IAMI!$G$15</f>
        <v>1</v>
      </c>
      <c r="F145" s="8" t="str">
        <f t="shared" si="2"/>
        <v>SATISFACTORIO</v>
      </c>
      <c r="G145" s="182">
        <f>+E145</f>
        <v>1</v>
      </c>
      <c r="H145" s="274"/>
      <c r="I145" s="335"/>
      <c r="J145" s="312"/>
    </row>
    <row r="146" spans="1:10" ht="49.5" customHeight="1" x14ac:dyDescent="0.25">
      <c r="A146" s="336" t="s">
        <v>15</v>
      </c>
      <c r="B146" s="367" t="s">
        <v>20</v>
      </c>
      <c r="C146" s="362" t="s">
        <v>52</v>
      </c>
      <c r="D146" s="89" t="s">
        <v>248</v>
      </c>
      <c r="E146" s="104" t="s">
        <v>129</v>
      </c>
      <c r="F146" s="8" t="str">
        <f t="shared" si="2"/>
        <v>SATISFACTORIO</v>
      </c>
      <c r="G146" s="338">
        <f>AVERAGE(E146:E154)</f>
        <v>0.95000000000000007</v>
      </c>
      <c r="H146" s="312" t="str">
        <f>+IF(G146&lt;=59%,"INSUFICIENTE",IF(G146&gt;=60%,IF(G146&lt;=79.9%,"ADECUADO",IF(G146&gt;=80%,"SATISFACTORIO"))))</f>
        <v>SATISFACTORIO</v>
      </c>
      <c r="I146" s="370">
        <f>+G146</f>
        <v>0.95000000000000007</v>
      </c>
      <c r="J146" s="312" t="str">
        <f>+IF(I146&lt;=59%,"INSUFICIENTE",IF(I146&gt;=60%,IF(I146&lt;=79%,"ADECUADO",IF(I146&gt;=80%,"SATISFACTORIO"))))</f>
        <v>SATISFACTORIO</v>
      </c>
    </row>
    <row r="147" spans="1:10" ht="49.5" customHeight="1" x14ac:dyDescent="0.25">
      <c r="A147" s="319"/>
      <c r="B147" s="368"/>
      <c r="C147" s="363"/>
      <c r="D147" s="89" t="s">
        <v>249</v>
      </c>
      <c r="E147" s="104" t="str">
        <f>+'[1]CONTROL INTERNO'!$G$11</f>
        <v>N.A.</v>
      </c>
      <c r="F147" s="55" t="str">
        <f t="shared" si="2"/>
        <v>SATISFACTORIO</v>
      </c>
      <c r="G147" s="321"/>
      <c r="H147" s="313"/>
      <c r="I147" s="332"/>
      <c r="J147" s="313"/>
    </row>
    <row r="148" spans="1:10" ht="49.5" customHeight="1" x14ac:dyDescent="0.25">
      <c r="A148" s="319"/>
      <c r="B148" s="368"/>
      <c r="C148" s="363"/>
      <c r="D148" s="89" t="s">
        <v>250</v>
      </c>
      <c r="E148" s="104">
        <f>+'[1]CONTROL INTERNO'!$G$12</f>
        <v>1</v>
      </c>
      <c r="F148" s="55" t="str">
        <f t="shared" si="2"/>
        <v>SATISFACTORIO</v>
      </c>
      <c r="G148" s="321"/>
      <c r="H148" s="313"/>
      <c r="I148" s="332"/>
      <c r="J148" s="313"/>
    </row>
    <row r="149" spans="1:10" ht="49.5" customHeight="1" x14ac:dyDescent="0.25">
      <c r="A149" s="319"/>
      <c r="B149" s="368"/>
      <c r="C149" s="363"/>
      <c r="D149" s="89" t="s">
        <v>157</v>
      </c>
      <c r="E149" s="104" t="str">
        <f>+'[1]CONTROL INTERNO'!$G$14</f>
        <v>N.A.</v>
      </c>
      <c r="F149" s="55" t="str">
        <f t="shared" si="2"/>
        <v>SATISFACTORIO</v>
      </c>
      <c r="G149" s="321"/>
      <c r="H149" s="313"/>
      <c r="I149" s="332"/>
      <c r="J149" s="313"/>
    </row>
    <row r="150" spans="1:10" ht="49.5" customHeight="1" x14ac:dyDescent="0.25">
      <c r="A150" s="320"/>
      <c r="B150" s="369"/>
      <c r="C150" s="364"/>
      <c r="D150" s="89" t="s">
        <v>158</v>
      </c>
      <c r="E150" s="104">
        <f>+'[1]CONTROL INTERNO'!$G$15</f>
        <v>1</v>
      </c>
      <c r="F150" s="112" t="str">
        <f t="shared" si="2"/>
        <v>SATISFACTORIO</v>
      </c>
      <c r="G150" s="287"/>
      <c r="H150" s="314"/>
      <c r="I150" s="332"/>
      <c r="J150" s="314"/>
    </row>
    <row r="151" spans="1:10" ht="49.5" customHeight="1" x14ac:dyDescent="0.25">
      <c r="A151" s="320"/>
      <c r="B151" s="369"/>
      <c r="C151" s="364"/>
      <c r="D151" s="89" t="s">
        <v>159</v>
      </c>
      <c r="E151" s="104">
        <f>+'[1]CONTROL INTERNO'!$G$16</f>
        <v>1</v>
      </c>
      <c r="F151" s="112" t="str">
        <f t="shared" si="2"/>
        <v>SATISFACTORIO</v>
      </c>
      <c r="G151" s="287"/>
      <c r="H151" s="314"/>
      <c r="I151" s="332"/>
      <c r="J151" s="314"/>
    </row>
    <row r="152" spans="1:10" ht="49.5" customHeight="1" x14ac:dyDescent="0.25">
      <c r="A152" s="320"/>
      <c r="B152" s="369"/>
      <c r="C152" s="364"/>
      <c r="D152" s="89" t="s">
        <v>141</v>
      </c>
      <c r="E152" s="104">
        <f>+'[1]CONTROL INTERNO'!$G$17</f>
        <v>1</v>
      </c>
      <c r="F152" s="112" t="str">
        <f t="shared" si="2"/>
        <v>SATISFACTORIO</v>
      </c>
      <c r="G152" s="287"/>
      <c r="H152" s="314"/>
      <c r="I152" s="332"/>
      <c r="J152" s="314"/>
    </row>
    <row r="153" spans="1:10" ht="49.5" customHeight="1" x14ac:dyDescent="0.25">
      <c r="A153" s="319"/>
      <c r="B153" s="368"/>
      <c r="C153" s="363"/>
      <c r="D153" s="126" t="s">
        <v>251</v>
      </c>
      <c r="E153" s="104">
        <f>+'[1]CONTROL INTERNO'!$G$18</f>
        <v>0.7</v>
      </c>
      <c r="F153" s="55" t="str">
        <f t="shared" si="2"/>
        <v>ADECUADO</v>
      </c>
      <c r="G153" s="321"/>
      <c r="H153" s="313"/>
      <c r="I153" s="332"/>
      <c r="J153" s="313"/>
    </row>
    <row r="154" spans="1:10" ht="69.75" customHeight="1" x14ac:dyDescent="0.25">
      <c r="A154" s="319"/>
      <c r="B154" s="368"/>
      <c r="C154" s="363"/>
      <c r="D154" s="126" t="s">
        <v>252</v>
      </c>
      <c r="E154" s="104">
        <f>+'[1]CONTROL INTERNO'!$G$19</f>
        <v>1</v>
      </c>
      <c r="F154" s="55" t="str">
        <f t="shared" si="2"/>
        <v>SATISFACTORIO</v>
      </c>
      <c r="G154" s="321"/>
      <c r="H154" s="313"/>
      <c r="I154" s="332"/>
      <c r="J154" s="313"/>
    </row>
    <row r="155" spans="1:10" ht="50.25" customHeight="1" x14ac:dyDescent="0.25">
      <c r="A155" s="336" t="s">
        <v>15</v>
      </c>
      <c r="B155" s="309" t="s">
        <v>53</v>
      </c>
      <c r="C155" s="365" t="s">
        <v>59</v>
      </c>
      <c r="D155" s="89" t="s">
        <v>54</v>
      </c>
      <c r="E155" s="104" t="s">
        <v>129</v>
      </c>
      <c r="F155" s="8" t="str">
        <f t="shared" si="2"/>
        <v>SATISFACTORIO</v>
      </c>
      <c r="G155" s="338" t="s">
        <v>129</v>
      </c>
      <c r="H155" s="280" t="s">
        <v>442</v>
      </c>
      <c r="I155" s="337" t="str">
        <f>+G155</f>
        <v>N.A.</v>
      </c>
      <c r="J155" s="280" t="s">
        <v>442</v>
      </c>
    </row>
    <row r="156" spans="1:10" ht="30" customHeight="1" x14ac:dyDescent="0.25">
      <c r="A156" s="336"/>
      <c r="B156" s="309"/>
      <c r="C156" s="365"/>
      <c r="D156" s="89" t="s">
        <v>55</v>
      </c>
      <c r="E156" s="104" t="s">
        <v>129</v>
      </c>
      <c r="F156" s="8" t="str">
        <f t="shared" si="2"/>
        <v>SATISFACTORIO</v>
      </c>
      <c r="G156" s="338"/>
      <c r="H156" s="281"/>
      <c r="I156" s="335"/>
      <c r="J156" s="281"/>
    </row>
    <row r="157" spans="1:10" ht="42.75" customHeight="1" x14ac:dyDescent="0.25">
      <c r="A157" s="336"/>
      <c r="B157" s="309"/>
      <c r="C157" s="365"/>
      <c r="D157" s="89" t="s">
        <v>56</v>
      </c>
      <c r="E157" s="104" t="s">
        <v>129</v>
      </c>
      <c r="F157" s="8" t="str">
        <f t="shared" si="2"/>
        <v>SATISFACTORIO</v>
      </c>
      <c r="G157" s="338"/>
      <c r="H157" s="281"/>
      <c r="I157" s="335"/>
      <c r="J157" s="281"/>
    </row>
    <row r="158" spans="1:10" ht="42.75" customHeight="1" x14ac:dyDescent="0.25">
      <c r="A158" s="320"/>
      <c r="B158" s="310"/>
      <c r="C158" s="366"/>
      <c r="D158" s="89" t="s">
        <v>57</v>
      </c>
      <c r="E158" s="104" t="s">
        <v>129</v>
      </c>
      <c r="F158" s="112" t="str">
        <f t="shared" si="2"/>
        <v>SATISFACTORIO</v>
      </c>
      <c r="G158" s="287"/>
      <c r="H158" s="281"/>
      <c r="I158" s="335"/>
      <c r="J158" s="281"/>
    </row>
    <row r="159" spans="1:10" ht="42.75" customHeight="1" x14ac:dyDescent="0.25">
      <c r="A159" s="320"/>
      <c r="B159" s="310"/>
      <c r="C159" s="366"/>
      <c r="D159" s="277" t="s">
        <v>58</v>
      </c>
      <c r="E159" s="104" t="s">
        <v>129</v>
      </c>
      <c r="F159" s="112" t="str">
        <f t="shared" si="2"/>
        <v>SATISFACTORIO</v>
      </c>
      <c r="G159" s="287"/>
      <c r="H159" s="281"/>
      <c r="I159" s="335"/>
      <c r="J159" s="281"/>
    </row>
    <row r="160" spans="1:10" ht="42.75" customHeight="1" x14ac:dyDescent="0.25">
      <c r="A160" s="320"/>
      <c r="B160" s="310"/>
      <c r="C160" s="366"/>
      <c r="D160" s="278"/>
      <c r="E160" s="104" t="s">
        <v>129</v>
      </c>
      <c r="F160" s="112" t="str">
        <f t="shared" si="2"/>
        <v>SATISFACTORIO</v>
      </c>
      <c r="G160" s="287"/>
      <c r="H160" s="281"/>
      <c r="I160" s="335"/>
      <c r="J160" s="281"/>
    </row>
    <row r="161" spans="1:10" ht="43.5" customHeight="1" x14ac:dyDescent="0.25">
      <c r="A161" s="336"/>
      <c r="B161" s="309"/>
      <c r="C161" s="365"/>
      <c r="D161" s="279"/>
      <c r="E161" s="104" t="s">
        <v>129</v>
      </c>
      <c r="F161" s="8" t="str">
        <f t="shared" si="2"/>
        <v>SATISFACTORIO</v>
      </c>
      <c r="G161" s="338"/>
      <c r="H161" s="282"/>
      <c r="I161" s="335"/>
      <c r="J161" s="282"/>
    </row>
    <row r="162" spans="1:10" ht="60" customHeight="1" x14ac:dyDescent="0.25">
      <c r="A162" s="336" t="s">
        <v>15</v>
      </c>
      <c r="B162" s="309" t="s">
        <v>16</v>
      </c>
      <c r="C162" s="307" t="s">
        <v>60</v>
      </c>
      <c r="D162" s="90" t="s">
        <v>444</v>
      </c>
      <c r="E162" s="104">
        <f>+'[1]RECURSOS BIOMEDICOS'!$G$11</f>
        <v>1</v>
      </c>
      <c r="F162" s="8" t="str">
        <f t="shared" si="2"/>
        <v>SATISFACTORIO</v>
      </c>
      <c r="G162" s="344">
        <f>+AVERAGE(E162:E176)</f>
        <v>0.97333333333333327</v>
      </c>
      <c r="H162" s="312" t="str">
        <f>+IF(G162&lt;=59%,"INSUFICIENTE",IF(G162&gt;=60%,IF(G162&lt;=79.9%,"ADECUADO",IF(G162&gt;=80%,"SATISFACTORIO"))))</f>
        <v>SATISFACTORIO</v>
      </c>
      <c r="I162" s="337">
        <f>+G162</f>
        <v>0.97333333333333327</v>
      </c>
      <c r="J162" s="312" t="str">
        <f>+IF(I162&lt;=59%,"INSUFICIENTE",IF(I162&gt;=60%,IF(I162&lt;=79%,"ADECUADO",IF(I162&gt;=80%,"SATISFACTORIO"))))</f>
        <v>SATISFACTORIO</v>
      </c>
    </row>
    <row r="163" spans="1:10" ht="53.25" customHeight="1" x14ac:dyDescent="0.25">
      <c r="A163" s="336"/>
      <c r="B163" s="309"/>
      <c r="C163" s="307"/>
      <c r="D163" s="90" t="s">
        <v>445</v>
      </c>
      <c r="E163" s="104">
        <f>+'[1]RECURSOS BIOMEDICOS'!$G$12</f>
        <v>1</v>
      </c>
      <c r="F163" s="8" t="str">
        <f t="shared" si="2"/>
        <v>SATISFACTORIO</v>
      </c>
      <c r="G163" s="271"/>
      <c r="H163" s="312"/>
      <c r="I163" s="335"/>
      <c r="J163" s="312"/>
    </row>
    <row r="164" spans="1:10" ht="53.25" customHeight="1" x14ac:dyDescent="0.25">
      <c r="A164" s="320"/>
      <c r="B164" s="310"/>
      <c r="C164" s="292"/>
      <c r="D164" s="90" t="s">
        <v>446</v>
      </c>
      <c r="E164" s="104">
        <f>+'[1]RECURSOS BIOMEDICOS'!$G$15</f>
        <v>1</v>
      </c>
      <c r="F164" s="112" t="str">
        <f t="shared" si="2"/>
        <v>SATISFACTORIO</v>
      </c>
      <c r="G164" s="271"/>
      <c r="H164" s="314"/>
      <c r="I164" s="335"/>
      <c r="J164" s="314"/>
    </row>
    <row r="165" spans="1:10" ht="53.25" customHeight="1" x14ac:dyDescent="0.25">
      <c r="A165" s="320"/>
      <c r="B165" s="310"/>
      <c r="C165" s="292"/>
      <c r="D165" s="90" t="s">
        <v>447</v>
      </c>
      <c r="E165" s="104">
        <f>+'[1]RECURSOS BIOMEDICOS'!$G$16</f>
        <v>1</v>
      </c>
      <c r="F165" s="112" t="str">
        <f t="shared" si="2"/>
        <v>SATISFACTORIO</v>
      </c>
      <c r="G165" s="271"/>
      <c r="H165" s="314"/>
      <c r="I165" s="335"/>
      <c r="J165" s="314"/>
    </row>
    <row r="166" spans="1:10" ht="53.25" customHeight="1" x14ac:dyDescent="0.25">
      <c r="A166" s="320"/>
      <c r="B166" s="310"/>
      <c r="C166" s="292"/>
      <c r="D166" s="90" t="s">
        <v>448</v>
      </c>
      <c r="E166" s="104">
        <f>+'[1]RECURSOS BIOMEDICOS'!$G$17</f>
        <v>1</v>
      </c>
      <c r="F166" s="112" t="str">
        <f t="shared" si="2"/>
        <v>SATISFACTORIO</v>
      </c>
      <c r="G166" s="271"/>
      <c r="H166" s="314"/>
      <c r="I166" s="335"/>
      <c r="J166" s="314"/>
    </row>
    <row r="167" spans="1:10" ht="53.25" customHeight="1" x14ac:dyDescent="0.25">
      <c r="A167" s="320"/>
      <c r="B167" s="310"/>
      <c r="C167" s="292"/>
      <c r="D167" s="90" t="s">
        <v>449</v>
      </c>
      <c r="E167" s="104">
        <f>+'[1]RECURSOS BIOMEDICOS'!$G$18</f>
        <v>1</v>
      </c>
      <c r="F167" s="112" t="str">
        <f t="shared" si="2"/>
        <v>SATISFACTORIO</v>
      </c>
      <c r="G167" s="271"/>
      <c r="H167" s="314"/>
      <c r="I167" s="335"/>
      <c r="J167" s="314"/>
    </row>
    <row r="168" spans="1:10" ht="53.25" customHeight="1" x14ac:dyDescent="0.25">
      <c r="A168" s="320"/>
      <c r="B168" s="310"/>
      <c r="C168" s="292"/>
      <c r="D168" s="90" t="s">
        <v>450</v>
      </c>
      <c r="E168" s="104">
        <f>+'[1]RECURSOS BIOMEDICOS'!$G$20</f>
        <v>1</v>
      </c>
      <c r="F168" s="112" t="str">
        <f t="shared" si="2"/>
        <v>SATISFACTORIO</v>
      </c>
      <c r="G168" s="271"/>
      <c r="H168" s="314"/>
      <c r="I168" s="335"/>
      <c r="J168" s="314"/>
    </row>
    <row r="169" spans="1:10" ht="47.25" customHeight="1" x14ac:dyDescent="0.25">
      <c r="A169" s="336"/>
      <c r="B169" s="309"/>
      <c r="C169" s="307"/>
      <c r="D169" s="90" t="s">
        <v>451</v>
      </c>
      <c r="E169" s="104">
        <f>+'[1]RECURSOS BIOMEDICOS'!$G$22</f>
        <v>1</v>
      </c>
      <c r="F169" s="8" t="str">
        <f t="shared" si="2"/>
        <v>SATISFACTORIO</v>
      </c>
      <c r="G169" s="271"/>
      <c r="H169" s="312"/>
      <c r="I169" s="335"/>
      <c r="J169" s="312"/>
    </row>
    <row r="170" spans="1:10" ht="48.75" customHeight="1" x14ac:dyDescent="0.25">
      <c r="A170" s="320"/>
      <c r="B170" s="310"/>
      <c r="C170" s="292"/>
      <c r="D170" s="90" t="s">
        <v>452</v>
      </c>
      <c r="E170" s="104">
        <f>+'[1]RECURSOS BIOMEDICOS'!$G$23</f>
        <v>1</v>
      </c>
      <c r="F170" s="112" t="str">
        <f t="shared" si="2"/>
        <v>SATISFACTORIO</v>
      </c>
      <c r="G170" s="271"/>
      <c r="H170" s="314"/>
      <c r="I170" s="335"/>
      <c r="J170" s="314"/>
    </row>
    <row r="171" spans="1:10" ht="44.25" customHeight="1" x14ac:dyDescent="0.25">
      <c r="A171" s="320"/>
      <c r="B171" s="310"/>
      <c r="C171" s="292"/>
      <c r="D171" s="90" t="s">
        <v>453</v>
      </c>
      <c r="E171" s="104">
        <f>+'[1]RECURSOS BIOMEDICOS'!$G$24</f>
        <v>1</v>
      </c>
      <c r="F171" s="112" t="str">
        <f t="shared" si="2"/>
        <v>SATISFACTORIO</v>
      </c>
      <c r="G171" s="271"/>
      <c r="H171" s="314"/>
      <c r="I171" s="335"/>
      <c r="J171" s="314"/>
    </row>
    <row r="172" spans="1:10" ht="57.75" customHeight="1" x14ac:dyDescent="0.25">
      <c r="A172" s="320"/>
      <c r="B172" s="310"/>
      <c r="C172" s="292"/>
      <c r="D172" s="90" t="s">
        <v>454</v>
      </c>
      <c r="E172" s="104">
        <f>+'[1]RECURSOS BIOMEDICOS'!$G$25</f>
        <v>1</v>
      </c>
      <c r="F172" s="112" t="str">
        <f t="shared" si="2"/>
        <v>SATISFACTORIO</v>
      </c>
      <c r="G172" s="271"/>
      <c r="H172" s="314"/>
      <c r="I172" s="335"/>
      <c r="J172" s="314"/>
    </row>
    <row r="173" spans="1:10" ht="53.25" customHeight="1" x14ac:dyDescent="0.25">
      <c r="A173" s="336"/>
      <c r="B173" s="309"/>
      <c r="C173" s="307"/>
      <c r="D173" s="90" t="s">
        <v>160</v>
      </c>
      <c r="E173" s="104">
        <f>+'[1]RECURSOS BIOMEDICOS'!$G$26</f>
        <v>1</v>
      </c>
      <c r="F173" s="8" t="str">
        <f t="shared" si="2"/>
        <v>SATISFACTORIO</v>
      </c>
      <c r="G173" s="271"/>
      <c r="H173" s="312"/>
      <c r="I173" s="335"/>
      <c r="J173" s="312"/>
    </row>
    <row r="174" spans="1:10" ht="40.5" customHeight="1" x14ac:dyDescent="0.25">
      <c r="A174" s="336"/>
      <c r="B174" s="309"/>
      <c r="C174" s="307"/>
      <c r="D174" s="90" t="s">
        <v>161</v>
      </c>
      <c r="E174" s="104">
        <f>+'[1]RECURSOS BIOMEDICOS'!$G$27</f>
        <v>1</v>
      </c>
      <c r="F174" s="8" t="str">
        <f t="shared" si="2"/>
        <v>SATISFACTORIO</v>
      </c>
      <c r="G174" s="271"/>
      <c r="H174" s="312"/>
      <c r="I174" s="335"/>
      <c r="J174" s="312"/>
    </row>
    <row r="175" spans="1:10" ht="44.25" customHeight="1" x14ac:dyDescent="0.25">
      <c r="A175" s="336"/>
      <c r="B175" s="309"/>
      <c r="C175" s="307"/>
      <c r="D175" s="90" t="s">
        <v>162</v>
      </c>
      <c r="E175" s="104">
        <f>+'[1]RECURSOS BIOMEDICOS'!$G$28</f>
        <v>1</v>
      </c>
      <c r="F175" s="8" t="str">
        <f t="shared" si="2"/>
        <v>SATISFACTORIO</v>
      </c>
      <c r="G175" s="271"/>
      <c r="H175" s="312"/>
      <c r="I175" s="335"/>
      <c r="J175" s="312"/>
    </row>
    <row r="176" spans="1:10" ht="33.75" x14ac:dyDescent="0.25">
      <c r="A176" s="319"/>
      <c r="B176" s="311"/>
      <c r="C176" s="308"/>
      <c r="D176" s="89" t="s">
        <v>163</v>
      </c>
      <c r="E176" s="104">
        <f>+'[1]RECURSOS BIOMEDICOS'!$G$29</f>
        <v>0.6</v>
      </c>
      <c r="F176" s="55" t="str">
        <f t="shared" si="2"/>
        <v>ADECUADO</v>
      </c>
      <c r="G176" s="271"/>
      <c r="H176" s="313"/>
      <c r="I176" s="335"/>
      <c r="J176" s="313"/>
    </row>
    <row r="177" spans="1:10" ht="59.25" customHeight="1" x14ac:dyDescent="0.25">
      <c r="A177" s="275" t="s">
        <v>15</v>
      </c>
      <c r="B177" s="358" t="s">
        <v>21</v>
      </c>
      <c r="C177" s="333" t="s">
        <v>61</v>
      </c>
      <c r="D177" s="214" t="s">
        <v>253</v>
      </c>
      <c r="E177" s="104">
        <f>+AVERAGE([1]GIU!$G$11:$G$12)</f>
        <v>1</v>
      </c>
      <c r="F177" s="9" t="str">
        <f t="shared" si="2"/>
        <v>SATISFACTORIO</v>
      </c>
      <c r="G177" s="360">
        <f>+AVERAGE(E177:E183)</f>
        <v>0.84285714285714286</v>
      </c>
      <c r="H177" s="329" t="str">
        <f>+IF(G177&lt;=59%,"INSUFICIENTE",IF(G177&gt;=60%,IF(G177&lt;=79.9%,"ADECUADO",IF(G177&gt;=80%,"SATISFACTORIO"))))</f>
        <v>SATISFACTORIO</v>
      </c>
      <c r="I177" s="334">
        <f>AVERAGE(G177:G183)</f>
        <v>0.84285714285714286</v>
      </c>
      <c r="J177" s="315" t="str">
        <f>+IF(I177&lt;=59%,"INSUFICIENTE",IF(I177&gt;=60%,IF(I177&lt;=79%,"ADECUADO",IF(I177&gt;=80%,"SATISFACTORIO"))))</f>
        <v>SATISFACTORIO</v>
      </c>
    </row>
    <row r="178" spans="1:10" ht="52.5" customHeight="1" x14ac:dyDescent="0.25">
      <c r="A178" s="276"/>
      <c r="B178" s="359"/>
      <c r="C178" s="301"/>
      <c r="D178" s="96" t="s">
        <v>254</v>
      </c>
      <c r="E178" s="104">
        <f>+[1]GIU!$G$13</f>
        <v>1</v>
      </c>
      <c r="F178" s="9" t="str">
        <f t="shared" si="2"/>
        <v>SATISFACTORIO</v>
      </c>
      <c r="G178" s="271"/>
      <c r="H178" s="274"/>
      <c r="I178" s="335"/>
      <c r="J178" s="274"/>
    </row>
    <row r="179" spans="1:10" ht="51.75" customHeight="1" x14ac:dyDescent="0.25">
      <c r="A179" s="276"/>
      <c r="B179" s="359"/>
      <c r="C179" s="301"/>
      <c r="D179" s="96" t="s">
        <v>255</v>
      </c>
      <c r="E179" s="104">
        <f>+[1]GIU!$G$14</f>
        <v>1</v>
      </c>
      <c r="F179" s="9" t="str">
        <f t="shared" si="2"/>
        <v>SATISFACTORIO</v>
      </c>
      <c r="G179" s="271"/>
      <c r="H179" s="274"/>
      <c r="I179" s="335"/>
      <c r="J179" s="274"/>
    </row>
    <row r="180" spans="1:10" ht="51.75" customHeight="1" x14ac:dyDescent="0.25">
      <c r="A180" s="276"/>
      <c r="B180" s="359"/>
      <c r="C180" s="301"/>
      <c r="D180" s="95" t="s">
        <v>256</v>
      </c>
      <c r="E180" s="104">
        <f>+[1]GIU!$G$15</f>
        <v>0.6</v>
      </c>
      <c r="F180" s="112" t="str">
        <f t="shared" si="2"/>
        <v>ADECUADO</v>
      </c>
      <c r="G180" s="271"/>
      <c r="H180" s="274"/>
      <c r="I180" s="335"/>
      <c r="J180" s="274"/>
    </row>
    <row r="181" spans="1:10" ht="22.5" x14ac:dyDescent="0.25">
      <c r="A181" s="276"/>
      <c r="B181" s="359"/>
      <c r="C181" s="301"/>
      <c r="D181" s="126" t="s">
        <v>257</v>
      </c>
      <c r="E181" s="104">
        <f>+[1]GIU!$G$16</f>
        <v>0.6</v>
      </c>
      <c r="F181" s="9" t="str">
        <f t="shared" si="2"/>
        <v>ADECUADO</v>
      </c>
      <c r="G181" s="271"/>
      <c r="H181" s="274"/>
      <c r="I181" s="335"/>
      <c r="J181" s="274"/>
    </row>
    <row r="182" spans="1:10" ht="34.5" customHeight="1" x14ac:dyDescent="0.25">
      <c r="A182" s="276"/>
      <c r="B182" s="359"/>
      <c r="C182" s="301"/>
      <c r="D182" s="126" t="s">
        <v>258</v>
      </c>
      <c r="E182" s="104">
        <f>+[1]GIU!$G$17</f>
        <v>0.7</v>
      </c>
      <c r="F182" s="9" t="str">
        <f t="shared" si="2"/>
        <v>ADECUADO</v>
      </c>
      <c r="G182" s="271"/>
      <c r="H182" s="274"/>
      <c r="I182" s="335"/>
      <c r="J182" s="274"/>
    </row>
    <row r="183" spans="1:10" ht="38.25" customHeight="1" x14ac:dyDescent="0.25">
      <c r="A183" s="276"/>
      <c r="B183" s="326"/>
      <c r="C183" s="301"/>
      <c r="D183" s="126" t="s">
        <v>259</v>
      </c>
      <c r="E183" s="104">
        <f>+[1]GIU!$G$18</f>
        <v>1</v>
      </c>
      <c r="F183" s="9" t="str">
        <f>+IF(E183&lt;=59%,"INSUFICIENTE",IF(E183&gt;=60%,IF(E183&lt;=79%,"ADECUADO",IF(E183&gt;=80%,"SATISFACTORIO"))))</f>
        <v>SATISFACTORIO</v>
      </c>
      <c r="G183" s="305"/>
      <c r="H183" s="306"/>
      <c r="I183" s="335"/>
      <c r="J183" s="274"/>
    </row>
    <row r="184" spans="1:10" ht="53.25" customHeight="1" x14ac:dyDescent="0.25">
      <c r="A184" s="276" t="s">
        <v>15</v>
      </c>
      <c r="B184" s="277" t="s">
        <v>16</v>
      </c>
      <c r="C184" s="286" t="s">
        <v>65</v>
      </c>
      <c r="D184" s="89" t="s">
        <v>64</v>
      </c>
      <c r="E184" s="104">
        <f>+'[1]COMPRAS Y SUMINISTROS'!$G$11</f>
        <v>0.95</v>
      </c>
      <c r="F184" s="75" t="str">
        <f t="shared" ref="F184:F210" si="3">+IF(E184&lt;=59%,"INSUFICIENTE",IF(E184&gt;=60%,IF(E184&lt;=79%,"ADECUADO",IF(E184&gt;=80%,"SATISFACTORIO"))))</f>
        <v>SATISFACTORIO</v>
      </c>
      <c r="G184" s="270">
        <f>+AVERAGE(E184:E185)</f>
        <v>0.57499999999999996</v>
      </c>
      <c r="H184" s="273" t="str">
        <f>+IF(G185&lt;=59%,"INSUFICIENTE",IF(G185&gt;=60%,IF(G185&lt;=79.9%,"ADECUADO",IF(G185&gt;=80%,"SATISFACTORIO"))))</f>
        <v>INSUFICIENTE</v>
      </c>
      <c r="I184" s="270">
        <f>+AVERAGE(G184:G185)</f>
        <v>0.57499999999999996</v>
      </c>
      <c r="J184" s="273" t="str">
        <f>+IF(I185&lt;=59%,"INSUFICIENTE",IF(I185&gt;=60%,IF(I185&lt;=79.9%,"ADECUADO",IF(I185&gt;=80%,"SATISFACTORIO"))))</f>
        <v>INSUFICIENTE</v>
      </c>
    </row>
    <row r="185" spans="1:10" ht="123.75" customHeight="1" x14ac:dyDescent="0.25">
      <c r="A185" s="322"/>
      <c r="B185" s="279"/>
      <c r="C185" s="352"/>
      <c r="D185" s="90" t="s">
        <v>260</v>
      </c>
      <c r="E185" s="104">
        <f>+'[1]COMPRAS Y SUMINISTROS'!$G$12</f>
        <v>0.2</v>
      </c>
      <c r="F185" s="15" t="str">
        <f t="shared" si="3"/>
        <v>INSUFICIENTE</v>
      </c>
      <c r="G185" s="305"/>
      <c r="H185" s="306"/>
      <c r="I185" s="305"/>
      <c r="J185" s="306"/>
    </row>
    <row r="186" spans="1:10" ht="55.5" customHeight="1" x14ac:dyDescent="0.25">
      <c r="A186" s="345" t="s">
        <v>15</v>
      </c>
      <c r="B186" s="355" t="s">
        <v>20</v>
      </c>
      <c r="C186" s="349" t="s">
        <v>66</v>
      </c>
      <c r="D186" s="169" t="s">
        <v>261</v>
      </c>
      <c r="E186" s="104">
        <f>+[1]AMBIENTAL!$G$11</f>
        <v>1</v>
      </c>
      <c r="F186" s="29" t="str">
        <f t="shared" si="3"/>
        <v>SATISFACTORIO</v>
      </c>
      <c r="G186" s="287">
        <f>+AVERAGE(E186:E190)</f>
        <v>0.98000000000000009</v>
      </c>
      <c r="H186" s="315" t="s">
        <v>208</v>
      </c>
      <c r="I186" s="346">
        <f>+AVERAGE(G186:G192)</f>
        <v>0.86499999999999999</v>
      </c>
      <c r="J186" s="315" t="s">
        <v>208</v>
      </c>
    </row>
    <row r="187" spans="1:10" ht="55.5" customHeight="1" x14ac:dyDescent="0.25">
      <c r="A187" s="320"/>
      <c r="B187" s="356"/>
      <c r="C187" s="350"/>
      <c r="D187" s="169" t="s">
        <v>262</v>
      </c>
      <c r="E187" s="104">
        <f>+AVERAGE([1]AMBIENTAL!$G$12:$G$13)</f>
        <v>0.9</v>
      </c>
      <c r="F187" s="111" t="str">
        <f t="shared" si="3"/>
        <v>SATISFACTORIO</v>
      </c>
      <c r="G187" s="287"/>
      <c r="H187" s="274"/>
      <c r="I187" s="347"/>
      <c r="J187" s="274"/>
    </row>
    <row r="188" spans="1:10" ht="55.5" customHeight="1" x14ac:dyDescent="0.25">
      <c r="A188" s="320"/>
      <c r="B188" s="356"/>
      <c r="C188" s="350"/>
      <c r="D188" s="170" t="s">
        <v>263</v>
      </c>
      <c r="E188" s="104">
        <f>+[1]AMBIENTAL!$G$14</f>
        <v>1</v>
      </c>
      <c r="F188" s="111" t="str">
        <f t="shared" si="3"/>
        <v>SATISFACTORIO</v>
      </c>
      <c r="G188" s="287"/>
      <c r="H188" s="274"/>
      <c r="I188" s="347"/>
      <c r="J188" s="274"/>
    </row>
    <row r="189" spans="1:10" ht="55.5" customHeight="1" x14ac:dyDescent="0.25">
      <c r="A189" s="320"/>
      <c r="B189" s="356"/>
      <c r="C189" s="350"/>
      <c r="D189" s="170" t="s">
        <v>264</v>
      </c>
      <c r="E189" s="104">
        <f>+[1]AMBIENTAL!$G$15</f>
        <v>1</v>
      </c>
      <c r="F189" s="111" t="str">
        <f t="shared" si="3"/>
        <v>SATISFACTORIO</v>
      </c>
      <c r="G189" s="287"/>
      <c r="H189" s="274"/>
      <c r="I189" s="347"/>
      <c r="J189" s="274"/>
    </row>
    <row r="190" spans="1:10" ht="65.25" customHeight="1" x14ac:dyDescent="0.25">
      <c r="A190" s="345"/>
      <c r="B190" s="356"/>
      <c r="C190" s="349"/>
      <c r="D190" s="95" t="s">
        <v>265</v>
      </c>
      <c r="E190" s="104">
        <f>+[1]AMBIENTAL!$G$16</f>
        <v>1</v>
      </c>
      <c r="F190" s="29" t="str">
        <f t="shared" si="3"/>
        <v>SATISFACTORIO</v>
      </c>
      <c r="G190" s="287"/>
      <c r="H190" s="274"/>
      <c r="I190" s="347"/>
      <c r="J190" s="274"/>
    </row>
    <row r="191" spans="1:10" ht="65.25" customHeight="1" x14ac:dyDescent="0.25">
      <c r="A191" s="320"/>
      <c r="B191" s="357" t="s">
        <v>21</v>
      </c>
      <c r="C191" s="350"/>
      <c r="D191" s="94" t="s">
        <v>23</v>
      </c>
      <c r="E191" s="104">
        <f>+[1]AMBIENTAL!$G$18</f>
        <v>0.5</v>
      </c>
      <c r="F191" s="111" t="str">
        <f t="shared" si="3"/>
        <v>INSUFICIENTE</v>
      </c>
      <c r="G191" s="287">
        <f>+AVERAGE(E191:E192)</f>
        <v>0.75</v>
      </c>
      <c r="H191" s="274"/>
      <c r="I191" s="347"/>
      <c r="J191" s="274"/>
    </row>
    <row r="192" spans="1:10" ht="45" x14ac:dyDescent="0.25">
      <c r="A192" s="319"/>
      <c r="B192" s="357"/>
      <c r="C192" s="351"/>
      <c r="D192" s="170" t="s">
        <v>221</v>
      </c>
      <c r="E192" s="104">
        <f>+[1]AMBIENTAL!$G$17</f>
        <v>1</v>
      </c>
      <c r="F192" s="54" t="str">
        <f t="shared" si="3"/>
        <v>SATISFACTORIO</v>
      </c>
      <c r="G192" s="287"/>
      <c r="H192" s="306"/>
      <c r="I192" s="348"/>
      <c r="J192" s="306"/>
    </row>
    <row r="193" spans="1:10" ht="78" customHeight="1" x14ac:dyDescent="0.25">
      <c r="A193" s="320"/>
      <c r="B193" s="288" t="s">
        <v>16</v>
      </c>
      <c r="C193" s="353" t="s">
        <v>165</v>
      </c>
      <c r="D193" s="89" t="s">
        <v>138</v>
      </c>
      <c r="E193" s="104">
        <f>+'[1]MEJORAMIENTO CONTINUO'!$G$11</f>
        <v>1</v>
      </c>
      <c r="F193" s="111" t="str">
        <f t="shared" si="3"/>
        <v>SATISFACTORIO</v>
      </c>
      <c r="G193" s="270">
        <f>+AVERAGE(E193:E196)</f>
        <v>1</v>
      </c>
      <c r="H193" s="315" t="s">
        <v>208</v>
      </c>
      <c r="I193" s="270">
        <f>+AVERAGE(G192:G196)</f>
        <v>1</v>
      </c>
      <c r="J193" s="315" t="s">
        <v>208</v>
      </c>
    </row>
    <row r="194" spans="1:10" ht="64.5" customHeight="1" x14ac:dyDescent="0.25">
      <c r="A194" s="320"/>
      <c r="B194" s="289"/>
      <c r="C194" s="354"/>
      <c r="D194" s="131" t="s">
        <v>266</v>
      </c>
      <c r="E194" s="104">
        <f>+'[1]MEJORAMIENTO CONTINUO'!$G$12</f>
        <v>1</v>
      </c>
      <c r="F194" s="111" t="str">
        <f t="shared" si="3"/>
        <v>SATISFACTORIO</v>
      </c>
      <c r="G194" s="271"/>
      <c r="H194" s="274"/>
      <c r="I194" s="271"/>
      <c r="J194" s="274"/>
    </row>
    <row r="195" spans="1:10" ht="36" customHeight="1" x14ac:dyDescent="0.25">
      <c r="A195" s="320"/>
      <c r="B195" s="289"/>
      <c r="C195" s="354"/>
      <c r="D195" s="89" t="s">
        <v>267</v>
      </c>
      <c r="E195" s="104">
        <f>+'[1]MEJORAMIENTO CONTINUO'!$G$13</f>
        <v>1</v>
      </c>
      <c r="F195" s="111" t="str">
        <f t="shared" si="3"/>
        <v>SATISFACTORIO</v>
      </c>
      <c r="G195" s="271"/>
      <c r="H195" s="274"/>
      <c r="I195" s="271"/>
      <c r="J195" s="274"/>
    </row>
    <row r="196" spans="1:10" ht="51" customHeight="1" x14ac:dyDescent="0.25">
      <c r="A196" s="320"/>
      <c r="B196" s="290"/>
      <c r="C196" s="354"/>
      <c r="D196" s="89" t="s">
        <v>268</v>
      </c>
      <c r="E196" s="104">
        <f>+'[1]MEJORAMIENTO CONTINUO'!$G$14</f>
        <v>1</v>
      </c>
      <c r="F196" s="111" t="str">
        <f t="shared" si="3"/>
        <v>SATISFACTORIO</v>
      </c>
      <c r="G196" s="305"/>
      <c r="H196" s="274"/>
      <c r="I196" s="305"/>
      <c r="J196" s="274"/>
    </row>
    <row r="197" spans="1:10" ht="73.5" customHeight="1" x14ac:dyDescent="0.25">
      <c r="A197" s="319" t="s">
        <v>15</v>
      </c>
      <c r="B197" s="311" t="s">
        <v>20</v>
      </c>
      <c r="C197" s="308" t="s">
        <v>139</v>
      </c>
      <c r="D197" s="89" t="s">
        <v>269</v>
      </c>
      <c r="E197" s="104">
        <f>+'[1]RECURSOS FISICOS  (2)'!$G$11</f>
        <v>1</v>
      </c>
      <c r="F197" s="58" t="str">
        <f t="shared" si="3"/>
        <v>SATISFACTORIO</v>
      </c>
      <c r="G197" s="321">
        <f>+AVERAGE(E197:E203)</f>
        <v>0.8833333333333333</v>
      </c>
      <c r="H197" s="313" t="str">
        <f>+IF(G197&lt;=59%,"INSUFICIENTE",IF(G197&gt;=60%,IF(G197&lt;=79.9%,"ADECUADO",IF(G197&gt;=80%,"SATISFACTORIO"))))</f>
        <v>SATISFACTORIO</v>
      </c>
      <c r="I197" s="321">
        <f>+G197</f>
        <v>0.8833333333333333</v>
      </c>
      <c r="J197" s="313" t="str">
        <f>+IF(I197&lt;=59%,"INSUFICIENTE",IF(I197&gt;=60%,IF(I197&lt;=79%,"ADECUADO",IF(I197&gt;=80%,"SATISFACTORIO"))))</f>
        <v>SATISFACTORIO</v>
      </c>
    </row>
    <row r="198" spans="1:10" ht="45" x14ac:dyDescent="0.25">
      <c r="A198" s="319"/>
      <c r="B198" s="311"/>
      <c r="C198" s="308"/>
      <c r="D198" s="89" t="s">
        <v>270</v>
      </c>
      <c r="E198" s="104">
        <f>+'[1]RECURSOS FISICOS  (2)'!$G$12</f>
        <v>1</v>
      </c>
      <c r="F198" s="58" t="str">
        <f t="shared" si="3"/>
        <v>SATISFACTORIO</v>
      </c>
      <c r="G198" s="321"/>
      <c r="H198" s="313"/>
      <c r="I198" s="321"/>
      <c r="J198" s="313"/>
    </row>
    <row r="199" spans="1:10" ht="33.75" x14ac:dyDescent="0.25">
      <c r="A199" s="320"/>
      <c r="B199" s="310"/>
      <c r="C199" s="292"/>
      <c r="D199" s="89" t="s">
        <v>271</v>
      </c>
      <c r="E199" s="104">
        <f>+'[1]RECURSOS FISICOS  (2)'!$G$13</f>
        <v>0.3</v>
      </c>
      <c r="F199" s="110" t="str">
        <f t="shared" si="3"/>
        <v>INSUFICIENTE</v>
      </c>
      <c r="G199" s="287"/>
      <c r="H199" s="314"/>
      <c r="I199" s="287"/>
      <c r="J199" s="314"/>
    </row>
    <row r="200" spans="1:10" ht="45" x14ac:dyDescent="0.25">
      <c r="A200" s="320"/>
      <c r="B200" s="310"/>
      <c r="C200" s="292"/>
      <c r="D200" s="89" t="s">
        <v>272</v>
      </c>
      <c r="E200" s="104">
        <f>+'[1]RECURSOS FISICOS  (2)'!$G$14</f>
        <v>1</v>
      </c>
      <c r="F200" s="110" t="str">
        <f t="shared" si="3"/>
        <v>SATISFACTORIO</v>
      </c>
      <c r="G200" s="287"/>
      <c r="H200" s="314"/>
      <c r="I200" s="287"/>
      <c r="J200" s="314"/>
    </row>
    <row r="201" spans="1:10" ht="33.75" x14ac:dyDescent="0.25">
      <c r="A201" s="319"/>
      <c r="B201" s="311"/>
      <c r="C201" s="308"/>
      <c r="D201" s="89" t="s">
        <v>273</v>
      </c>
      <c r="E201" s="104" t="str">
        <f>+'[1]RECURSOS FISICOS  (2)'!$G$15</f>
        <v>N.A.</v>
      </c>
      <c r="F201" s="58" t="str">
        <f t="shared" si="3"/>
        <v>SATISFACTORIO</v>
      </c>
      <c r="G201" s="321"/>
      <c r="H201" s="313"/>
      <c r="I201" s="321"/>
      <c r="J201" s="313"/>
    </row>
    <row r="202" spans="1:10" ht="22.5" x14ac:dyDescent="0.25">
      <c r="A202" s="319"/>
      <c r="B202" s="311"/>
      <c r="C202" s="308"/>
      <c r="D202" s="89" t="s">
        <v>274</v>
      </c>
      <c r="E202" s="104">
        <f>+'[1]RECURSOS FISICOS  (2)'!$G$16</f>
        <v>1</v>
      </c>
      <c r="F202" s="58" t="str">
        <f t="shared" si="3"/>
        <v>SATISFACTORIO</v>
      </c>
      <c r="G202" s="321"/>
      <c r="H202" s="313"/>
      <c r="I202" s="321"/>
      <c r="J202" s="313"/>
    </row>
    <row r="203" spans="1:10" ht="33.75" x14ac:dyDescent="0.25">
      <c r="A203" s="319"/>
      <c r="B203" s="311"/>
      <c r="C203" s="308"/>
      <c r="D203" s="89" t="s">
        <v>275</v>
      </c>
      <c r="E203" s="104">
        <f>+'[1]RECURSOS FISICOS  (2)'!$G$17</f>
        <v>1</v>
      </c>
      <c r="F203" s="58" t="str">
        <f t="shared" si="3"/>
        <v>SATISFACTORIO</v>
      </c>
      <c r="G203" s="321"/>
      <c r="H203" s="313"/>
      <c r="I203" s="321"/>
      <c r="J203" s="313"/>
    </row>
    <row r="204" spans="1:10" ht="67.5" x14ac:dyDescent="0.25">
      <c r="A204" s="116" t="s">
        <v>15</v>
      </c>
      <c r="B204" s="89" t="s">
        <v>21</v>
      </c>
      <c r="C204" s="138" t="s">
        <v>77</v>
      </c>
      <c r="D204" s="95" t="s">
        <v>243</v>
      </c>
      <c r="E204" s="104" t="str">
        <f>+'[1]ADMISION AL USUARIO'!$G$11</f>
        <v>N.A.</v>
      </c>
      <c r="F204" s="110" t="str">
        <f t="shared" si="3"/>
        <v>SATISFACTORIO</v>
      </c>
      <c r="G204" s="104" t="str">
        <f>+E204</f>
        <v>N.A.</v>
      </c>
      <c r="H204" s="110" t="str">
        <f t="shared" ref="H204" si="4">+IF(G204&lt;=59%,"INSUFICIENTE",IF(G204&gt;=60%,IF(G204&lt;=79%,"ADECUADO",IF(G204&gt;=80%,"SATISFACTORIO"))))</f>
        <v>SATISFACTORIO</v>
      </c>
      <c r="I204" s="104" t="str">
        <f>+G204</f>
        <v>N.A.</v>
      </c>
      <c r="J204" s="110" t="str">
        <f t="shared" ref="J204" si="5">+IF(I204&lt;=59%,"INSUFICIENTE",IF(I204&gt;=60%,IF(I204&lt;=79%,"ADECUADO",IF(I204&gt;=80%,"SATISFACTORIO"))))</f>
        <v>SATISFACTORIO</v>
      </c>
    </row>
    <row r="205" spans="1:10" ht="33.75" x14ac:dyDescent="0.25">
      <c r="A205" s="316" t="s">
        <v>15</v>
      </c>
      <c r="B205" s="277" t="s">
        <v>21</v>
      </c>
      <c r="C205" s="317" t="s">
        <v>63</v>
      </c>
      <c r="D205" s="117" t="s">
        <v>276</v>
      </c>
      <c r="E205" s="104" t="str">
        <f>+'[1]FACTURACION '!$G$11</f>
        <v>N.A.</v>
      </c>
      <c r="F205" s="110" t="str">
        <f t="shared" si="3"/>
        <v>SATISFACTORIO</v>
      </c>
      <c r="G205" s="270">
        <f>+AVERAGE(E205:E206)</f>
        <v>1</v>
      </c>
      <c r="H205" s="273" t="s">
        <v>208</v>
      </c>
      <c r="I205" s="270">
        <f>+AVERAGE(G205:G206)</f>
        <v>1</v>
      </c>
      <c r="J205" s="273" t="s">
        <v>208</v>
      </c>
    </row>
    <row r="206" spans="1:10" ht="45" x14ac:dyDescent="0.25">
      <c r="A206" s="276"/>
      <c r="B206" s="278"/>
      <c r="C206" s="318"/>
      <c r="D206" s="89" t="s">
        <v>22</v>
      </c>
      <c r="E206" s="104">
        <f>+'[1]FACTURACION '!$G$12</f>
        <v>1</v>
      </c>
      <c r="F206" s="110" t="str">
        <f t="shared" si="3"/>
        <v>SATISFACTORIO</v>
      </c>
      <c r="G206" s="271"/>
      <c r="H206" s="274"/>
      <c r="I206" s="271"/>
      <c r="J206" s="274"/>
    </row>
    <row r="207" spans="1:10" ht="48" customHeight="1" x14ac:dyDescent="0.25">
      <c r="A207" s="316" t="s">
        <v>15</v>
      </c>
      <c r="B207" s="323" t="s">
        <v>20</v>
      </c>
      <c r="C207" s="327" t="s">
        <v>278</v>
      </c>
      <c r="D207" s="325" t="s">
        <v>277</v>
      </c>
      <c r="E207" s="104">
        <f>+'[1]AUDITORIA MEDICA'!$G$11</f>
        <v>0.95</v>
      </c>
      <c r="F207" s="110" t="str">
        <f t="shared" si="3"/>
        <v>SATISFACTORIO</v>
      </c>
      <c r="G207" s="271">
        <f>+AVERAGE(E207:E208)</f>
        <v>0.875</v>
      </c>
      <c r="H207" s="273" t="s">
        <v>208</v>
      </c>
      <c r="I207" s="271">
        <f>+AVERAGE(G207:G208)</f>
        <v>0.875</v>
      </c>
      <c r="J207" s="273" t="s">
        <v>208</v>
      </c>
    </row>
    <row r="208" spans="1:10" ht="40.5" customHeight="1" x14ac:dyDescent="0.25">
      <c r="A208" s="322"/>
      <c r="B208" s="324"/>
      <c r="C208" s="328"/>
      <c r="D208" s="326"/>
      <c r="E208" s="104">
        <f>+'[1]AUDITORIA MEDICA'!$G$12</f>
        <v>0.8</v>
      </c>
      <c r="F208" s="110" t="str">
        <f t="shared" si="3"/>
        <v>SATISFACTORIO</v>
      </c>
      <c r="G208" s="271"/>
      <c r="H208" s="274"/>
      <c r="I208" s="271"/>
      <c r="J208" s="274"/>
    </row>
    <row r="209" spans="1:10" ht="80.25" customHeight="1" x14ac:dyDescent="0.25">
      <c r="A209" s="316" t="s">
        <v>15</v>
      </c>
      <c r="B209" s="382" t="s">
        <v>16</v>
      </c>
      <c r="C209" s="317" t="s">
        <v>73</v>
      </c>
      <c r="D209" s="93" t="s">
        <v>200</v>
      </c>
      <c r="E209" s="104">
        <f>+[1]PATOLOGIA!$G$11</f>
        <v>0.7</v>
      </c>
      <c r="F209" s="119" t="str">
        <f t="shared" si="3"/>
        <v>ADECUADO</v>
      </c>
      <c r="G209" s="271">
        <f>+AVERAGE(E209:E210)</f>
        <v>0.6</v>
      </c>
      <c r="H209" s="273" t="str">
        <f>+IF(G209&lt;=59%,"INSUFICIENTE",IF(G209&gt;=60%,IF(G209&lt;=79.9%,"ADECUADO",IF(G209&gt;=80%,"SATISFACTORIO"))))</f>
        <v>ADECUADO</v>
      </c>
      <c r="I209" s="347">
        <f>+AVERAGE(G209:G210)</f>
        <v>0.6</v>
      </c>
      <c r="J209" s="273" t="str">
        <f>+IF(G209&lt;=59%,"INSUFICIENTE",IF(G209&gt;=60%,IF(G209&lt;=79.9%,"ADECUADO",IF(G209&gt;=80%,"SATISFACTORIO"))))</f>
        <v>ADECUADO</v>
      </c>
    </row>
    <row r="210" spans="1:10" ht="44.25" customHeight="1" x14ac:dyDescent="0.25">
      <c r="A210" s="276"/>
      <c r="B210" s="383"/>
      <c r="C210" s="318"/>
      <c r="D210" s="193" t="s">
        <v>279</v>
      </c>
      <c r="E210" s="104">
        <f>+AVERAGE([1]PATOLOGIA!$G$12:$G$13)</f>
        <v>0.5</v>
      </c>
      <c r="F210" s="119" t="str">
        <f t="shared" si="3"/>
        <v>INSUFICIENTE</v>
      </c>
      <c r="G210" s="271"/>
      <c r="H210" s="274"/>
      <c r="I210" s="347"/>
      <c r="J210" s="274"/>
    </row>
    <row r="211" spans="1:10" x14ac:dyDescent="0.25">
      <c r="A211" s="108"/>
      <c r="B211" s="132"/>
      <c r="C211" s="137"/>
      <c r="D211" s="133"/>
      <c r="E211" s="134"/>
      <c r="F211" s="135"/>
      <c r="G211" s="136"/>
      <c r="H211" s="109"/>
      <c r="I211" s="136"/>
      <c r="J211" s="109"/>
    </row>
    <row r="212" spans="1:10" x14ac:dyDescent="0.25">
      <c r="A212" s="108"/>
      <c r="B212" s="132"/>
      <c r="C212" s="137"/>
      <c r="D212" s="133"/>
      <c r="E212" s="134"/>
      <c r="F212" s="135"/>
      <c r="G212" s="136"/>
      <c r="H212" s="109"/>
      <c r="I212" s="136"/>
      <c r="J212" s="109"/>
    </row>
    <row r="213" spans="1:10" x14ac:dyDescent="0.25">
      <c r="A213" s="108"/>
      <c r="B213" s="132"/>
      <c r="C213" s="137"/>
      <c r="D213" s="133"/>
      <c r="E213" s="134"/>
      <c r="F213" s="135"/>
      <c r="G213" s="136"/>
      <c r="H213" s="109"/>
      <c r="I213" s="136"/>
      <c r="J213" s="109"/>
    </row>
    <row r="214" spans="1:10" x14ac:dyDescent="0.25">
      <c r="A214" s="62"/>
      <c r="H214" s="56"/>
      <c r="J214" s="56"/>
    </row>
    <row r="215" spans="1:10" x14ac:dyDescent="0.25">
      <c r="A215" s="62"/>
      <c r="H215" s="56"/>
      <c r="J215" s="56"/>
    </row>
    <row r="216" spans="1:10" x14ac:dyDescent="0.25">
      <c r="A216" s="63"/>
      <c r="H216" s="14"/>
      <c r="J216" s="14"/>
    </row>
  </sheetData>
  <mergeCells count="240">
    <mergeCell ref="A209:A210"/>
    <mergeCell ref="B209:B210"/>
    <mergeCell ref="G209:G210"/>
    <mergeCell ref="H209:H210"/>
    <mergeCell ref="I209:I210"/>
    <mergeCell ref="J209:J210"/>
    <mergeCell ref="C209:C210"/>
    <mergeCell ref="I63:I73"/>
    <mergeCell ref="A74:A78"/>
    <mergeCell ref="C74:C78"/>
    <mergeCell ref="I93:I97"/>
    <mergeCell ref="J93:J97"/>
    <mergeCell ref="I79:I83"/>
    <mergeCell ref="J79:J83"/>
    <mergeCell ref="A79:A83"/>
    <mergeCell ref="C79:C83"/>
    <mergeCell ref="B89:B92"/>
    <mergeCell ref="G89:G92"/>
    <mergeCell ref="H89:H92"/>
    <mergeCell ref="J89:J92"/>
    <mergeCell ref="C89:C92"/>
    <mergeCell ref="A89:A92"/>
    <mergeCell ref="A93:A97"/>
    <mergeCell ref="A63:A73"/>
    <mergeCell ref="J57:J62"/>
    <mergeCell ref="B57:B61"/>
    <mergeCell ref="A39:A47"/>
    <mergeCell ref="A32:A38"/>
    <mergeCell ref="J39:J47"/>
    <mergeCell ref="C39:C47"/>
    <mergeCell ref="C63:C73"/>
    <mergeCell ref="G57:G61"/>
    <mergeCell ref="B63:B68"/>
    <mergeCell ref="B69:B72"/>
    <mergeCell ref="J48:J56"/>
    <mergeCell ref="I48:I56"/>
    <mergeCell ref="G63:G68"/>
    <mergeCell ref="G69:G72"/>
    <mergeCell ref="H57:H61"/>
    <mergeCell ref="A1:C4"/>
    <mergeCell ref="D3:H4"/>
    <mergeCell ref="D2:H2"/>
    <mergeCell ref="D1:H1"/>
    <mergeCell ref="A7:J7"/>
    <mergeCell ref="I74:I78"/>
    <mergeCell ref="J74:J78"/>
    <mergeCell ref="A18:A24"/>
    <mergeCell ref="I18:I24"/>
    <mergeCell ref="I1:J1"/>
    <mergeCell ref="I2:J2"/>
    <mergeCell ref="I3:J3"/>
    <mergeCell ref="I4:J4"/>
    <mergeCell ref="J18:J24"/>
    <mergeCell ref="C9:C17"/>
    <mergeCell ref="A9:A17"/>
    <mergeCell ref="C18:C24"/>
    <mergeCell ref="I9:I17"/>
    <mergeCell ref="A25:A31"/>
    <mergeCell ref="B25:B30"/>
    <mergeCell ref="C48:C56"/>
    <mergeCell ref="C25:C31"/>
    <mergeCell ref="H25:H31"/>
    <mergeCell ref="I57:I62"/>
    <mergeCell ref="I98:I107"/>
    <mergeCell ref="J98:J107"/>
    <mergeCell ref="A98:A107"/>
    <mergeCell ref="C98:C107"/>
    <mergeCell ref="B101:B107"/>
    <mergeCell ref="B98:B99"/>
    <mergeCell ref="G98:G107"/>
    <mergeCell ref="H98:H107"/>
    <mergeCell ref="C108:C112"/>
    <mergeCell ref="A108:A112"/>
    <mergeCell ref="B108:B111"/>
    <mergeCell ref="J119:J126"/>
    <mergeCell ref="C128:C135"/>
    <mergeCell ref="B128:B135"/>
    <mergeCell ref="B119:B126"/>
    <mergeCell ref="C119:C126"/>
    <mergeCell ref="I108:I113"/>
    <mergeCell ref="J108:J113"/>
    <mergeCell ref="J9:J17"/>
    <mergeCell ref="I39:I47"/>
    <mergeCell ref="I89:I92"/>
    <mergeCell ref="B84:B87"/>
    <mergeCell ref="C84:C88"/>
    <mergeCell ref="I84:I88"/>
    <mergeCell ref="J84:J88"/>
    <mergeCell ref="I25:I31"/>
    <mergeCell ref="J25:J31"/>
    <mergeCell ref="J63:J73"/>
    <mergeCell ref="I32:I38"/>
    <mergeCell ref="J32:J38"/>
    <mergeCell ref="H39:H47"/>
    <mergeCell ref="H48:H56"/>
    <mergeCell ref="B48:B53"/>
    <mergeCell ref="B54:B55"/>
    <mergeCell ref="C32:C38"/>
    <mergeCell ref="A119:A126"/>
    <mergeCell ref="G119:G126"/>
    <mergeCell ref="H119:H126"/>
    <mergeCell ref="I119:I126"/>
    <mergeCell ref="J146:J154"/>
    <mergeCell ref="C146:C154"/>
    <mergeCell ref="G155:G161"/>
    <mergeCell ref="C155:C161"/>
    <mergeCell ref="B155:B161"/>
    <mergeCell ref="B146:B154"/>
    <mergeCell ref="A146:A154"/>
    <mergeCell ref="J136:J140"/>
    <mergeCell ref="J141:J145"/>
    <mergeCell ref="I146:I154"/>
    <mergeCell ref="A155:A161"/>
    <mergeCell ref="H155:H161"/>
    <mergeCell ref="A141:A145"/>
    <mergeCell ref="A128:A135"/>
    <mergeCell ref="G128:G135"/>
    <mergeCell ref="H128:H135"/>
    <mergeCell ref="I128:I135"/>
    <mergeCell ref="J128:J135"/>
    <mergeCell ref="I141:I145"/>
    <mergeCell ref="B141:B144"/>
    <mergeCell ref="I155:I161"/>
    <mergeCell ref="A186:A196"/>
    <mergeCell ref="I186:I192"/>
    <mergeCell ref="J186:J192"/>
    <mergeCell ref="C186:C192"/>
    <mergeCell ref="H186:H192"/>
    <mergeCell ref="C184:C185"/>
    <mergeCell ref="B184:B185"/>
    <mergeCell ref="A184:A185"/>
    <mergeCell ref="G184:G185"/>
    <mergeCell ref="H184:H185"/>
    <mergeCell ref="I184:I185"/>
    <mergeCell ref="J184:J185"/>
    <mergeCell ref="C193:C196"/>
    <mergeCell ref="G193:G196"/>
    <mergeCell ref="H193:H196"/>
    <mergeCell ref="B186:B190"/>
    <mergeCell ref="B191:B192"/>
    <mergeCell ref="G186:G190"/>
    <mergeCell ref="G191:G192"/>
    <mergeCell ref="A177:A183"/>
    <mergeCell ref="J155:J161"/>
    <mergeCell ref="B177:B183"/>
    <mergeCell ref="G177:G183"/>
    <mergeCell ref="H177:H183"/>
    <mergeCell ref="A57:A62"/>
    <mergeCell ref="I114:I118"/>
    <mergeCell ref="J114:J118"/>
    <mergeCell ref="H141:H145"/>
    <mergeCell ref="C177:C183"/>
    <mergeCell ref="I177:I183"/>
    <mergeCell ref="J177:J183"/>
    <mergeCell ref="A162:A176"/>
    <mergeCell ref="H162:H176"/>
    <mergeCell ref="I162:I176"/>
    <mergeCell ref="J162:J176"/>
    <mergeCell ref="G146:G154"/>
    <mergeCell ref="C136:C140"/>
    <mergeCell ref="B136:B140"/>
    <mergeCell ref="A136:A140"/>
    <mergeCell ref="G136:G140"/>
    <mergeCell ref="H136:H140"/>
    <mergeCell ref="I136:I140"/>
    <mergeCell ref="G162:G176"/>
    <mergeCell ref="A114:A118"/>
    <mergeCell ref="H63:H68"/>
    <mergeCell ref="H69:H72"/>
    <mergeCell ref="G84:G87"/>
    <mergeCell ref="I207:I208"/>
    <mergeCell ref="J207:J208"/>
    <mergeCell ref="J193:J196"/>
    <mergeCell ref="B193:B196"/>
    <mergeCell ref="A205:A206"/>
    <mergeCell ref="B205:B206"/>
    <mergeCell ref="G205:G206"/>
    <mergeCell ref="H205:H206"/>
    <mergeCell ref="I205:I206"/>
    <mergeCell ref="J205:J206"/>
    <mergeCell ref="C205:C206"/>
    <mergeCell ref="B197:B203"/>
    <mergeCell ref="C197:C203"/>
    <mergeCell ref="A197:A203"/>
    <mergeCell ref="G197:G203"/>
    <mergeCell ref="H197:H203"/>
    <mergeCell ref="I197:I203"/>
    <mergeCell ref="J197:J203"/>
    <mergeCell ref="I193:I196"/>
    <mergeCell ref="A207:A208"/>
    <mergeCell ref="B207:B208"/>
    <mergeCell ref="D207:D208"/>
    <mergeCell ref="C207:C208"/>
    <mergeCell ref="G207:G208"/>
    <mergeCell ref="H207:H208"/>
    <mergeCell ref="H74:H78"/>
    <mergeCell ref="B74:B75"/>
    <mergeCell ref="B76:B77"/>
    <mergeCell ref="H79:H83"/>
    <mergeCell ref="B79:B82"/>
    <mergeCell ref="G74:G75"/>
    <mergeCell ref="G76:G77"/>
    <mergeCell ref="G79:G82"/>
    <mergeCell ref="C141:C145"/>
    <mergeCell ref="C114:C118"/>
    <mergeCell ref="G112:G113"/>
    <mergeCell ref="H112:H113"/>
    <mergeCell ref="G114:G117"/>
    <mergeCell ref="G141:G144"/>
    <mergeCell ref="C162:C176"/>
    <mergeCell ref="B162:B176"/>
    <mergeCell ref="D159:D161"/>
    <mergeCell ref="H146:H154"/>
    <mergeCell ref="H114:H118"/>
    <mergeCell ref="B114:B117"/>
    <mergeCell ref="G108:G111"/>
    <mergeCell ref="H84:H88"/>
    <mergeCell ref="H93:H97"/>
    <mergeCell ref="G93:G96"/>
    <mergeCell ref="B112:B113"/>
    <mergeCell ref="H108:H111"/>
    <mergeCell ref="A84:A88"/>
    <mergeCell ref="B9:B15"/>
    <mergeCell ref="H9:H15"/>
    <mergeCell ref="G9:G15"/>
    <mergeCell ref="G48:G53"/>
    <mergeCell ref="G54:G55"/>
    <mergeCell ref="B39:B46"/>
    <mergeCell ref="G39:G46"/>
    <mergeCell ref="H32:H38"/>
    <mergeCell ref="C57:C62"/>
    <mergeCell ref="B18:B23"/>
    <mergeCell ref="G18:G23"/>
    <mergeCell ref="H18:H23"/>
    <mergeCell ref="G25:G30"/>
    <mergeCell ref="B32:B37"/>
    <mergeCell ref="G32:G37"/>
    <mergeCell ref="B93:B95"/>
    <mergeCell ref="C93:C97"/>
    <mergeCell ref="A48:A56"/>
  </mergeCells>
  <conditionalFormatting sqref="H177 J177 H162 J162 H146:H155 J146:J155 H141:H144 J141:J144 J119 H127:H128 J127 J98 H84 H79 J79 J74 H69 H74 H63 J63 H48 J39 H39 H57 J89:J94 H89:H93 H98 H119 H184 H197 J197 H186:H189 J186:J189 J108 H108 H112 H114 J114 H136:H138 J136:J138 F10:F213">
    <cfRule type="cellIs" dxfId="551" priority="121" stopIfTrue="1" operator="equal">
      <formula>"INSUFICIENTE"</formula>
    </cfRule>
    <cfRule type="cellIs" dxfId="550" priority="122" stopIfTrue="1" operator="equal">
      <formula>"ADECUADO"</formula>
    </cfRule>
    <cfRule type="cellIs" dxfId="549" priority="123" stopIfTrue="1" operator="equal">
      <formula>"SATISFACTORIO"</formula>
    </cfRule>
  </conditionalFormatting>
  <conditionalFormatting sqref="F9">
    <cfRule type="cellIs" dxfId="548" priority="88" stopIfTrue="1" operator="equal">
      <formula>"INSUFICIENTE"</formula>
    </cfRule>
    <cfRule type="cellIs" dxfId="547" priority="89" stopIfTrue="1" operator="equal">
      <formula>"ADECUADO"</formula>
    </cfRule>
    <cfRule type="cellIs" dxfId="546" priority="90" stopIfTrue="1" operator="equal">
      <formula>"SATISFACTORIO"</formula>
    </cfRule>
  </conditionalFormatting>
  <conditionalFormatting sqref="H9">
    <cfRule type="cellIs" dxfId="545" priority="85" stopIfTrue="1" operator="equal">
      <formula>"INSUFICIENTE"</formula>
    </cfRule>
    <cfRule type="cellIs" dxfId="544" priority="86" stopIfTrue="1" operator="equal">
      <formula>"ADECUADO"</formula>
    </cfRule>
    <cfRule type="cellIs" dxfId="543" priority="87" stopIfTrue="1" operator="equal">
      <formula>"SATISFACTORIO"</formula>
    </cfRule>
  </conditionalFormatting>
  <conditionalFormatting sqref="J9">
    <cfRule type="cellIs" dxfId="542" priority="82" stopIfTrue="1" operator="equal">
      <formula>"INSUFICIENTE"</formula>
    </cfRule>
    <cfRule type="cellIs" dxfId="541" priority="83" stopIfTrue="1" operator="equal">
      <formula>"ADECUADO"</formula>
    </cfRule>
    <cfRule type="cellIs" dxfId="540" priority="84" stopIfTrue="1" operator="equal">
      <formula>"SATISFACTORIO"</formula>
    </cfRule>
  </conditionalFormatting>
  <conditionalFormatting sqref="J18">
    <cfRule type="cellIs" dxfId="539" priority="79" stopIfTrue="1" operator="equal">
      <formula>"INSUFICIENTE"</formula>
    </cfRule>
    <cfRule type="cellIs" dxfId="538" priority="80" stopIfTrue="1" operator="equal">
      <formula>"ADECUADO"</formula>
    </cfRule>
    <cfRule type="cellIs" dxfId="537" priority="81" stopIfTrue="1" operator="equal">
      <formula>"SATISFACTORIO"</formula>
    </cfRule>
  </conditionalFormatting>
  <conditionalFormatting sqref="H25">
    <cfRule type="cellIs" dxfId="536" priority="76" stopIfTrue="1" operator="equal">
      <formula>"INSUFICIENTE"</formula>
    </cfRule>
    <cfRule type="cellIs" dxfId="535" priority="77" stopIfTrue="1" operator="equal">
      <formula>"ADECUADO"</formula>
    </cfRule>
    <cfRule type="cellIs" dxfId="534" priority="78" stopIfTrue="1" operator="equal">
      <formula>"SATISFACTORIO"</formula>
    </cfRule>
  </conditionalFormatting>
  <conditionalFormatting sqref="J25">
    <cfRule type="cellIs" dxfId="533" priority="73" stopIfTrue="1" operator="equal">
      <formula>"INSUFICIENTE"</formula>
    </cfRule>
    <cfRule type="cellIs" dxfId="532" priority="74" stopIfTrue="1" operator="equal">
      <formula>"ADECUADO"</formula>
    </cfRule>
    <cfRule type="cellIs" dxfId="531" priority="75" stopIfTrue="1" operator="equal">
      <formula>"SATISFACTORIO"</formula>
    </cfRule>
  </conditionalFormatting>
  <conditionalFormatting sqref="H32">
    <cfRule type="cellIs" dxfId="530" priority="70" stopIfTrue="1" operator="equal">
      <formula>"INSUFICIENTE"</formula>
    </cfRule>
    <cfRule type="cellIs" dxfId="529" priority="71" stopIfTrue="1" operator="equal">
      <formula>"ADECUADO"</formula>
    </cfRule>
    <cfRule type="cellIs" dxfId="528" priority="72" stopIfTrue="1" operator="equal">
      <formula>"SATISFACTORIO"</formula>
    </cfRule>
  </conditionalFormatting>
  <conditionalFormatting sqref="J32">
    <cfRule type="cellIs" dxfId="527" priority="67" stopIfTrue="1" operator="equal">
      <formula>"INSUFICIENTE"</formula>
    </cfRule>
    <cfRule type="cellIs" dxfId="526" priority="68" stopIfTrue="1" operator="equal">
      <formula>"ADECUADO"</formula>
    </cfRule>
    <cfRule type="cellIs" dxfId="525" priority="69" stopIfTrue="1" operator="equal">
      <formula>"SATISFACTORIO"</formula>
    </cfRule>
  </conditionalFormatting>
  <conditionalFormatting sqref="J48">
    <cfRule type="cellIs" dxfId="524" priority="64" stopIfTrue="1" operator="equal">
      <formula>"INSUFICIENTE"</formula>
    </cfRule>
    <cfRule type="cellIs" dxfId="523" priority="65" stopIfTrue="1" operator="equal">
      <formula>"ADECUADO"</formula>
    </cfRule>
    <cfRule type="cellIs" dxfId="522" priority="66" stopIfTrue="1" operator="equal">
      <formula>"SATISFACTORIO"</formula>
    </cfRule>
  </conditionalFormatting>
  <conditionalFormatting sqref="J57">
    <cfRule type="cellIs" dxfId="521" priority="61" stopIfTrue="1" operator="equal">
      <formula>"INSUFICIENTE"</formula>
    </cfRule>
    <cfRule type="cellIs" dxfId="520" priority="62" stopIfTrue="1" operator="equal">
      <formula>"ADECUADO"</formula>
    </cfRule>
    <cfRule type="cellIs" dxfId="519" priority="63" stopIfTrue="1" operator="equal">
      <formula>"SATISFACTORIO"</formula>
    </cfRule>
  </conditionalFormatting>
  <conditionalFormatting sqref="J84">
    <cfRule type="cellIs" dxfId="518" priority="58" stopIfTrue="1" operator="equal">
      <formula>"INSUFICIENTE"</formula>
    </cfRule>
    <cfRule type="cellIs" dxfId="517" priority="59" stopIfTrue="1" operator="equal">
      <formula>"ADECUADO"</formula>
    </cfRule>
    <cfRule type="cellIs" dxfId="516" priority="60" stopIfTrue="1" operator="equal">
      <formula>"SATISFACTORIO"</formula>
    </cfRule>
  </conditionalFormatting>
  <conditionalFormatting sqref="J128">
    <cfRule type="cellIs" dxfId="515" priority="52" stopIfTrue="1" operator="equal">
      <formula>"INSUFICIENTE"</formula>
    </cfRule>
    <cfRule type="cellIs" dxfId="514" priority="53" stopIfTrue="1" operator="equal">
      <formula>"ADECUADO"</formula>
    </cfRule>
    <cfRule type="cellIs" dxfId="513" priority="54" stopIfTrue="1" operator="equal">
      <formula>"SATISFACTORIO"</formula>
    </cfRule>
  </conditionalFormatting>
  <conditionalFormatting sqref="J184">
    <cfRule type="cellIs" dxfId="512" priority="49" stopIfTrue="1" operator="equal">
      <formula>"INSUFICIENTE"</formula>
    </cfRule>
    <cfRule type="cellIs" dxfId="511" priority="50" stopIfTrue="1" operator="equal">
      <formula>"ADECUADO"</formula>
    </cfRule>
    <cfRule type="cellIs" dxfId="510" priority="51" stopIfTrue="1" operator="equal">
      <formula>"SATISFACTORIO"</formula>
    </cfRule>
  </conditionalFormatting>
  <conditionalFormatting sqref="H193:H196">
    <cfRule type="cellIs" dxfId="509" priority="43" stopIfTrue="1" operator="equal">
      <formula>"INSUFICIENTE"</formula>
    </cfRule>
    <cfRule type="cellIs" dxfId="508" priority="44" stopIfTrue="1" operator="equal">
      <formula>"ADECUADO"</formula>
    </cfRule>
    <cfRule type="cellIs" dxfId="507" priority="45" stopIfTrue="1" operator="equal">
      <formula>"SATISFACTORIO"</formula>
    </cfRule>
  </conditionalFormatting>
  <conditionalFormatting sqref="J193:J196">
    <cfRule type="cellIs" dxfId="506" priority="40" stopIfTrue="1" operator="equal">
      <formula>"INSUFICIENTE"</formula>
    </cfRule>
    <cfRule type="cellIs" dxfId="505" priority="41" stopIfTrue="1" operator="equal">
      <formula>"ADECUADO"</formula>
    </cfRule>
    <cfRule type="cellIs" dxfId="504" priority="42" stopIfTrue="1" operator="equal">
      <formula>"SATISFACTORIO"</formula>
    </cfRule>
  </conditionalFormatting>
  <conditionalFormatting sqref="H204">
    <cfRule type="cellIs" dxfId="503" priority="37" stopIfTrue="1" operator="equal">
      <formula>"INSUFICIENTE"</formula>
    </cfRule>
    <cfRule type="cellIs" dxfId="502" priority="38" stopIfTrue="1" operator="equal">
      <formula>"ADECUADO"</formula>
    </cfRule>
    <cfRule type="cellIs" dxfId="501" priority="39" stopIfTrue="1" operator="equal">
      <formula>"SATISFACTORIO"</formula>
    </cfRule>
  </conditionalFormatting>
  <conditionalFormatting sqref="J204">
    <cfRule type="cellIs" dxfId="500" priority="34" stopIfTrue="1" operator="equal">
      <formula>"INSUFICIENTE"</formula>
    </cfRule>
    <cfRule type="cellIs" dxfId="499" priority="35" stopIfTrue="1" operator="equal">
      <formula>"ADECUADO"</formula>
    </cfRule>
    <cfRule type="cellIs" dxfId="498" priority="36" stopIfTrue="1" operator="equal">
      <formula>"SATISFACTORIO"</formula>
    </cfRule>
  </conditionalFormatting>
  <conditionalFormatting sqref="H205">
    <cfRule type="cellIs" dxfId="497" priority="31" stopIfTrue="1" operator="equal">
      <formula>"INSUFICIENTE"</formula>
    </cfRule>
    <cfRule type="cellIs" dxfId="496" priority="32" stopIfTrue="1" operator="equal">
      <formula>"ADECUADO"</formula>
    </cfRule>
    <cfRule type="cellIs" dxfId="495" priority="33" stopIfTrue="1" operator="equal">
      <formula>"SATISFACTORIO"</formula>
    </cfRule>
  </conditionalFormatting>
  <conditionalFormatting sqref="J205">
    <cfRule type="cellIs" dxfId="494" priority="28" stopIfTrue="1" operator="equal">
      <formula>"INSUFICIENTE"</formula>
    </cfRule>
    <cfRule type="cellIs" dxfId="493" priority="29" stopIfTrue="1" operator="equal">
      <formula>"ADECUADO"</formula>
    </cfRule>
    <cfRule type="cellIs" dxfId="492" priority="30" stopIfTrue="1" operator="equal">
      <formula>"SATISFACTORIO"</formula>
    </cfRule>
  </conditionalFormatting>
  <conditionalFormatting sqref="H207">
    <cfRule type="cellIs" dxfId="491" priority="25" stopIfTrue="1" operator="equal">
      <formula>"INSUFICIENTE"</formula>
    </cfRule>
    <cfRule type="cellIs" dxfId="490" priority="26" stopIfTrue="1" operator="equal">
      <formula>"ADECUADO"</formula>
    </cfRule>
    <cfRule type="cellIs" dxfId="489" priority="27" stopIfTrue="1" operator="equal">
      <formula>"SATISFACTORIO"</formula>
    </cfRule>
  </conditionalFormatting>
  <conditionalFormatting sqref="J207">
    <cfRule type="cellIs" dxfId="488" priority="22" stopIfTrue="1" operator="equal">
      <formula>"INSUFICIENTE"</formula>
    </cfRule>
    <cfRule type="cellIs" dxfId="487" priority="23" stopIfTrue="1" operator="equal">
      <formula>"ADECUADO"</formula>
    </cfRule>
    <cfRule type="cellIs" dxfId="486" priority="24" stopIfTrue="1" operator="equal">
      <formula>"SATISFACTORIO"</formula>
    </cfRule>
  </conditionalFormatting>
  <conditionalFormatting sqref="H209">
    <cfRule type="cellIs" dxfId="485" priority="19" stopIfTrue="1" operator="equal">
      <formula>"INSUFICIENTE"</formula>
    </cfRule>
    <cfRule type="cellIs" dxfId="484" priority="20" stopIfTrue="1" operator="equal">
      <formula>"ADECUADO"</formula>
    </cfRule>
    <cfRule type="cellIs" dxfId="483" priority="21" stopIfTrue="1" operator="equal">
      <formula>"SATISFACTORIO"</formula>
    </cfRule>
  </conditionalFormatting>
  <conditionalFormatting sqref="J209">
    <cfRule type="cellIs" dxfId="482" priority="16" stopIfTrue="1" operator="equal">
      <formula>"INSUFICIENTE"</formula>
    </cfRule>
    <cfRule type="cellIs" dxfId="481" priority="17" stopIfTrue="1" operator="equal">
      <formula>"ADECUADO"</formula>
    </cfRule>
    <cfRule type="cellIs" dxfId="480" priority="18" stopIfTrue="1" operator="equal">
      <formula>"SATISFACTORIO"</formula>
    </cfRule>
  </conditionalFormatting>
  <conditionalFormatting sqref="H16:H17">
    <cfRule type="cellIs" dxfId="479" priority="13" stopIfTrue="1" operator="equal">
      <formula>"INSUFICIENTE"</formula>
    </cfRule>
    <cfRule type="cellIs" dxfId="478" priority="14" stopIfTrue="1" operator="equal">
      <formula>"ADECUADO"</formula>
    </cfRule>
    <cfRule type="cellIs" dxfId="477" priority="15" stopIfTrue="1" operator="equal">
      <formula>"SATISFACTORIO"</formula>
    </cfRule>
  </conditionalFormatting>
  <conditionalFormatting sqref="H18">
    <cfRule type="cellIs" dxfId="476" priority="10" stopIfTrue="1" operator="equal">
      <formula>"INSUFICIENTE"</formula>
    </cfRule>
    <cfRule type="cellIs" dxfId="475" priority="11" stopIfTrue="1" operator="equal">
      <formula>"ADECUADO"</formula>
    </cfRule>
    <cfRule type="cellIs" dxfId="474" priority="12" stopIfTrue="1" operator="equal">
      <formula>"SATISFACTORIO"</formula>
    </cfRule>
  </conditionalFormatting>
  <conditionalFormatting sqref="H62">
    <cfRule type="cellIs" dxfId="473" priority="7" stopIfTrue="1" operator="equal">
      <formula>"INSUFICIENTE"</formula>
    </cfRule>
    <cfRule type="cellIs" dxfId="472" priority="8" stopIfTrue="1" operator="equal">
      <formula>"ADECUADO"</formula>
    </cfRule>
    <cfRule type="cellIs" dxfId="471" priority="9" stopIfTrue="1" operator="equal">
      <formula>"SATISFACTORIO"</formula>
    </cfRule>
  </conditionalFormatting>
  <conditionalFormatting sqref="H73">
    <cfRule type="cellIs" dxfId="470" priority="4" stopIfTrue="1" operator="equal">
      <formula>"INSUFICIENTE"</formula>
    </cfRule>
    <cfRule type="cellIs" dxfId="469" priority="5" stopIfTrue="1" operator="equal">
      <formula>"ADECUADO"</formula>
    </cfRule>
    <cfRule type="cellIs" dxfId="468" priority="6" stopIfTrue="1" operator="equal">
      <formula>"SATISFACTORIO"</formula>
    </cfRule>
  </conditionalFormatting>
  <conditionalFormatting sqref="H24">
    <cfRule type="cellIs" dxfId="467" priority="1" stopIfTrue="1" operator="equal">
      <formula>"INSUFICIENTE"</formula>
    </cfRule>
    <cfRule type="cellIs" dxfId="466" priority="2" stopIfTrue="1" operator="equal">
      <formula>"ADECUADO"</formula>
    </cfRule>
    <cfRule type="cellIs" dxfId="465" priority="3" stopIfTrue="1" operator="equal">
      <formula>"SATISFACTORIO"</formula>
    </cfRule>
  </conditionalFormatting>
  <pageMargins left="0.62" right="0.52" top="0.39" bottom="0.27" header="0.21" footer="0.11811023622047245"/>
  <pageSetup paperSize="9" scale="65" orientation="landscape" r:id="rId1"/>
  <rowBreaks count="3" manualBreakCount="3">
    <brk id="19" max="16383" man="1"/>
    <brk id="47" max="16383" man="1"/>
    <brk id="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J132"/>
  <sheetViews>
    <sheetView topLeftCell="B118" zoomScale="90" zoomScaleNormal="90" workbookViewId="0">
      <selection activeCell="E130" sqref="E130"/>
    </sheetView>
  </sheetViews>
  <sheetFormatPr baseColWidth="10" defaultRowHeight="15" x14ac:dyDescent="0.25"/>
  <cols>
    <col min="1" max="1" width="18.42578125" customWidth="1"/>
    <col min="2" max="2" width="21.42578125" customWidth="1"/>
    <col min="3" max="3" width="19.28515625" customWidth="1"/>
    <col min="4" max="4" width="22.85546875" customWidth="1"/>
    <col min="5" max="5" width="17.42578125" customWidth="1"/>
    <col min="6" max="6" width="15.42578125" customWidth="1"/>
    <col min="7" max="7" width="14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435"/>
      <c r="B1" s="435"/>
      <c r="C1" s="435"/>
      <c r="D1" s="402" t="s">
        <v>0</v>
      </c>
      <c r="E1" s="403"/>
      <c r="F1" s="403"/>
      <c r="G1" s="403"/>
      <c r="H1" s="403"/>
      <c r="I1" s="410" t="s">
        <v>1</v>
      </c>
      <c r="J1" s="411"/>
    </row>
    <row r="2" spans="1:10" ht="15.75" x14ac:dyDescent="0.25">
      <c r="A2" s="435"/>
      <c r="B2" s="435"/>
      <c r="C2" s="435"/>
      <c r="D2" s="402" t="s">
        <v>2</v>
      </c>
      <c r="E2" s="403"/>
      <c r="F2" s="403"/>
      <c r="G2" s="403"/>
      <c r="H2" s="403"/>
      <c r="I2" s="410" t="s">
        <v>3</v>
      </c>
      <c r="J2" s="411"/>
    </row>
    <row r="3" spans="1:10" x14ac:dyDescent="0.25">
      <c r="A3" s="435"/>
      <c r="B3" s="435"/>
      <c r="C3" s="435"/>
      <c r="D3" s="436" t="s">
        <v>4</v>
      </c>
      <c r="E3" s="399"/>
      <c r="F3" s="399"/>
      <c r="G3" s="399"/>
      <c r="H3" s="399"/>
      <c r="I3" s="410" t="s">
        <v>5</v>
      </c>
      <c r="J3" s="411"/>
    </row>
    <row r="4" spans="1:10" ht="22.5" customHeight="1" x14ac:dyDescent="0.25">
      <c r="A4" s="435"/>
      <c r="B4" s="435"/>
      <c r="C4" s="435"/>
      <c r="D4" s="400"/>
      <c r="E4" s="401"/>
      <c r="F4" s="401"/>
      <c r="G4" s="401"/>
      <c r="H4" s="401"/>
      <c r="I4" s="410" t="s">
        <v>6</v>
      </c>
      <c r="J4" s="411"/>
    </row>
    <row r="7" spans="1:10" x14ac:dyDescent="0.25">
      <c r="A7" s="404" t="s">
        <v>11</v>
      </c>
      <c r="B7" s="405"/>
      <c r="C7" s="405"/>
      <c r="D7" s="405"/>
      <c r="E7" s="405"/>
      <c r="F7" s="405"/>
      <c r="G7" s="405"/>
      <c r="H7" s="405"/>
      <c r="I7" s="405"/>
      <c r="J7" s="405"/>
    </row>
    <row r="8" spans="1:10" ht="24" x14ac:dyDescent="0.25">
      <c r="A8" s="225" t="s">
        <v>13</v>
      </c>
      <c r="B8" s="226" t="s">
        <v>12</v>
      </c>
      <c r="C8" s="225" t="s">
        <v>14</v>
      </c>
      <c r="D8" s="226" t="s">
        <v>7</v>
      </c>
      <c r="E8" s="227" t="s">
        <v>8</v>
      </c>
      <c r="F8" s="227" t="s">
        <v>9</v>
      </c>
      <c r="G8" s="228" t="s">
        <v>10</v>
      </c>
      <c r="H8" s="228" t="s">
        <v>9</v>
      </c>
      <c r="I8" s="228" t="s">
        <v>24</v>
      </c>
      <c r="J8" s="228" t="s">
        <v>9</v>
      </c>
    </row>
    <row r="9" spans="1:10" ht="39" customHeight="1" x14ac:dyDescent="0.25">
      <c r="A9" s="320" t="s">
        <v>67</v>
      </c>
      <c r="B9" s="310" t="s">
        <v>68</v>
      </c>
      <c r="C9" s="300" t="s">
        <v>70</v>
      </c>
      <c r="D9" s="90" t="s">
        <v>69</v>
      </c>
      <c r="E9" s="104" t="s">
        <v>129</v>
      </c>
      <c r="F9" s="229" t="s">
        <v>442</v>
      </c>
      <c r="G9" s="270" t="s">
        <v>129</v>
      </c>
      <c r="H9" s="280" t="s">
        <v>442</v>
      </c>
      <c r="I9" s="270" t="str">
        <f>+G9</f>
        <v>N.A.</v>
      </c>
      <c r="J9" s="280" t="s">
        <v>442</v>
      </c>
    </row>
    <row r="10" spans="1:10" ht="42" customHeight="1" x14ac:dyDescent="0.25">
      <c r="A10" s="320"/>
      <c r="B10" s="310"/>
      <c r="C10" s="301"/>
      <c r="D10" s="204" t="s">
        <v>280</v>
      </c>
      <c r="E10" s="104" t="s">
        <v>129</v>
      </c>
      <c r="F10" s="229" t="s">
        <v>442</v>
      </c>
      <c r="G10" s="271"/>
      <c r="H10" s="282"/>
      <c r="I10" s="271"/>
      <c r="J10" s="282"/>
    </row>
    <row r="11" spans="1:10" ht="31.5" customHeight="1" x14ac:dyDescent="0.25">
      <c r="A11" s="320"/>
      <c r="B11" s="310"/>
      <c r="C11" s="353" t="s">
        <v>281</v>
      </c>
      <c r="D11" s="90" t="s">
        <v>69</v>
      </c>
      <c r="E11" s="104">
        <f>+'[1]HOSPITALIZACION '!$G$22</f>
        <v>0.3</v>
      </c>
      <c r="F11" s="197" t="str">
        <f t="shared" ref="F11:F72" si="0">+IF(E11&lt;=59%,"INSUFICIENTE",IF(E11&gt;=60%,IF(E11&lt;=79%,"ADECUADO",IF(E11&gt;=80%,"SATISFACTORIO"))))</f>
        <v>INSUFICIENTE</v>
      </c>
      <c r="G11" s="270">
        <f>+AVERAGE(E11:E12)</f>
        <v>0.65</v>
      </c>
      <c r="H11" s="273" t="str">
        <f t="shared" ref="H11:H40" si="1">+IF(G11&lt;=59%,"INSUFICIENTE",IF(G11&gt;=60%,IF(G11&lt;=79%,"ADECUADO",IF(G11&gt;=80%,"SATISFACTORIO"))))</f>
        <v>ADECUADO</v>
      </c>
      <c r="I11" s="270">
        <f>+G11</f>
        <v>0.65</v>
      </c>
      <c r="J11" s="273" t="str">
        <f>+IF(I11&lt;=59%,"INSUFICIENTE",IF(I11&gt;=60%,IF(I11&lt;=79%,"ADECUADO",IF(I11&gt;=80%,"SATISFACTORIO"))))</f>
        <v>ADECUADO</v>
      </c>
    </row>
    <row r="12" spans="1:10" ht="33.75" customHeight="1" x14ac:dyDescent="0.25">
      <c r="A12" s="320"/>
      <c r="B12" s="310"/>
      <c r="C12" s="354"/>
      <c r="D12" s="199" t="s">
        <v>280</v>
      </c>
      <c r="E12" s="104">
        <f>+AVERAGE('[1]HOSPITALIZACION '!$G$23:$G$24)</f>
        <v>1</v>
      </c>
      <c r="F12" s="197" t="str">
        <f t="shared" si="0"/>
        <v>SATISFACTORIO</v>
      </c>
      <c r="G12" s="271"/>
      <c r="H12" s="274"/>
      <c r="I12" s="271"/>
      <c r="J12" s="274"/>
    </row>
    <row r="13" spans="1:10" ht="22.5" x14ac:dyDescent="0.25">
      <c r="A13" s="320"/>
      <c r="B13" s="310"/>
      <c r="C13" s="300" t="s">
        <v>66</v>
      </c>
      <c r="D13" s="95" t="s">
        <v>69</v>
      </c>
      <c r="E13" s="104">
        <f>+[1]AMBIENTAL!$G$19</f>
        <v>1</v>
      </c>
      <c r="F13" s="197" t="str">
        <f t="shared" si="0"/>
        <v>SATISFACTORIO</v>
      </c>
      <c r="G13" s="270">
        <f>+AVERAGE(E13:E15)</f>
        <v>0.93333333333333324</v>
      </c>
      <c r="H13" s="273" t="str">
        <f t="shared" si="1"/>
        <v>SATISFACTORIO</v>
      </c>
      <c r="I13" s="270">
        <f>+G13</f>
        <v>0.93333333333333324</v>
      </c>
      <c r="J13" s="273" t="str">
        <f>+IF(I13&lt;=59%,"INSUFICIENTE",IF(I13&gt;=60%,IF(I13&lt;=79%,"ADECUADO",IF(I13&gt;=80%,"SATISFACTORIO"))))</f>
        <v>SATISFACTORIO</v>
      </c>
    </row>
    <row r="14" spans="1:10" x14ac:dyDescent="0.25">
      <c r="A14" s="320"/>
      <c r="B14" s="310"/>
      <c r="C14" s="301"/>
      <c r="D14" s="325" t="s">
        <v>280</v>
      </c>
      <c r="E14" s="104">
        <f>+[1]AMBIENTAL!$G$20</f>
        <v>0.8</v>
      </c>
      <c r="F14" s="197" t="str">
        <f t="shared" si="0"/>
        <v>SATISFACTORIO</v>
      </c>
      <c r="G14" s="271"/>
      <c r="H14" s="274"/>
      <c r="I14" s="271"/>
      <c r="J14" s="274"/>
    </row>
    <row r="15" spans="1:10" x14ac:dyDescent="0.25">
      <c r="A15" s="320"/>
      <c r="B15" s="310"/>
      <c r="C15" s="302"/>
      <c r="D15" s="326"/>
      <c r="E15" s="104">
        <f>+[1]AMBIENTAL!$G$21</f>
        <v>1</v>
      </c>
      <c r="F15" s="197" t="str">
        <f t="shared" si="0"/>
        <v>SATISFACTORIO</v>
      </c>
      <c r="G15" s="305"/>
      <c r="H15" s="306"/>
      <c r="I15" s="305"/>
      <c r="J15" s="306"/>
    </row>
    <row r="16" spans="1:10" ht="22.5" x14ac:dyDescent="0.25">
      <c r="A16" s="320"/>
      <c r="B16" s="310"/>
      <c r="C16" s="437" t="s">
        <v>49</v>
      </c>
      <c r="D16" s="90" t="s">
        <v>69</v>
      </c>
      <c r="E16" s="104">
        <f>+'[1]H. CLINICAS'!$G$12</f>
        <v>1</v>
      </c>
      <c r="F16" s="197" t="str">
        <f t="shared" si="0"/>
        <v>SATISFACTORIO</v>
      </c>
      <c r="G16" s="270">
        <f>+AVERAGE(E16:E18)</f>
        <v>0.93333333333333324</v>
      </c>
      <c r="H16" s="273" t="str">
        <f t="shared" si="1"/>
        <v>SATISFACTORIO</v>
      </c>
      <c r="I16" s="270">
        <f>+G16</f>
        <v>0.93333333333333324</v>
      </c>
      <c r="J16" s="273" t="str">
        <f>+IF(I16&lt;=59%,"INSUFICIENTE",IF(I16&gt;=60%,IF(I16&lt;=79%,"ADECUADO",IF(I16&gt;=80%,"SATISFACTORIO"))))</f>
        <v>SATISFACTORIO</v>
      </c>
    </row>
    <row r="17" spans="1:10" x14ac:dyDescent="0.25">
      <c r="A17" s="320"/>
      <c r="B17" s="310"/>
      <c r="C17" s="286"/>
      <c r="D17" s="325" t="s">
        <v>280</v>
      </c>
      <c r="E17" s="104">
        <f>+'[1]H. CLINICAS'!$G$13</f>
        <v>1</v>
      </c>
      <c r="F17" s="197" t="str">
        <f t="shared" si="0"/>
        <v>SATISFACTORIO</v>
      </c>
      <c r="G17" s="271"/>
      <c r="H17" s="274"/>
      <c r="I17" s="271"/>
      <c r="J17" s="274"/>
    </row>
    <row r="18" spans="1:10" x14ac:dyDescent="0.25">
      <c r="A18" s="320"/>
      <c r="B18" s="310"/>
      <c r="C18" s="352"/>
      <c r="D18" s="326"/>
      <c r="E18" s="104">
        <f>+'[1]H. CLINICAS'!$G$14</f>
        <v>0.8</v>
      </c>
      <c r="F18" s="197" t="str">
        <f t="shared" si="0"/>
        <v>SATISFACTORIO</v>
      </c>
      <c r="G18" s="305"/>
      <c r="H18" s="306"/>
      <c r="I18" s="305"/>
      <c r="J18" s="306"/>
    </row>
    <row r="19" spans="1:10" ht="22.5" x14ac:dyDescent="0.25">
      <c r="A19" s="320"/>
      <c r="B19" s="310"/>
      <c r="C19" s="300" t="s">
        <v>27</v>
      </c>
      <c r="D19" s="90" t="s">
        <v>69</v>
      </c>
      <c r="E19" s="104">
        <f>+'[1]UCI NEONATAL'!$G$20</f>
        <v>0.6</v>
      </c>
      <c r="F19" s="197" t="str">
        <f t="shared" si="0"/>
        <v>ADECUADO</v>
      </c>
      <c r="G19" s="270">
        <f>+AVERAGE(E19:E21)</f>
        <v>0.8666666666666667</v>
      </c>
      <c r="H19" s="273" t="str">
        <f t="shared" si="1"/>
        <v>SATISFACTORIO</v>
      </c>
      <c r="I19" s="270">
        <f>+G19</f>
        <v>0.8666666666666667</v>
      </c>
      <c r="J19" s="273" t="str">
        <f>+IF(I19&lt;=59%,"INSUFICIENTE",IF(I19&gt;=60%,IF(I19&lt;=79%,"ADECUADO",IF(I19&gt;=80%,"SATISFACTORIO"))))</f>
        <v>SATISFACTORIO</v>
      </c>
    </row>
    <row r="20" spans="1:10" x14ac:dyDescent="0.25">
      <c r="A20" s="320"/>
      <c r="B20" s="310"/>
      <c r="C20" s="301"/>
      <c r="D20" s="325" t="s">
        <v>280</v>
      </c>
      <c r="E20" s="104">
        <f>+'[1]UCI NEONATAL'!$G$21</f>
        <v>1</v>
      </c>
      <c r="F20" s="197" t="str">
        <f t="shared" si="0"/>
        <v>SATISFACTORIO</v>
      </c>
      <c r="G20" s="271"/>
      <c r="H20" s="274"/>
      <c r="I20" s="271"/>
      <c r="J20" s="274"/>
    </row>
    <row r="21" spans="1:10" x14ac:dyDescent="0.25">
      <c r="A21" s="320"/>
      <c r="B21" s="310"/>
      <c r="C21" s="302"/>
      <c r="D21" s="326"/>
      <c r="E21" s="104">
        <f>+'[1]UCI NEONATAL'!$G$22</f>
        <v>1</v>
      </c>
      <c r="F21" s="197" t="str">
        <f t="shared" si="0"/>
        <v>SATISFACTORIO</v>
      </c>
      <c r="G21" s="305"/>
      <c r="H21" s="306"/>
      <c r="I21" s="305"/>
      <c r="J21" s="306"/>
    </row>
    <row r="22" spans="1:10" ht="22.5" x14ac:dyDescent="0.25">
      <c r="A22" s="320"/>
      <c r="B22" s="310"/>
      <c r="C22" s="300" t="s">
        <v>76</v>
      </c>
      <c r="D22" s="90" t="s">
        <v>69</v>
      </c>
      <c r="E22" s="104">
        <f>+[1]GIU!$G$19</f>
        <v>1</v>
      </c>
      <c r="F22" s="197" t="str">
        <f>+IF(E22&lt;=59%,"INSUFICIENTE",IF(E22&gt;=60%,IF(E22&lt;=79%,"ADECUADO",IF(E22&gt;=80%,"SATISFACTORIO"))))</f>
        <v>SATISFACTORIO</v>
      </c>
      <c r="G22" s="270">
        <f>+AVERAGE(E22:E24)</f>
        <v>0.91666666666666663</v>
      </c>
      <c r="H22" s="273" t="str">
        <f t="shared" si="1"/>
        <v>SATISFACTORIO</v>
      </c>
      <c r="I22" s="270">
        <f>+G22</f>
        <v>0.91666666666666663</v>
      </c>
      <c r="J22" s="441" t="str">
        <f>+IF(I22&lt;=59%,"INSUFICIENTE",IF(I22&gt;=60%,IF(I22&lt;=79%,"ADECUADO",IF(I22&gt;=80%,"SATISFACTORIO"))))</f>
        <v>SATISFACTORIO</v>
      </c>
    </row>
    <row r="23" spans="1:10" x14ac:dyDescent="0.25">
      <c r="A23" s="320"/>
      <c r="B23" s="310"/>
      <c r="C23" s="301"/>
      <c r="D23" s="325" t="s">
        <v>280</v>
      </c>
      <c r="E23" s="104">
        <f>+[1]GIU!$G$20</f>
        <v>1</v>
      </c>
      <c r="F23" s="197" t="str">
        <f>+IF(E23&lt;=59%,"INSUFICIENTE",IF(E23&gt;=60%,IF(E23&lt;=79%,"ADECUADO",IF(E23&gt;=80%,"SATISFACTORIO"))))</f>
        <v>SATISFACTORIO</v>
      </c>
      <c r="G23" s="271"/>
      <c r="H23" s="274"/>
      <c r="I23" s="271"/>
      <c r="J23" s="442"/>
    </row>
    <row r="24" spans="1:10" x14ac:dyDescent="0.25">
      <c r="A24" s="320"/>
      <c r="B24" s="310"/>
      <c r="C24" s="302"/>
      <c r="D24" s="326"/>
      <c r="E24" s="104">
        <f>+[1]GIU!$G$21</f>
        <v>0.75</v>
      </c>
      <c r="F24" s="197" t="str">
        <f>+IF(E24&lt;=59%,"INSUFICIENTE",IF(E24&gt;=60%,IF(E24&lt;=79%,"ADECUADO",IF(E24&gt;=80%,"SATISFACTORIO"))))</f>
        <v>ADECUADO</v>
      </c>
      <c r="G24" s="305"/>
      <c r="H24" s="306"/>
      <c r="I24" s="305"/>
      <c r="J24" s="443"/>
    </row>
    <row r="25" spans="1:10" ht="22.5" x14ac:dyDescent="0.25">
      <c r="A25" s="320"/>
      <c r="B25" s="310"/>
      <c r="C25" s="353" t="s">
        <v>103</v>
      </c>
      <c r="D25" s="90" t="s">
        <v>69</v>
      </c>
      <c r="E25" s="104">
        <f>+[1]CONTABILIDAD!$G$11</f>
        <v>0.2</v>
      </c>
      <c r="F25" s="197" t="str">
        <f t="shared" si="0"/>
        <v>INSUFICIENTE</v>
      </c>
      <c r="G25" s="270">
        <f>+AVERAGE(E25:E27)</f>
        <v>0.65</v>
      </c>
      <c r="H25" s="273" t="str">
        <f t="shared" si="1"/>
        <v>ADECUADO</v>
      </c>
      <c r="I25" s="438">
        <f>+G25</f>
        <v>0.65</v>
      </c>
      <c r="J25" s="273" t="str">
        <f>+IF(I25&lt;=59%,"INSUFICIENTE",IF(I25&gt;=60%,IF(I25&lt;=79%,"ADECUADO",IF(I25&gt;=80%,"SATISFACTORIO"))))</f>
        <v>ADECUADO</v>
      </c>
    </row>
    <row r="26" spans="1:10" x14ac:dyDescent="0.25">
      <c r="A26" s="320"/>
      <c r="B26" s="310"/>
      <c r="C26" s="354"/>
      <c r="D26" s="325" t="s">
        <v>280</v>
      </c>
      <c r="E26" s="104">
        <f>+[1]CONTABILIDAD!$G$12</f>
        <v>1</v>
      </c>
      <c r="F26" s="197" t="str">
        <f t="shared" si="0"/>
        <v>SATISFACTORIO</v>
      </c>
      <c r="G26" s="271"/>
      <c r="H26" s="274"/>
      <c r="I26" s="439"/>
      <c r="J26" s="274"/>
    </row>
    <row r="27" spans="1:10" x14ac:dyDescent="0.25">
      <c r="A27" s="320"/>
      <c r="B27" s="310"/>
      <c r="C27" s="372"/>
      <c r="D27" s="326"/>
      <c r="E27" s="104">
        <f>+[1]CONTABILIDAD!$G$13</f>
        <v>0.75</v>
      </c>
      <c r="F27" s="197" t="str">
        <f t="shared" si="0"/>
        <v>ADECUADO</v>
      </c>
      <c r="G27" s="305"/>
      <c r="H27" s="306"/>
      <c r="I27" s="440"/>
      <c r="J27" s="306"/>
    </row>
    <row r="28" spans="1:10" ht="27.75" customHeight="1" x14ac:dyDescent="0.25">
      <c r="A28" s="320"/>
      <c r="B28" s="310"/>
      <c r="C28" s="444" t="s">
        <v>131</v>
      </c>
      <c r="D28" s="90" t="s">
        <v>69</v>
      </c>
      <c r="E28" s="104">
        <f>+[1]TESORERIA!$G$10</f>
        <v>0.2</v>
      </c>
      <c r="F28" s="197" t="str">
        <f t="shared" si="0"/>
        <v>INSUFICIENTE</v>
      </c>
      <c r="G28" s="270">
        <f>+AVERAGE(E28:E29)</f>
        <v>0.53749999999999998</v>
      </c>
      <c r="H28" s="273" t="str">
        <f t="shared" si="1"/>
        <v>INSUFICIENTE</v>
      </c>
      <c r="I28" s="438">
        <f>+G28</f>
        <v>0.53749999999999998</v>
      </c>
      <c r="J28" s="273" t="str">
        <f>+IF(I28&lt;=59%,"INSUFICIENTE",IF(I28&gt;=60%,IF(I28&lt;=79%,"ADECUADO",IF(I28&gt;=80%,"SATISFACTORIO"))))</f>
        <v>INSUFICIENTE</v>
      </c>
    </row>
    <row r="29" spans="1:10" ht="46.5" customHeight="1" x14ac:dyDescent="0.25">
      <c r="A29" s="320"/>
      <c r="B29" s="310"/>
      <c r="C29" s="304"/>
      <c r="D29" s="204" t="s">
        <v>280</v>
      </c>
      <c r="E29" s="104">
        <f>+AVERAGE([1]TESORERIA!$G$11:$G$12)</f>
        <v>0.875</v>
      </c>
      <c r="F29" s="197" t="str">
        <f t="shared" si="0"/>
        <v>SATISFACTORIO</v>
      </c>
      <c r="G29" s="271"/>
      <c r="H29" s="274"/>
      <c r="I29" s="439"/>
      <c r="J29" s="274"/>
    </row>
    <row r="30" spans="1:10" ht="26.25" customHeight="1" x14ac:dyDescent="0.25">
      <c r="A30" s="320"/>
      <c r="B30" s="310"/>
      <c r="C30" s="437" t="s">
        <v>84</v>
      </c>
      <c r="D30" s="95" t="s">
        <v>69</v>
      </c>
      <c r="E30" s="104">
        <f>+'[1]ARCHIVO '!$G$11</f>
        <v>1</v>
      </c>
      <c r="F30" s="197" t="str">
        <f t="shared" si="0"/>
        <v>SATISFACTORIO</v>
      </c>
      <c r="G30" s="270">
        <f>+AVERAGE(E30:E31)</f>
        <v>0.9375</v>
      </c>
      <c r="H30" s="273" t="str">
        <f t="shared" si="1"/>
        <v>SATISFACTORIO</v>
      </c>
      <c r="I30" s="438">
        <f>+G30</f>
        <v>0.9375</v>
      </c>
      <c r="J30" s="273" t="str">
        <f>+IF(I30&lt;=59%,"INSUFICIENTE",IF(I30&gt;=60%,IF(I30&lt;=79%,"ADECUADO",IF(I30&gt;=80%,"SATISFACTORIO"))))</f>
        <v>SATISFACTORIO</v>
      </c>
    </row>
    <row r="31" spans="1:10" ht="42" customHeight="1" x14ac:dyDescent="0.25">
      <c r="A31" s="320"/>
      <c r="B31" s="310"/>
      <c r="C31" s="286"/>
      <c r="D31" s="204" t="s">
        <v>280</v>
      </c>
      <c r="E31" s="104">
        <f>+AVERAGE('[1]ARCHIVO '!$G$12:$G$13)</f>
        <v>0.875</v>
      </c>
      <c r="F31" s="197" t="str">
        <f t="shared" si="0"/>
        <v>SATISFACTORIO</v>
      </c>
      <c r="G31" s="271"/>
      <c r="H31" s="274"/>
      <c r="I31" s="439"/>
      <c r="J31" s="274"/>
    </row>
    <row r="32" spans="1:10" ht="22.5" x14ac:dyDescent="0.25">
      <c r="A32" s="320"/>
      <c r="B32" s="310"/>
      <c r="C32" s="353" t="s">
        <v>73</v>
      </c>
      <c r="D32" s="90" t="s">
        <v>69</v>
      </c>
      <c r="E32" s="104">
        <f>+[1]PATOLOGIA!$G$14</f>
        <v>0.3</v>
      </c>
      <c r="F32" s="194" t="str">
        <f t="shared" si="0"/>
        <v>INSUFICIENTE</v>
      </c>
      <c r="G32" s="270">
        <f>+AVERAGE(E32:E34)</f>
        <v>0.68333333333333324</v>
      </c>
      <c r="H32" s="273" t="str">
        <f t="shared" si="1"/>
        <v>ADECUADO</v>
      </c>
      <c r="I32" s="438">
        <f>+G32</f>
        <v>0.68333333333333324</v>
      </c>
      <c r="J32" s="273" t="str">
        <f>+IF(I32&lt;=59%,"INSUFICIENTE",IF(I32&gt;=60%,IF(I32&lt;=79%,"ADECUADO",IF(I32&gt;=80%,"SATISFACTORIO"))))</f>
        <v>ADECUADO</v>
      </c>
    </row>
    <row r="33" spans="1:10" ht="20.25" customHeight="1" x14ac:dyDescent="0.25">
      <c r="A33" s="320"/>
      <c r="B33" s="310"/>
      <c r="C33" s="354"/>
      <c r="D33" s="277" t="s">
        <v>280</v>
      </c>
      <c r="E33" s="104">
        <f>+[1]PATOLOGIA!$G$15</f>
        <v>1</v>
      </c>
      <c r="F33" s="194" t="str">
        <f t="shared" si="0"/>
        <v>SATISFACTORIO</v>
      </c>
      <c r="G33" s="271"/>
      <c r="H33" s="274"/>
      <c r="I33" s="439"/>
      <c r="J33" s="274"/>
    </row>
    <row r="34" spans="1:10" x14ac:dyDescent="0.25">
      <c r="A34" s="320"/>
      <c r="B34" s="310"/>
      <c r="C34" s="372"/>
      <c r="D34" s="279"/>
      <c r="E34" s="104">
        <f>+[1]PATOLOGIA!$G$16</f>
        <v>0.75</v>
      </c>
      <c r="F34" s="194" t="str">
        <f t="shared" si="0"/>
        <v>ADECUADO</v>
      </c>
      <c r="G34" s="305"/>
      <c r="H34" s="306"/>
      <c r="I34" s="440"/>
      <c r="J34" s="306"/>
    </row>
    <row r="35" spans="1:10" ht="31.5" customHeight="1" x14ac:dyDescent="0.25">
      <c r="A35" s="320"/>
      <c r="B35" s="310"/>
      <c r="C35" s="353" t="s">
        <v>79</v>
      </c>
      <c r="D35" s="90" t="s">
        <v>69</v>
      </c>
      <c r="E35" s="104" t="s">
        <v>129</v>
      </c>
      <c r="F35" s="229" t="s">
        <v>442</v>
      </c>
      <c r="G35" s="270" t="s">
        <v>129</v>
      </c>
      <c r="H35" s="280" t="s">
        <v>442</v>
      </c>
      <c r="I35" s="438" t="str">
        <f>+G35</f>
        <v>N.A.</v>
      </c>
      <c r="J35" s="280" t="s">
        <v>442</v>
      </c>
    </row>
    <row r="36" spans="1:10" ht="36" customHeight="1" x14ac:dyDescent="0.25">
      <c r="A36" s="320"/>
      <c r="B36" s="310"/>
      <c r="C36" s="354"/>
      <c r="D36" s="204" t="s">
        <v>280</v>
      </c>
      <c r="E36" s="104" t="s">
        <v>196</v>
      </c>
      <c r="F36" s="229" t="s">
        <v>442</v>
      </c>
      <c r="G36" s="271"/>
      <c r="H36" s="282"/>
      <c r="I36" s="439"/>
      <c r="J36" s="282"/>
    </row>
    <row r="37" spans="1:10" ht="22.5" customHeight="1" x14ac:dyDescent="0.25">
      <c r="A37" s="316" t="s">
        <v>67</v>
      </c>
      <c r="B37" s="277" t="s">
        <v>68</v>
      </c>
      <c r="C37" s="444" t="s">
        <v>37</v>
      </c>
      <c r="D37" s="90" t="s">
        <v>69</v>
      </c>
      <c r="E37" s="104">
        <f>+'[1]BANCO DE SANGRE'!$G$24</f>
        <v>1</v>
      </c>
      <c r="F37" s="197" t="str">
        <f t="shared" si="0"/>
        <v>SATISFACTORIO</v>
      </c>
      <c r="G37" s="270">
        <f>+AVERAGE(E37:E39)</f>
        <v>1</v>
      </c>
      <c r="H37" s="273" t="str">
        <f t="shared" si="1"/>
        <v>SATISFACTORIO</v>
      </c>
      <c r="I37" s="438">
        <f>+G37</f>
        <v>1</v>
      </c>
      <c r="J37" s="273" t="str">
        <f>+IF(I37&lt;=59%,"INSUFICIENTE",IF(I37&gt;=60%,IF(I37&lt;=79%,"ADECUADO",IF(I37&gt;=80%,"SATISFACTORIO"))))</f>
        <v>SATISFACTORIO</v>
      </c>
    </row>
    <row r="38" spans="1:10" x14ac:dyDescent="0.25">
      <c r="A38" s="276"/>
      <c r="B38" s="278"/>
      <c r="C38" s="304"/>
      <c r="D38" s="325" t="s">
        <v>280</v>
      </c>
      <c r="E38" s="104">
        <f>+'[1]BANCO DE SANGRE'!$G$25</f>
        <v>1</v>
      </c>
      <c r="F38" s="197" t="str">
        <f t="shared" si="0"/>
        <v>SATISFACTORIO</v>
      </c>
      <c r="G38" s="271"/>
      <c r="H38" s="274"/>
      <c r="I38" s="439"/>
      <c r="J38" s="274"/>
    </row>
    <row r="39" spans="1:10" x14ac:dyDescent="0.25">
      <c r="A39" s="276"/>
      <c r="B39" s="278"/>
      <c r="C39" s="424"/>
      <c r="D39" s="326"/>
      <c r="E39" s="104">
        <f>+'[1]BANCO DE SANGRE'!$G$26</f>
        <v>1</v>
      </c>
      <c r="F39" s="197" t="str">
        <f t="shared" si="0"/>
        <v>SATISFACTORIO</v>
      </c>
      <c r="G39" s="305"/>
      <c r="H39" s="306"/>
      <c r="I39" s="440"/>
      <c r="J39" s="306"/>
    </row>
    <row r="40" spans="1:10" ht="31.5" customHeight="1" x14ac:dyDescent="0.25">
      <c r="A40" s="276"/>
      <c r="B40" s="278"/>
      <c r="C40" s="437" t="s">
        <v>31</v>
      </c>
      <c r="D40" s="95" t="s">
        <v>69</v>
      </c>
      <c r="E40" s="104">
        <f>+[1]QUIROFANOS!$G$19</f>
        <v>0.8</v>
      </c>
      <c r="F40" s="197" t="str">
        <f t="shared" si="0"/>
        <v>SATISFACTORIO</v>
      </c>
      <c r="G40" s="270">
        <f>+AVERAGE(E40:E41)</f>
        <v>0.9</v>
      </c>
      <c r="H40" s="273" t="str">
        <f t="shared" si="1"/>
        <v>SATISFACTORIO</v>
      </c>
      <c r="I40" s="438">
        <f>+G40</f>
        <v>0.9</v>
      </c>
      <c r="J40" s="273" t="str">
        <f>+IF(I40&lt;=59%,"INSUFICIENTE",IF(I40&gt;=60%,IF(I40&lt;=79%,"ADECUADO",IF(I40&gt;=80%,"SATISFACTORIO"))))</f>
        <v>SATISFACTORIO</v>
      </c>
    </row>
    <row r="41" spans="1:10" ht="47.25" customHeight="1" x14ac:dyDescent="0.25">
      <c r="A41" s="276"/>
      <c r="B41" s="278"/>
      <c r="C41" s="286"/>
      <c r="D41" s="204" t="s">
        <v>280</v>
      </c>
      <c r="E41" s="104">
        <f>+[1]QUIROFANOS!$G$20</f>
        <v>1</v>
      </c>
      <c r="F41" s="197" t="str">
        <f t="shared" si="0"/>
        <v>SATISFACTORIO</v>
      </c>
      <c r="G41" s="271"/>
      <c r="H41" s="274"/>
      <c r="I41" s="439"/>
      <c r="J41" s="274"/>
    </row>
    <row r="42" spans="1:10" ht="22.5" x14ac:dyDescent="0.25">
      <c r="A42" s="276"/>
      <c r="B42" s="278"/>
      <c r="C42" s="300" t="s">
        <v>65</v>
      </c>
      <c r="D42" s="90" t="s">
        <v>69</v>
      </c>
      <c r="E42" s="104">
        <f>+'[1]COMPRAS Y SUMINISTROS'!$G$13</f>
        <v>1</v>
      </c>
      <c r="F42" s="197" t="str">
        <f t="shared" si="0"/>
        <v>SATISFACTORIO</v>
      </c>
      <c r="G42" s="270">
        <f>+AVERAGE(E43:E44)</f>
        <v>1</v>
      </c>
      <c r="H42" s="273" t="str">
        <f>+IF(G42&lt;=59%,"INSUFICIENTE",IF(G42&gt;=60%,IF(G42&lt;=79%,"ADECUADO",IF(G42&gt;=80%,"SATISFACTORIO"))))</f>
        <v>SATISFACTORIO</v>
      </c>
      <c r="I42" s="438">
        <f>+G42</f>
        <v>1</v>
      </c>
      <c r="J42" s="273" t="str">
        <f>+IF(I42&lt;=59%,"INSUFICIENTE",IF(I42&gt;=60%,IF(I42&lt;=79%,"ADECUADO",IF(I42&gt;=80%,"SATISFACTORIO"))))</f>
        <v>SATISFACTORIO</v>
      </c>
    </row>
    <row r="43" spans="1:10" x14ac:dyDescent="0.25">
      <c r="A43" s="276"/>
      <c r="B43" s="278"/>
      <c r="C43" s="301"/>
      <c r="D43" s="325" t="s">
        <v>280</v>
      </c>
      <c r="E43" s="104">
        <f>+'[1]COMPRAS Y SUMINISTROS'!$G$14</f>
        <v>1</v>
      </c>
      <c r="F43" s="197" t="str">
        <f t="shared" si="0"/>
        <v>SATISFACTORIO</v>
      </c>
      <c r="G43" s="271"/>
      <c r="H43" s="274"/>
      <c r="I43" s="439"/>
      <c r="J43" s="274"/>
    </row>
    <row r="44" spans="1:10" x14ac:dyDescent="0.25">
      <c r="A44" s="276"/>
      <c r="B44" s="278"/>
      <c r="C44" s="302"/>
      <c r="D44" s="326"/>
      <c r="E44" s="104">
        <f>+'[1]COMPRAS Y SUMINISTROS'!$G$15</f>
        <v>1</v>
      </c>
      <c r="F44" s="197" t="str">
        <f t="shared" si="0"/>
        <v>SATISFACTORIO</v>
      </c>
      <c r="G44" s="305"/>
      <c r="H44" s="306"/>
      <c r="I44" s="440"/>
      <c r="J44" s="306"/>
    </row>
    <row r="45" spans="1:10" ht="27.75" customHeight="1" x14ac:dyDescent="0.25">
      <c r="A45" s="276"/>
      <c r="B45" s="278"/>
      <c r="C45" s="394" t="s">
        <v>42</v>
      </c>
      <c r="D45" s="90" t="s">
        <v>69</v>
      </c>
      <c r="E45" s="104">
        <f>+[1]LABORATORIO!$G$19</f>
        <v>0.85</v>
      </c>
      <c r="F45" s="197" t="str">
        <f t="shared" si="0"/>
        <v>SATISFACTORIO</v>
      </c>
      <c r="G45" s="287">
        <f>+AVERAGE(E45:E47)</f>
        <v>0.95000000000000007</v>
      </c>
      <c r="H45" s="314" t="str">
        <f>+IF(G45&lt;=59%,"INSUFICIENTE",IF(G45&gt;=60%,IF(G45&lt;=79%,"ADECUADO",IF(G45&gt;=80%,"SATISFACTORIO"))))</f>
        <v>SATISFACTORIO</v>
      </c>
      <c r="I45" s="445">
        <f>+G45</f>
        <v>0.95000000000000007</v>
      </c>
      <c r="J45" s="314" t="str">
        <f>+IF(I45&lt;=59%,"INSUFICIENTE",IF(I45&gt;=60%,IF(I45&lt;=79%,"ADECUADO",IF(I45&gt;=80%,"SATISFACTORIO"))))</f>
        <v>SATISFACTORIO</v>
      </c>
    </row>
    <row r="46" spans="1:10" ht="21" customHeight="1" x14ac:dyDescent="0.25">
      <c r="A46" s="276"/>
      <c r="B46" s="278"/>
      <c r="C46" s="394"/>
      <c r="D46" s="325" t="s">
        <v>280</v>
      </c>
      <c r="E46" s="104">
        <f>+[1]LABORATORIO!$G$20</f>
        <v>1</v>
      </c>
      <c r="F46" s="197" t="str">
        <f t="shared" si="0"/>
        <v>SATISFACTORIO</v>
      </c>
      <c r="G46" s="287"/>
      <c r="H46" s="314"/>
      <c r="I46" s="445"/>
      <c r="J46" s="314"/>
    </row>
    <row r="47" spans="1:10" ht="26.25" customHeight="1" x14ac:dyDescent="0.25">
      <c r="A47" s="276"/>
      <c r="B47" s="278"/>
      <c r="C47" s="394"/>
      <c r="D47" s="326"/>
      <c r="E47" s="104">
        <f>+[1]LABORATORIO!$G$21</f>
        <v>1</v>
      </c>
      <c r="F47" s="197" t="str">
        <f t="shared" si="0"/>
        <v>SATISFACTORIO</v>
      </c>
      <c r="G47" s="287"/>
      <c r="H47" s="314"/>
      <c r="I47" s="445"/>
      <c r="J47" s="314"/>
    </row>
    <row r="48" spans="1:10" ht="33" customHeight="1" x14ac:dyDescent="0.25">
      <c r="A48" s="276"/>
      <c r="B48" s="278"/>
      <c r="C48" s="444" t="s">
        <v>75</v>
      </c>
      <c r="D48" s="206" t="s">
        <v>69</v>
      </c>
      <c r="E48" s="104">
        <f>+'[1]SALUD OCUPACIONAL'!$G$11</f>
        <v>1</v>
      </c>
      <c r="F48" s="197" t="str">
        <f t="shared" si="0"/>
        <v>SATISFACTORIO</v>
      </c>
      <c r="G48" s="287">
        <f>+AVERAGE(E48:E49)</f>
        <v>1</v>
      </c>
      <c r="H48" s="314" t="str">
        <f>+IF(G48&lt;=59%,"INSUFICIENTE",IF(G48&gt;=60%,IF(G48&lt;=79%,"ADECUADO",IF(G48&gt;=80%,"SATISFACTORIO"))))</f>
        <v>SATISFACTORIO</v>
      </c>
      <c r="I48" s="445">
        <f>+G48</f>
        <v>1</v>
      </c>
      <c r="J48" s="314" t="str">
        <f>+IF(I48&lt;=59%,"INSUFICIENTE",IF(I48&gt;=60%,IF(I48&lt;=79%,"ADECUADO",IF(I48&gt;=80%,"SATISFACTORIO"))))</f>
        <v>SATISFACTORIO</v>
      </c>
    </row>
    <row r="49" spans="1:10" ht="36.75" customHeight="1" x14ac:dyDescent="0.25">
      <c r="A49" s="276"/>
      <c r="B49" s="278"/>
      <c r="C49" s="304"/>
      <c r="D49" s="204" t="s">
        <v>280</v>
      </c>
      <c r="E49" s="104">
        <f>+AVERAGE('[1]SALUD OCUPACIONAL'!$G$12:$G$13)</f>
        <v>1</v>
      </c>
      <c r="F49" s="197" t="str">
        <f t="shared" si="0"/>
        <v>SATISFACTORIO</v>
      </c>
      <c r="G49" s="287"/>
      <c r="H49" s="314"/>
      <c r="I49" s="445"/>
      <c r="J49" s="314"/>
    </row>
    <row r="50" spans="1:10" ht="22.5" x14ac:dyDescent="0.25">
      <c r="A50" s="276"/>
      <c r="B50" s="278"/>
      <c r="C50" s="437" t="s">
        <v>36</v>
      </c>
      <c r="D50" s="95" t="s">
        <v>69</v>
      </c>
      <c r="E50" s="104">
        <f>+[1]REHABILITACION!$G$17</f>
        <v>1</v>
      </c>
      <c r="F50" s="197" t="str">
        <f t="shared" si="0"/>
        <v>SATISFACTORIO</v>
      </c>
      <c r="G50" s="287">
        <f>+AVERAGE(E50:E52)</f>
        <v>0.91666666666666663</v>
      </c>
      <c r="H50" s="314" t="str">
        <f>+IF(G50&lt;=59%,"INSUFICIENTE",IF(G50&gt;=60%,IF(G50&lt;=79%,"ADECUADO",IF(G50&gt;=80%,"SATISFACTORIO"))))</f>
        <v>SATISFACTORIO</v>
      </c>
      <c r="I50" s="445">
        <f>+G50</f>
        <v>0.91666666666666663</v>
      </c>
      <c r="J50" s="314" t="str">
        <f>+IF(I50&lt;=59%,"INSUFICIENTE",IF(I50&gt;=60%,IF(I50&lt;=79%,"ADECUADO",IF(I50&gt;=80%,"SATISFACTORIO"))))</f>
        <v>SATISFACTORIO</v>
      </c>
    </row>
    <row r="51" spans="1:10" x14ac:dyDescent="0.25">
      <c r="A51" s="276"/>
      <c r="B51" s="278"/>
      <c r="C51" s="286"/>
      <c r="D51" s="277" t="s">
        <v>280</v>
      </c>
      <c r="E51" s="104">
        <f>+[1]REHABILITACION!$G$18</f>
        <v>1</v>
      </c>
      <c r="F51" s="197" t="str">
        <f t="shared" si="0"/>
        <v>SATISFACTORIO</v>
      </c>
      <c r="G51" s="287"/>
      <c r="H51" s="314"/>
      <c r="I51" s="445"/>
      <c r="J51" s="314"/>
    </row>
    <row r="52" spans="1:10" x14ac:dyDescent="0.25">
      <c r="A52" s="276"/>
      <c r="B52" s="278"/>
      <c r="C52" s="352"/>
      <c r="D52" s="279"/>
      <c r="E52" s="104">
        <f>+[1]REHABILITACION!$G$19</f>
        <v>0.75</v>
      </c>
      <c r="F52" s="197" t="str">
        <f t="shared" si="0"/>
        <v>ADECUADO</v>
      </c>
      <c r="G52" s="287"/>
      <c r="H52" s="314"/>
      <c r="I52" s="445"/>
      <c r="J52" s="314"/>
    </row>
    <row r="53" spans="1:10" ht="27" customHeight="1" x14ac:dyDescent="0.25">
      <c r="A53" s="276"/>
      <c r="B53" s="278"/>
      <c r="C53" s="300" t="s">
        <v>30</v>
      </c>
      <c r="D53" s="90" t="s">
        <v>69</v>
      </c>
      <c r="E53" s="104">
        <f>+'[1]CONSULTA EXTERNA'!$G$18</f>
        <v>0.5</v>
      </c>
      <c r="F53" s="197" t="str">
        <f t="shared" si="0"/>
        <v>INSUFICIENTE</v>
      </c>
      <c r="G53" s="287">
        <f>+AVERAGE(E53:E55)</f>
        <v>0.83333333333333337</v>
      </c>
      <c r="H53" s="314" t="str">
        <f>+IF(G53&lt;=59%,"INSUFICIENTE",IF(G53&gt;=60%,IF(G53&lt;=79%,"ADECUADO",IF(G53&gt;=80%,"SATISFACTORIO"))))</f>
        <v>SATISFACTORIO</v>
      </c>
      <c r="I53" s="445">
        <f>+G53</f>
        <v>0.83333333333333337</v>
      </c>
      <c r="J53" s="314" t="str">
        <f>+IF(I53&lt;=59%,"INSUFICIENTE",IF(I53&gt;=60%,IF(I53&lt;=79%,"ADECUADO",IF(I53&gt;=80%,"SATISFACTORIO"))))</f>
        <v>SATISFACTORIO</v>
      </c>
    </row>
    <row r="54" spans="1:10" ht="32.25" customHeight="1" x14ac:dyDescent="0.25">
      <c r="A54" s="276"/>
      <c r="B54" s="278"/>
      <c r="C54" s="301"/>
      <c r="D54" s="325" t="s">
        <v>280</v>
      </c>
      <c r="E54" s="104">
        <f>+'[1]CONSULTA EXTERNA'!$G$19</f>
        <v>1</v>
      </c>
      <c r="F54" s="197" t="str">
        <f t="shared" si="0"/>
        <v>SATISFACTORIO</v>
      </c>
      <c r="G54" s="287"/>
      <c r="H54" s="314"/>
      <c r="I54" s="445"/>
      <c r="J54" s="314"/>
    </row>
    <row r="55" spans="1:10" ht="36" customHeight="1" x14ac:dyDescent="0.25">
      <c r="A55" s="276"/>
      <c r="B55" s="278"/>
      <c r="C55" s="301"/>
      <c r="D55" s="326"/>
      <c r="E55" s="104">
        <f>+'[1]CONSULTA EXTERNA'!$G$20</f>
        <v>1</v>
      </c>
      <c r="F55" s="197" t="str">
        <f t="shared" si="0"/>
        <v>SATISFACTORIO</v>
      </c>
      <c r="G55" s="287"/>
      <c r="H55" s="314"/>
      <c r="I55" s="445"/>
      <c r="J55" s="314"/>
    </row>
    <row r="56" spans="1:10" ht="58.5" customHeight="1" x14ac:dyDescent="0.25">
      <c r="A56" s="276"/>
      <c r="B56" s="278"/>
      <c r="C56" s="353" t="s">
        <v>140</v>
      </c>
      <c r="D56" s="90" t="s">
        <v>69</v>
      </c>
      <c r="E56" s="104">
        <f>+[1]MATERNIDAD!$G$18</f>
        <v>0.7</v>
      </c>
      <c r="F56" s="197" t="str">
        <f t="shared" si="0"/>
        <v>ADECUADO</v>
      </c>
      <c r="G56" s="270">
        <f>+AVERAGE(E56:E58)</f>
        <v>0.85</v>
      </c>
      <c r="H56" s="441" t="str">
        <f>+IF(G56&lt;=59%,"INSUFICIENTE",IF(G56&gt;=60%,IF(G56&lt;=79%,"ADECUADO",IF(G56&gt;=80%,"SATISFACTORIO"))))</f>
        <v>SATISFACTORIO</v>
      </c>
      <c r="I56" s="298">
        <f>+G56</f>
        <v>0.85</v>
      </c>
      <c r="J56" s="273" t="str">
        <f>+IF(I56&lt;=59%,"INSUFICIENTE",IF(I56&gt;=60%,IF(I56&lt;=79%,"ADECUADO",IF(I56&gt;=80%,"SATISFACTORIO"))))</f>
        <v>SATISFACTORIO</v>
      </c>
    </row>
    <row r="57" spans="1:10" ht="58.5" customHeight="1" x14ac:dyDescent="0.25">
      <c r="A57" s="276"/>
      <c r="B57" s="278"/>
      <c r="C57" s="354"/>
      <c r="D57" s="325" t="s">
        <v>280</v>
      </c>
      <c r="E57" s="104">
        <f>+[1]MATERNIDAD!$G$19</f>
        <v>0.85</v>
      </c>
      <c r="F57" s="197" t="str">
        <f t="shared" si="0"/>
        <v>SATISFACTORIO</v>
      </c>
      <c r="G57" s="271"/>
      <c r="H57" s="442"/>
      <c r="I57" s="299"/>
      <c r="J57" s="274"/>
    </row>
    <row r="58" spans="1:10" ht="58.5" customHeight="1" x14ac:dyDescent="0.25">
      <c r="A58" s="322"/>
      <c r="B58" s="279"/>
      <c r="C58" s="354"/>
      <c r="D58" s="326"/>
      <c r="E58" s="104">
        <f>+[1]MATERNIDAD!$G$20</f>
        <v>1</v>
      </c>
      <c r="F58" s="197" t="str">
        <f t="shared" si="0"/>
        <v>SATISFACTORIO</v>
      </c>
      <c r="G58" s="271"/>
      <c r="H58" s="442"/>
      <c r="I58" s="299"/>
      <c r="J58" s="274"/>
    </row>
    <row r="59" spans="1:10" ht="27.75" customHeight="1" x14ac:dyDescent="0.25">
      <c r="A59" s="320" t="s">
        <v>67</v>
      </c>
      <c r="B59" s="310" t="s">
        <v>68</v>
      </c>
      <c r="C59" s="444" t="s">
        <v>59</v>
      </c>
      <c r="D59" s="90" t="s">
        <v>69</v>
      </c>
      <c r="E59" s="104" t="s">
        <v>196</v>
      </c>
      <c r="F59" s="229" t="s">
        <v>442</v>
      </c>
      <c r="G59" s="270" t="s">
        <v>129</v>
      </c>
      <c r="H59" s="446" t="s">
        <v>442</v>
      </c>
      <c r="I59" s="270" t="str">
        <f>+G59</f>
        <v>N.A.</v>
      </c>
      <c r="J59" s="446" t="s">
        <v>442</v>
      </c>
    </row>
    <row r="60" spans="1:10" ht="42.75" customHeight="1" x14ac:dyDescent="0.25">
      <c r="A60" s="320"/>
      <c r="B60" s="310"/>
      <c r="C60" s="304"/>
      <c r="D60" s="204" t="s">
        <v>280</v>
      </c>
      <c r="E60" s="104" t="s">
        <v>196</v>
      </c>
      <c r="F60" s="229" t="s">
        <v>442</v>
      </c>
      <c r="G60" s="271"/>
      <c r="H60" s="447"/>
      <c r="I60" s="271"/>
      <c r="J60" s="447"/>
    </row>
    <row r="61" spans="1:10" ht="56.25" customHeight="1" x14ac:dyDescent="0.25">
      <c r="A61" s="320"/>
      <c r="B61" s="310"/>
      <c r="C61" s="424"/>
      <c r="D61" s="90" t="s">
        <v>282</v>
      </c>
      <c r="E61" s="104" t="s">
        <v>196</v>
      </c>
      <c r="F61" s="229" t="s">
        <v>442</v>
      </c>
      <c r="G61" s="305"/>
      <c r="H61" s="448"/>
      <c r="I61" s="305"/>
      <c r="J61" s="448"/>
    </row>
    <row r="62" spans="1:10" ht="33.75" customHeight="1" x14ac:dyDescent="0.25">
      <c r="A62" s="320"/>
      <c r="B62" s="310"/>
      <c r="C62" s="437" t="s">
        <v>77</v>
      </c>
      <c r="D62" s="95" t="s">
        <v>69</v>
      </c>
      <c r="E62" s="104">
        <f>+'[1]ADMISION AL USUARIO'!$G$12</f>
        <v>0.2</v>
      </c>
      <c r="F62" s="197" t="str">
        <f t="shared" si="0"/>
        <v>INSUFICIENTE</v>
      </c>
      <c r="G62" s="270">
        <f>+AVERAGE(E62:E63)</f>
        <v>0.53749999999999998</v>
      </c>
      <c r="H62" s="273" t="str">
        <f>+IF(G62&lt;=59%,"INSUFICIENTE",IF(G62&gt;=60%,IF(G62&lt;=79%,"ADECUADO",IF(G62&gt;=80%,"SATISFACTORIO"))))</f>
        <v>INSUFICIENTE</v>
      </c>
      <c r="I62" s="270">
        <f>+G62</f>
        <v>0.53749999999999998</v>
      </c>
      <c r="J62" s="273" t="str">
        <f>+IF(I62&lt;=59%,"INSUFICIENTE",IF(I62&gt;=60%,IF(I62&lt;=79%,"ADECUADO",IF(I62&gt;=80%,"SATISFACTORIO"))))</f>
        <v>INSUFICIENTE</v>
      </c>
    </row>
    <row r="63" spans="1:10" ht="50.25" customHeight="1" x14ac:dyDescent="0.25">
      <c r="A63" s="320"/>
      <c r="B63" s="310"/>
      <c r="C63" s="286"/>
      <c r="D63" s="204" t="s">
        <v>280</v>
      </c>
      <c r="E63" s="104">
        <f>+AVERAGE('[1]ADMISION AL USUARIO'!$G$13:$G$14)</f>
        <v>0.875</v>
      </c>
      <c r="F63" s="197" t="str">
        <f t="shared" si="0"/>
        <v>SATISFACTORIO</v>
      </c>
      <c r="G63" s="271"/>
      <c r="H63" s="274"/>
      <c r="I63" s="271"/>
      <c r="J63" s="274"/>
    </row>
    <row r="64" spans="1:10" ht="22.5" x14ac:dyDescent="0.25">
      <c r="A64" s="320"/>
      <c r="B64" s="310"/>
      <c r="C64" s="300" t="s">
        <v>33</v>
      </c>
      <c r="D64" s="90" t="s">
        <v>69</v>
      </c>
      <c r="E64" s="104">
        <f>+[1]ESTERILIZACION!$G$15</f>
        <v>1</v>
      </c>
      <c r="F64" s="197" t="str">
        <f t="shared" si="0"/>
        <v>SATISFACTORIO</v>
      </c>
      <c r="G64" s="270">
        <f>+AVERAGE(E64:E66)</f>
        <v>0.91666666666666663</v>
      </c>
      <c r="H64" s="273" t="str">
        <f>+IF(G64&lt;=59%,"INSUFICIENTE",IF(G64&gt;=60%,IF(G64&lt;=79%,"ADECUADO",IF(G64&gt;=80%,"SATISFACTORIO"))))</f>
        <v>SATISFACTORIO</v>
      </c>
      <c r="I64" s="270">
        <f>+G64</f>
        <v>0.91666666666666663</v>
      </c>
      <c r="J64" s="273" t="str">
        <f>+IF(I64&lt;=59%,"INSUFICIENTE",IF(I64&gt;=60%,IF(I64&lt;=79%,"ADECUADO",IF(I64&gt;=80%,"SATISFACTORIO"))))</f>
        <v>SATISFACTORIO</v>
      </c>
    </row>
    <row r="65" spans="1:10" x14ac:dyDescent="0.25">
      <c r="A65" s="320"/>
      <c r="B65" s="310"/>
      <c r="C65" s="301"/>
      <c r="D65" s="277" t="s">
        <v>280</v>
      </c>
      <c r="E65" s="104">
        <f>+[1]ESTERILIZACION!$G$16</f>
        <v>1</v>
      </c>
      <c r="F65" s="197" t="str">
        <f t="shared" si="0"/>
        <v>SATISFACTORIO</v>
      </c>
      <c r="G65" s="271"/>
      <c r="H65" s="274"/>
      <c r="I65" s="271"/>
      <c r="J65" s="274"/>
    </row>
    <row r="66" spans="1:10" x14ac:dyDescent="0.25">
      <c r="A66" s="320"/>
      <c r="B66" s="310"/>
      <c r="C66" s="301"/>
      <c r="D66" s="279"/>
      <c r="E66" s="104">
        <f>+[1]ESTERILIZACION!$G$17</f>
        <v>0.75</v>
      </c>
      <c r="F66" s="197" t="str">
        <f t="shared" si="0"/>
        <v>ADECUADO</v>
      </c>
      <c r="G66" s="271"/>
      <c r="H66" s="274"/>
      <c r="I66" s="271"/>
      <c r="J66" s="274"/>
    </row>
    <row r="67" spans="1:10" ht="101.25" x14ac:dyDescent="0.25">
      <c r="A67" s="320"/>
      <c r="B67" s="310"/>
      <c r="C67" s="353" t="s">
        <v>165</v>
      </c>
      <c r="D67" s="206" t="s">
        <v>283</v>
      </c>
      <c r="E67" s="104">
        <f>+'[1]MEJORAMIENTO CONTINUO'!$G$15</f>
        <v>1</v>
      </c>
      <c r="F67" s="197" t="str">
        <f t="shared" si="0"/>
        <v>SATISFACTORIO</v>
      </c>
      <c r="G67" s="287">
        <f>+AVERAGE(E67:E70)</f>
        <v>0.73333333333333339</v>
      </c>
      <c r="H67" s="314" t="str">
        <f>+IF(G67&lt;=59%,"INSUFICIENTE",IF(G67&gt;=60%,IF(G67&lt;=79%,"ADECUADO",IF(G67&gt;=80%,"SATISFACTORIO"))))</f>
        <v>ADECUADO</v>
      </c>
      <c r="I67" s="287">
        <f>+G67</f>
        <v>0.73333333333333339</v>
      </c>
      <c r="J67" s="314" t="str">
        <f>+IF(I67&lt;=59%,"INSUFICIENTE",IF(I67&gt;=60%,IF(I67&lt;=79%,"ADECUADO",IF(I67&gt;=80%,"SATISFACTORIO"))))</f>
        <v>ADECUADO</v>
      </c>
    </row>
    <row r="68" spans="1:10" ht="38.25" customHeight="1" x14ac:dyDescent="0.25">
      <c r="A68" s="320"/>
      <c r="B68" s="310"/>
      <c r="C68" s="354"/>
      <c r="D68" s="206" t="s">
        <v>284</v>
      </c>
      <c r="E68" s="104">
        <f>+'[1]MEJORAMIENTO CONTINUO'!$G$16</f>
        <v>0.2</v>
      </c>
      <c r="F68" s="197" t="str">
        <f t="shared" si="0"/>
        <v>INSUFICIENTE</v>
      </c>
      <c r="G68" s="287"/>
      <c r="H68" s="314"/>
      <c r="I68" s="287"/>
      <c r="J68" s="314"/>
    </row>
    <row r="69" spans="1:10" ht="54" customHeight="1" x14ac:dyDescent="0.25">
      <c r="A69" s="320"/>
      <c r="B69" s="310"/>
      <c r="C69" s="354"/>
      <c r="D69" s="206" t="s">
        <v>69</v>
      </c>
      <c r="E69" s="104">
        <f>+'[1]MEJORAMIENTO CONTINUO'!$G$17</f>
        <v>1</v>
      </c>
      <c r="F69" s="197" t="str">
        <f t="shared" si="0"/>
        <v>SATISFACTORIO</v>
      </c>
      <c r="G69" s="287"/>
      <c r="H69" s="314"/>
      <c r="I69" s="287"/>
      <c r="J69" s="314"/>
    </row>
    <row r="70" spans="1:10" ht="67.5" x14ac:dyDescent="0.25">
      <c r="A70" s="320"/>
      <c r="B70" s="310"/>
      <c r="C70" s="354"/>
      <c r="D70" s="206" t="s">
        <v>285</v>
      </c>
      <c r="E70" s="104" t="str">
        <f>+'[1]MEJORAMIENTO CONTINUO'!$G$18</f>
        <v>N.A.</v>
      </c>
      <c r="F70" s="197" t="str">
        <f t="shared" si="0"/>
        <v>SATISFACTORIO</v>
      </c>
      <c r="G70" s="287"/>
      <c r="H70" s="314"/>
      <c r="I70" s="287"/>
      <c r="J70" s="314"/>
    </row>
    <row r="71" spans="1:10" ht="89.25" customHeight="1" x14ac:dyDescent="0.25">
      <c r="A71" s="316" t="s">
        <v>67</v>
      </c>
      <c r="B71" s="277" t="s">
        <v>68</v>
      </c>
      <c r="C71" s="292" t="s">
        <v>78</v>
      </c>
      <c r="D71" s="90" t="s">
        <v>69</v>
      </c>
      <c r="E71" s="104">
        <f>+[1]COSTOS!$G$11</f>
        <v>0.4</v>
      </c>
      <c r="F71" s="197" t="str">
        <f t="shared" si="0"/>
        <v>INSUFICIENTE</v>
      </c>
      <c r="G71" s="287">
        <f>+AVERAGE(E71:E74)</f>
        <v>0.85</v>
      </c>
      <c r="H71" s="314" t="str">
        <f>+IF(G71&lt;=59%,"INSUFICIENTE",IF(G71&gt;=60%,IF(G71&lt;=79%,"ADECUADO",IF(G71&gt;=80%,"SATISFACTORIO"))))</f>
        <v>SATISFACTORIO</v>
      </c>
      <c r="I71" s="287">
        <f>+G71</f>
        <v>0.85</v>
      </c>
      <c r="J71" s="314" t="str">
        <f>+IF(I71&lt;=59%,"INSUFICIENTE",IF(I71&gt;=60%,IF(I71&lt;=79%,"ADECUADO",IF(I71&gt;=80%,"SATISFACTORIO"))))</f>
        <v>SATISFACTORIO</v>
      </c>
    </row>
    <row r="72" spans="1:10" x14ac:dyDescent="0.25">
      <c r="A72" s="276"/>
      <c r="B72" s="278"/>
      <c r="C72" s="292"/>
      <c r="D72" s="325" t="s">
        <v>286</v>
      </c>
      <c r="E72" s="104">
        <f>+[1]COSTOS!$G$12</f>
        <v>1</v>
      </c>
      <c r="F72" s="197" t="str">
        <f t="shared" si="0"/>
        <v>SATISFACTORIO</v>
      </c>
      <c r="G72" s="287"/>
      <c r="H72" s="314"/>
      <c r="I72" s="287"/>
      <c r="J72" s="314"/>
    </row>
    <row r="73" spans="1:10" x14ac:dyDescent="0.25">
      <c r="A73" s="276"/>
      <c r="B73" s="278"/>
      <c r="C73" s="292"/>
      <c r="D73" s="326"/>
      <c r="E73" s="104">
        <f>+[1]COSTOS!$G$13</f>
        <v>1</v>
      </c>
      <c r="F73" s="197" t="str">
        <f t="shared" ref="F73:F132" si="2">+IF(E73&lt;=59%,"INSUFICIENTE",IF(E73&gt;=60%,IF(E73&lt;=79%,"ADECUADO",IF(E73&gt;=80%,"SATISFACTORIO"))))</f>
        <v>SATISFACTORIO</v>
      </c>
      <c r="G73" s="287"/>
      <c r="H73" s="314"/>
      <c r="I73" s="287"/>
      <c r="J73" s="314"/>
    </row>
    <row r="74" spans="1:10" ht="22.5" x14ac:dyDescent="0.25">
      <c r="A74" s="276"/>
      <c r="B74" s="278"/>
      <c r="C74" s="292"/>
      <c r="D74" s="90" t="s">
        <v>287</v>
      </c>
      <c r="E74" s="104">
        <f>+[1]COSTOS!$G$14</f>
        <v>1</v>
      </c>
      <c r="F74" s="197" t="str">
        <f t="shared" si="2"/>
        <v>SATISFACTORIO</v>
      </c>
      <c r="G74" s="287"/>
      <c r="H74" s="314"/>
      <c r="I74" s="287"/>
      <c r="J74" s="314"/>
    </row>
    <row r="75" spans="1:10" ht="34.5" customHeight="1" x14ac:dyDescent="0.25">
      <c r="A75" s="276"/>
      <c r="B75" s="278"/>
      <c r="C75" s="350" t="s">
        <v>146</v>
      </c>
      <c r="D75" s="90" t="s">
        <v>69</v>
      </c>
      <c r="E75" s="104">
        <f>+'[1]TRASLADO ASISTENCIAL'!$G$25</f>
        <v>1</v>
      </c>
      <c r="F75" s="197" t="str">
        <f t="shared" si="2"/>
        <v>SATISFACTORIO</v>
      </c>
      <c r="G75" s="287">
        <f>+AVERAGE(E75:E77)</f>
        <v>1</v>
      </c>
      <c r="H75" s="314" t="str">
        <f>+IF(G75&lt;=59%,"INSUFICIENTE",IF(G75&gt;=60%,IF(G75&lt;=79%,"ADECUADO",IF(G75&gt;=80%,"SATISFACTORIO"))))</f>
        <v>SATISFACTORIO</v>
      </c>
      <c r="I75" s="287">
        <f>+G75</f>
        <v>1</v>
      </c>
      <c r="J75" s="314" t="str">
        <f>+IF(I75&lt;=59%,"INSUFICIENTE",IF(I75&gt;=60%,IF(I75&lt;=79%,"ADECUADO",IF(I75&gt;=80%,"SATISFACTORIO"))))</f>
        <v>SATISFACTORIO</v>
      </c>
    </row>
    <row r="76" spans="1:10" ht="33.75" customHeight="1" x14ac:dyDescent="0.25">
      <c r="A76" s="276"/>
      <c r="B76" s="278"/>
      <c r="C76" s="350"/>
      <c r="D76" s="126" t="s">
        <v>288</v>
      </c>
      <c r="E76" s="104">
        <f>+'[1]TRASLADO ASISTENCIAL'!$G$26</f>
        <v>1</v>
      </c>
      <c r="F76" s="197" t="str">
        <f t="shared" si="2"/>
        <v>SATISFACTORIO</v>
      </c>
      <c r="G76" s="287"/>
      <c r="H76" s="314"/>
      <c r="I76" s="287"/>
      <c r="J76" s="314"/>
    </row>
    <row r="77" spans="1:10" ht="33.75" customHeight="1" x14ac:dyDescent="0.25">
      <c r="A77" s="276"/>
      <c r="B77" s="278"/>
      <c r="C77" s="350"/>
      <c r="D77" s="126" t="s">
        <v>288</v>
      </c>
      <c r="E77" s="104">
        <f>+'[1]TRASLADO ASISTENCIAL'!$G$27</f>
        <v>1</v>
      </c>
      <c r="F77" s="197" t="str">
        <f t="shared" si="2"/>
        <v>SATISFACTORIO</v>
      </c>
      <c r="G77" s="287"/>
      <c r="H77" s="314"/>
      <c r="I77" s="287"/>
      <c r="J77" s="314"/>
    </row>
    <row r="78" spans="1:10" ht="33.75" x14ac:dyDescent="0.25">
      <c r="A78" s="276"/>
      <c r="B78" s="278"/>
      <c r="C78" s="449" t="s">
        <v>72</v>
      </c>
      <c r="D78" s="95" t="s">
        <v>289</v>
      </c>
      <c r="E78" s="104">
        <f>+[1]ENFERMERIA!$G$20</f>
        <v>1</v>
      </c>
      <c r="F78" s="197" t="str">
        <f t="shared" si="2"/>
        <v>SATISFACTORIO</v>
      </c>
      <c r="G78" s="287">
        <f>+AVERAGE(E78:E79)</f>
        <v>1</v>
      </c>
      <c r="H78" s="314" t="str">
        <f>+IF(G78&lt;=59%,"INSUFICIENTE",IF(G78&gt;=60%,IF(G78&lt;=79%,"ADECUADO",IF(G78&gt;=80%,"SATISFACTORIO"))))</f>
        <v>SATISFACTORIO</v>
      </c>
      <c r="I78" s="287">
        <f>+G78</f>
        <v>1</v>
      </c>
      <c r="J78" s="314" t="str">
        <f>+IF(I78&lt;=59%,"INSUFICIENTE",IF(I78&gt;=60%,IF(I78&lt;=79%,"ADECUADO",IF(I78&gt;=80%,"SATISFACTORIO"))))</f>
        <v>SATISFACTORIO</v>
      </c>
    </row>
    <row r="79" spans="1:10" ht="48.75" customHeight="1" x14ac:dyDescent="0.25">
      <c r="A79" s="276"/>
      <c r="B79" s="278"/>
      <c r="C79" s="449"/>
      <c r="D79" s="204" t="s">
        <v>280</v>
      </c>
      <c r="E79" s="104">
        <v>1</v>
      </c>
      <c r="F79" s="197" t="str">
        <f t="shared" si="2"/>
        <v>SATISFACTORIO</v>
      </c>
      <c r="G79" s="287"/>
      <c r="H79" s="314"/>
      <c r="I79" s="287"/>
      <c r="J79" s="314"/>
    </row>
    <row r="80" spans="1:10" ht="22.5" x14ac:dyDescent="0.25">
      <c r="A80" s="276"/>
      <c r="B80" s="278"/>
      <c r="C80" s="366" t="s">
        <v>74</v>
      </c>
      <c r="D80" s="206" t="s">
        <v>69</v>
      </c>
      <c r="E80" s="104">
        <f>+'[1]TALENTO HUMANO'!$G$11</f>
        <v>1</v>
      </c>
      <c r="F80" s="197" t="str">
        <f t="shared" si="2"/>
        <v>SATISFACTORIO</v>
      </c>
      <c r="G80" s="287">
        <f>+AVERAGE(E80:E84)</f>
        <v>0.93499999999999994</v>
      </c>
      <c r="H80" s="314" t="str">
        <f>+IF(G80&lt;=59%,"INSUFICIENTE",IF(G80&gt;=60%,IF(G80&lt;=79%,"ADECUADO",IF(G80&gt;=80%,"SATISFACTORIO"))))</f>
        <v>SATISFACTORIO</v>
      </c>
      <c r="I80" s="287">
        <f>+G80</f>
        <v>0.93499999999999994</v>
      </c>
      <c r="J80" s="314" t="str">
        <f>+IF(I80&lt;=59%,"INSUFICIENTE",IF(I80&gt;=60%,IF(I80&lt;=79%,"ADECUADO",IF(I80&gt;=80%,"SATISFACTORIO"))))</f>
        <v>SATISFACTORIO</v>
      </c>
    </row>
    <row r="81" spans="1:10" ht="67.5" x14ac:dyDescent="0.25">
      <c r="A81" s="276"/>
      <c r="B81" s="278"/>
      <c r="C81" s="366"/>
      <c r="D81" s="206" t="s">
        <v>290</v>
      </c>
      <c r="E81" s="104">
        <f>+'[1]TALENTO HUMANO'!$G$12</f>
        <v>1</v>
      </c>
      <c r="F81" s="197" t="str">
        <f t="shared" si="2"/>
        <v>SATISFACTORIO</v>
      </c>
      <c r="G81" s="287"/>
      <c r="H81" s="314"/>
      <c r="I81" s="287"/>
      <c r="J81" s="314"/>
    </row>
    <row r="82" spans="1:10" ht="56.25" x14ac:dyDescent="0.25">
      <c r="A82" s="276"/>
      <c r="B82" s="278"/>
      <c r="C82" s="366"/>
      <c r="D82" s="206" t="s">
        <v>291</v>
      </c>
      <c r="E82" s="104">
        <f>+'[1]TALENTO HUMANO'!$G$13</f>
        <v>1</v>
      </c>
      <c r="F82" s="197" t="str">
        <f t="shared" si="2"/>
        <v>SATISFACTORIO</v>
      </c>
      <c r="G82" s="287"/>
      <c r="H82" s="314"/>
      <c r="I82" s="287"/>
      <c r="J82" s="314"/>
    </row>
    <row r="83" spans="1:10" ht="33.75" x14ac:dyDescent="0.25">
      <c r="A83" s="276"/>
      <c r="B83" s="278"/>
      <c r="C83" s="366"/>
      <c r="D83" s="206" t="s">
        <v>292</v>
      </c>
      <c r="E83" s="104">
        <f>+'[1]TALENTO HUMANO'!$G$14</f>
        <v>0.8</v>
      </c>
      <c r="F83" s="197" t="str">
        <f t="shared" si="2"/>
        <v>SATISFACTORIO</v>
      </c>
      <c r="G83" s="287"/>
      <c r="H83" s="314"/>
      <c r="I83" s="287"/>
      <c r="J83" s="314"/>
    </row>
    <row r="84" spans="1:10" ht="22.5" customHeight="1" x14ac:dyDescent="0.25">
      <c r="A84" s="276"/>
      <c r="B84" s="278"/>
      <c r="C84" s="366"/>
      <c r="D84" s="204" t="s">
        <v>280</v>
      </c>
      <c r="E84" s="104">
        <f>+AVERAGE('[1]TALENTO HUMANO'!$G$15:$G$16)</f>
        <v>0.875</v>
      </c>
      <c r="F84" s="197" t="str">
        <f t="shared" si="2"/>
        <v>SATISFACTORIO</v>
      </c>
      <c r="G84" s="287"/>
      <c r="H84" s="314"/>
      <c r="I84" s="287"/>
      <c r="J84" s="314"/>
    </row>
    <row r="85" spans="1:10" ht="51.75" customHeight="1" x14ac:dyDescent="0.25">
      <c r="A85" s="276"/>
      <c r="B85" s="278"/>
      <c r="C85" s="300" t="s">
        <v>80</v>
      </c>
      <c r="D85" s="126" t="s">
        <v>81</v>
      </c>
      <c r="E85" s="104">
        <f>+'[1]GESTION DE CALIDAD'!$G$11</f>
        <v>1</v>
      </c>
      <c r="F85" s="197" t="str">
        <f t="shared" si="2"/>
        <v>SATISFACTORIO</v>
      </c>
      <c r="G85" s="438">
        <f>+AVERAGE(E85:E94)</f>
        <v>0.88571428571428579</v>
      </c>
      <c r="H85" s="273" t="str">
        <f>+IF(G85&lt;=59%,"INSUFICIENTE",IF(G85&gt;=60%,IF(G85&lt;=79%,"ADECUADO",IF(G85&gt;=80%,"SATISFACTORIO"))))</f>
        <v>SATISFACTORIO</v>
      </c>
      <c r="I85" s="438">
        <f>+G85</f>
        <v>0.88571428571428579</v>
      </c>
      <c r="J85" s="273" t="str">
        <f>+IF(I85&lt;=59%,"INSUFICIENTE",IF(I85&gt;=60%,IF(I85&lt;=79%,"ADECUADO",IF(I85&gt;=80%,"SATISFACTORIO"))))</f>
        <v>SATISFACTORIO</v>
      </c>
    </row>
    <row r="86" spans="1:10" ht="51.75" customHeight="1" x14ac:dyDescent="0.25">
      <c r="A86" s="276"/>
      <c r="B86" s="278"/>
      <c r="C86" s="301"/>
      <c r="D86" s="206" t="s">
        <v>293</v>
      </c>
      <c r="E86" s="104">
        <f>+'[1]GESTION DE CALIDAD'!$G$12</f>
        <v>1</v>
      </c>
      <c r="F86" s="197" t="str">
        <f t="shared" si="2"/>
        <v>SATISFACTORIO</v>
      </c>
      <c r="G86" s="439"/>
      <c r="H86" s="274"/>
      <c r="I86" s="439"/>
      <c r="J86" s="274"/>
    </row>
    <row r="87" spans="1:10" ht="51.75" customHeight="1" x14ac:dyDescent="0.25">
      <c r="A87" s="276"/>
      <c r="B87" s="278"/>
      <c r="C87" s="301"/>
      <c r="D87" s="206" t="s">
        <v>82</v>
      </c>
      <c r="E87" s="104">
        <f>+'[1]GESTION DE CALIDAD'!$G$13</f>
        <v>0.8</v>
      </c>
      <c r="F87" s="197" t="str">
        <f t="shared" si="2"/>
        <v>SATISFACTORIO</v>
      </c>
      <c r="G87" s="439"/>
      <c r="H87" s="274"/>
      <c r="I87" s="439"/>
      <c r="J87" s="274"/>
    </row>
    <row r="88" spans="1:10" ht="51.75" customHeight="1" x14ac:dyDescent="0.25">
      <c r="A88" s="276"/>
      <c r="B88" s="278"/>
      <c r="C88" s="301"/>
      <c r="D88" s="206" t="s">
        <v>83</v>
      </c>
      <c r="E88" s="104">
        <f>+'[1]GESTION DE CALIDAD'!$G$14</f>
        <v>1</v>
      </c>
      <c r="F88" s="197" t="str">
        <f t="shared" si="2"/>
        <v>SATISFACTORIO</v>
      </c>
      <c r="G88" s="439"/>
      <c r="H88" s="274"/>
      <c r="I88" s="439"/>
      <c r="J88" s="274"/>
    </row>
    <row r="89" spans="1:10" ht="51.75" customHeight="1" x14ac:dyDescent="0.25">
      <c r="A89" s="276"/>
      <c r="B89" s="278"/>
      <c r="C89" s="301"/>
      <c r="D89" s="206" t="s">
        <v>294</v>
      </c>
      <c r="E89" s="104">
        <f>+'[1]GESTION DE CALIDAD'!$G$15</f>
        <v>0.4</v>
      </c>
      <c r="F89" s="197" t="str">
        <f t="shared" si="2"/>
        <v>INSUFICIENTE</v>
      </c>
      <c r="G89" s="439"/>
      <c r="H89" s="274"/>
      <c r="I89" s="439"/>
      <c r="J89" s="274"/>
    </row>
    <row r="90" spans="1:10" ht="51.75" customHeight="1" x14ac:dyDescent="0.25">
      <c r="A90" s="276"/>
      <c r="B90" s="278"/>
      <c r="C90" s="301"/>
      <c r="D90" s="206" t="s">
        <v>295</v>
      </c>
      <c r="E90" s="104" t="str">
        <f>+'[1]GESTION DE CALIDAD'!$G$16</f>
        <v>N.A.</v>
      </c>
      <c r="F90" s="197" t="str">
        <f t="shared" si="2"/>
        <v>SATISFACTORIO</v>
      </c>
      <c r="G90" s="439"/>
      <c r="H90" s="274"/>
      <c r="I90" s="439"/>
      <c r="J90" s="274"/>
    </row>
    <row r="91" spans="1:10" ht="51.75" customHeight="1" x14ac:dyDescent="0.25">
      <c r="A91" s="276"/>
      <c r="B91" s="278"/>
      <c r="C91" s="301"/>
      <c r="D91" s="206" t="s">
        <v>296</v>
      </c>
      <c r="E91" s="104" t="str">
        <f>+'[1]GESTION DE CALIDAD'!$G$17</f>
        <v>N.A.</v>
      </c>
      <c r="F91" s="197" t="str">
        <f t="shared" si="2"/>
        <v>SATISFACTORIO</v>
      </c>
      <c r="G91" s="439"/>
      <c r="H91" s="274"/>
      <c r="I91" s="439"/>
      <c r="J91" s="274"/>
    </row>
    <row r="92" spans="1:10" ht="51.75" customHeight="1" x14ac:dyDescent="0.25">
      <c r="A92" s="276"/>
      <c r="B92" s="278"/>
      <c r="C92" s="301"/>
      <c r="D92" s="206" t="s">
        <v>297</v>
      </c>
      <c r="E92" s="104" t="str">
        <f>+'[1]GESTION DE CALIDAD'!$G$17</f>
        <v>N.A.</v>
      </c>
      <c r="F92" s="197" t="str">
        <f t="shared" si="2"/>
        <v>SATISFACTORIO</v>
      </c>
      <c r="G92" s="439"/>
      <c r="H92" s="274"/>
      <c r="I92" s="439"/>
      <c r="J92" s="274"/>
    </row>
    <row r="93" spans="1:10" ht="51.75" customHeight="1" x14ac:dyDescent="0.25">
      <c r="A93" s="276"/>
      <c r="B93" s="278"/>
      <c r="C93" s="301"/>
      <c r="D93" s="206" t="s">
        <v>298</v>
      </c>
      <c r="E93" s="104">
        <f>+'[1]GESTION DE CALIDAD'!$G$19</f>
        <v>1</v>
      </c>
      <c r="F93" s="197" t="str">
        <f t="shared" si="2"/>
        <v>SATISFACTORIO</v>
      </c>
      <c r="G93" s="439"/>
      <c r="H93" s="274"/>
      <c r="I93" s="439"/>
      <c r="J93" s="274"/>
    </row>
    <row r="94" spans="1:10" ht="51.75" customHeight="1" x14ac:dyDescent="0.25">
      <c r="A94" s="276"/>
      <c r="B94" s="278"/>
      <c r="C94" s="301"/>
      <c r="D94" s="206" t="s">
        <v>299</v>
      </c>
      <c r="E94" s="104">
        <f>+'[1]GESTION DE CALIDAD'!$G$20</f>
        <v>1</v>
      </c>
      <c r="F94" s="197" t="str">
        <f t="shared" si="2"/>
        <v>SATISFACTORIO</v>
      </c>
      <c r="G94" s="439"/>
      <c r="H94" s="274"/>
      <c r="I94" s="439"/>
      <c r="J94" s="274"/>
    </row>
    <row r="95" spans="1:10" ht="31.5" customHeight="1" x14ac:dyDescent="0.25">
      <c r="A95" s="276"/>
      <c r="B95" s="278"/>
      <c r="C95" s="444" t="s">
        <v>60</v>
      </c>
      <c r="D95" s="90" t="s">
        <v>69</v>
      </c>
      <c r="E95" s="104">
        <f>+'[1]RECURSOS BIOMEDICOS'!$G$30</f>
        <v>0.3</v>
      </c>
      <c r="F95" s="197" t="str">
        <f t="shared" si="2"/>
        <v>INSUFICIENTE</v>
      </c>
      <c r="G95" s="438">
        <f>+AVERAGE(E95:E97)</f>
        <v>0.72499999999999998</v>
      </c>
      <c r="H95" s="273" t="str">
        <f>+IF(G95&lt;=59%,"INSUFICIENTE",IF(G95&gt;=60%,IF(G95&lt;=79%,"ADECUADO",IF(G95&gt;=80%,"SATISFACTORIO"))))</f>
        <v>ADECUADO</v>
      </c>
      <c r="I95" s="438">
        <f>+G95</f>
        <v>0.72499999999999998</v>
      </c>
      <c r="J95" s="273" t="str">
        <f>+IF(I95&lt;=59%,"INSUFICIENTE",IF(I95&gt;=60%,IF(I95&lt;=79%,"ADECUADO",IF(I95&gt;=80%,"SATISFACTORIO"))))</f>
        <v>ADECUADO</v>
      </c>
    </row>
    <row r="96" spans="1:10" x14ac:dyDescent="0.25">
      <c r="A96" s="322"/>
      <c r="B96" s="279"/>
      <c r="C96" s="304"/>
      <c r="D96" s="452" t="s">
        <v>280</v>
      </c>
      <c r="E96" s="104">
        <f>+'[1]RECURSOS BIOMEDICOS'!$G$31</f>
        <v>1</v>
      </c>
      <c r="F96" s="197" t="str">
        <f t="shared" si="2"/>
        <v>SATISFACTORIO</v>
      </c>
      <c r="G96" s="439"/>
      <c r="H96" s="274"/>
      <c r="I96" s="439"/>
      <c r="J96" s="274"/>
    </row>
    <row r="97" spans="1:10" ht="15" customHeight="1" x14ac:dyDescent="0.25">
      <c r="A97" s="316" t="s">
        <v>67</v>
      </c>
      <c r="B97" s="316" t="s">
        <v>68</v>
      </c>
      <c r="C97" s="304"/>
      <c r="D97" s="452"/>
      <c r="E97" s="104">
        <f>+AVERAGE('[1]RECURSOS BIOMEDICOS'!$G$31:$G$32)</f>
        <v>0.875</v>
      </c>
      <c r="F97" s="197" t="str">
        <f t="shared" si="2"/>
        <v>SATISFACTORIO</v>
      </c>
      <c r="G97" s="439"/>
      <c r="H97" s="274"/>
      <c r="I97" s="439"/>
      <c r="J97" s="274"/>
    </row>
    <row r="98" spans="1:10" ht="98.25" customHeight="1" x14ac:dyDescent="0.25">
      <c r="A98" s="276"/>
      <c r="B98" s="276"/>
      <c r="C98" s="203" t="s">
        <v>166</v>
      </c>
      <c r="D98" s="206" t="s">
        <v>164</v>
      </c>
      <c r="E98" s="200" t="s">
        <v>196</v>
      </c>
      <c r="F98" s="229" t="s">
        <v>442</v>
      </c>
      <c r="G98" s="200" t="s">
        <v>129</v>
      </c>
      <c r="H98" s="229" t="s">
        <v>442</v>
      </c>
      <c r="I98" s="200" t="str">
        <f>+G98</f>
        <v>N.A.</v>
      </c>
      <c r="J98" s="229" t="s">
        <v>442</v>
      </c>
    </row>
    <row r="99" spans="1:10" ht="22.5" x14ac:dyDescent="0.25">
      <c r="A99" s="276"/>
      <c r="B99" s="276"/>
      <c r="C99" s="366" t="s">
        <v>85</v>
      </c>
      <c r="D99" s="206" t="s">
        <v>69</v>
      </c>
      <c r="E99" s="104">
        <f>+[1]SISTEMAS!$G$11</f>
        <v>0.3</v>
      </c>
      <c r="F99" s="197" t="str">
        <f t="shared" si="2"/>
        <v>INSUFICIENTE</v>
      </c>
      <c r="G99" s="454">
        <f>+AVERAGE(E99:E100)</f>
        <v>0.65</v>
      </c>
      <c r="H99" s="314" t="str">
        <f>+IF(G99&lt;=59%,"INSUFICIENTE",IF(G99&gt;=60%,IF(G99&lt;=79%,"ADECUADO",IF(G99&gt;=80%,"SATISFACTORIO"))))</f>
        <v>ADECUADO</v>
      </c>
      <c r="I99" s="454">
        <f>+G99</f>
        <v>0.65</v>
      </c>
      <c r="J99" s="314" t="str">
        <f>+IF(I99&lt;=59%,"INSUFICIENTE",IF(I99&gt;=60%,IF(I99&lt;=79%,"ADECUADO",IF(I99&gt;=80%,"SATISFACTORIO"))))</f>
        <v>ADECUADO</v>
      </c>
    </row>
    <row r="100" spans="1:10" ht="47.25" customHeight="1" x14ac:dyDescent="0.25">
      <c r="A100" s="276"/>
      <c r="B100" s="276"/>
      <c r="C100" s="366"/>
      <c r="D100" s="204" t="s">
        <v>280</v>
      </c>
      <c r="E100" s="104">
        <f>+AVERAGE([1]SISTEMAS!$G$12:$G$13)</f>
        <v>1</v>
      </c>
      <c r="F100" s="197" t="str">
        <f t="shared" si="2"/>
        <v>SATISFACTORIO</v>
      </c>
      <c r="G100" s="454"/>
      <c r="H100" s="314"/>
      <c r="I100" s="454"/>
      <c r="J100" s="314"/>
    </row>
    <row r="101" spans="1:10" x14ac:dyDescent="0.25">
      <c r="A101" s="276"/>
      <c r="B101" s="276"/>
      <c r="C101" s="451" t="s">
        <v>139</v>
      </c>
      <c r="D101" s="325" t="s">
        <v>280</v>
      </c>
      <c r="E101" s="104">
        <f>+'[1]RECURSOS FISICOS  (2)'!$G$18</f>
        <v>1</v>
      </c>
      <c r="F101" s="197" t="str">
        <f t="shared" si="2"/>
        <v>SATISFACTORIO</v>
      </c>
      <c r="G101" s="287">
        <f>+AVERAGE(E101:E103)</f>
        <v>0.68333333333333324</v>
      </c>
      <c r="H101" s="314" t="str">
        <f>+IF(G101&lt;=59%,"INSUFICIENTE",IF(G101&gt;=60%,IF(G101&lt;=79%,"ADECUADO",IF(G101&gt;=80%,"SATISFACTORIO"))))</f>
        <v>ADECUADO</v>
      </c>
      <c r="I101" s="287">
        <f>+G101</f>
        <v>0.68333333333333324</v>
      </c>
      <c r="J101" s="314" t="str">
        <f>+IF(I101&lt;=59%,"INSUFICIENTE",IF(I101&gt;=60%,IF(I101&lt;=79%,"ADECUADO",IF(I101&gt;=80%,"SATISFACTORIO"))))</f>
        <v>ADECUADO</v>
      </c>
    </row>
    <row r="102" spans="1:10" ht="18" customHeight="1" x14ac:dyDescent="0.25">
      <c r="A102" s="276"/>
      <c r="B102" s="276"/>
      <c r="C102" s="451"/>
      <c r="D102" s="326"/>
      <c r="E102" s="104">
        <f>+'[1]RECURSOS FISICOS  (2)'!$G$19</f>
        <v>0.75</v>
      </c>
      <c r="F102" s="197" t="str">
        <f t="shared" si="2"/>
        <v>ADECUADO</v>
      </c>
      <c r="G102" s="287"/>
      <c r="H102" s="314"/>
      <c r="I102" s="287"/>
      <c r="J102" s="314"/>
    </row>
    <row r="103" spans="1:10" ht="30.75" customHeight="1" x14ac:dyDescent="0.25">
      <c r="A103" s="276"/>
      <c r="B103" s="276"/>
      <c r="C103" s="451"/>
      <c r="D103" s="90" t="s">
        <v>69</v>
      </c>
      <c r="E103" s="104">
        <f>+'[1]RECURSOS FISICOS  (2)'!$G$20</f>
        <v>0.3</v>
      </c>
      <c r="F103" s="197" t="str">
        <f t="shared" si="2"/>
        <v>INSUFICIENTE</v>
      </c>
      <c r="G103" s="287"/>
      <c r="H103" s="314"/>
      <c r="I103" s="287"/>
      <c r="J103" s="314"/>
    </row>
    <row r="104" spans="1:10" ht="30.75" customHeight="1" x14ac:dyDescent="0.25">
      <c r="A104" s="276"/>
      <c r="B104" s="276"/>
      <c r="C104" s="449" t="s">
        <v>50</v>
      </c>
      <c r="D104" s="90" t="s">
        <v>69</v>
      </c>
      <c r="E104" s="104" t="s">
        <v>196</v>
      </c>
      <c r="F104" s="229" t="s">
        <v>442</v>
      </c>
      <c r="G104" s="287" t="s">
        <v>129</v>
      </c>
      <c r="H104" s="450" t="s">
        <v>442</v>
      </c>
      <c r="I104" s="287" t="str">
        <f>+G104</f>
        <v>N.A.</v>
      </c>
      <c r="J104" s="453" t="s">
        <v>442</v>
      </c>
    </row>
    <row r="105" spans="1:10" ht="27.75" customHeight="1" x14ac:dyDescent="0.25">
      <c r="A105" s="276"/>
      <c r="B105" s="276"/>
      <c r="C105" s="449"/>
      <c r="D105" s="126" t="s">
        <v>288</v>
      </c>
      <c r="E105" s="104" t="s">
        <v>196</v>
      </c>
      <c r="F105" s="229" t="s">
        <v>442</v>
      </c>
      <c r="G105" s="287"/>
      <c r="H105" s="450"/>
      <c r="I105" s="287"/>
      <c r="J105" s="453"/>
    </row>
    <row r="106" spans="1:10" ht="30.75" customHeight="1" x14ac:dyDescent="0.25">
      <c r="A106" s="276"/>
      <c r="B106" s="276"/>
      <c r="C106" s="366" t="s">
        <v>63</v>
      </c>
      <c r="D106" s="90" t="s">
        <v>69</v>
      </c>
      <c r="E106" s="104">
        <f>+'[1]FACTURACION '!$G$13</f>
        <v>0.2</v>
      </c>
      <c r="F106" s="197" t="str">
        <f t="shared" si="2"/>
        <v>INSUFICIENTE</v>
      </c>
      <c r="G106" s="287">
        <f>+AVERAGE(E106:E107)</f>
        <v>0.53749999999999998</v>
      </c>
      <c r="H106" s="314" t="str">
        <f>+IF(G106&lt;=59%,"INSUFICIENTE",IF(G106&gt;=60%,IF(G106&lt;=79%,"ADECUADO",IF(G106&gt;=80%,"SATISFACTORIO"))))</f>
        <v>INSUFICIENTE</v>
      </c>
      <c r="I106" s="287">
        <f>+G106</f>
        <v>0.53749999999999998</v>
      </c>
      <c r="J106" s="376" t="str">
        <f>+IF(I106&lt;=59%,"INSUFICIENTE",IF(I106&gt;=60%,IF(I106&lt;=79%,"ADECUADO",IF(I106&gt;=80%,"SATISFACTORIO"))))</f>
        <v>INSUFICIENTE</v>
      </c>
    </row>
    <row r="107" spans="1:10" ht="36" customHeight="1" x14ac:dyDescent="0.25">
      <c r="A107" s="276"/>
      <c r="B107" s="276"/>
      <c r="C107" s="366"/>
      <c r="D107" s="204" t="s">
        <v>286</v>
      </c>
      <c r="E107" s="104">
        <f>+AVERAGE('[1]FACTURACION '!$G$14:$G$15)</f>
        <v>0.875</v>
      </c>
      <c r="F107" s="197" t="str">
        <f t="shared" si="2"/>
        <v>SATISFACTORIO</v>
      </c>
      <c r="G107" s="287"/>
      <c r="H107" s="314"/>
      <c r="I107" s="287"/>
      <c r="J107" s="376"/>
    </row>
    <row r="108" spans="1:10" ht="27.75" customHeight="1" x14ac:dyDescent="0.25">
      <c r="A108" s="276"/>
      <c r="B108" s="276"/>
      <c r="C108" s="451" t="s">
        <v>132</v>
      </c>
      <c r="D108" s="206" t="s">
        <v>69</v>
      </c>
      <c r="E108" s="104">
        <f>+[1]CARTERA!$G$11</f>
        <v>0.3</v>
      </c>
      <c r="F108" s="197" t="str">
        <f t="shared" si="2"/>
        <v>INSUFICIENTE</v>
      </c>
      <c r="G108" s="287">
        <f>+AVERAGE(E108:E109)</f>
        <v>0.58750000000000002</v>
      </c>
      <c r="H108" s="314" t="str">
        <f>+IF(G108&lt;=59%,"INSUFICIENTE",IF(G108&gt;=60%,IF(G108&lt;=79%,"ADECUADO",IF(G108&gt;=80%,"SATISFACTORIO"))))</f>
        <v>INSUFICIENTE</v>
      </c>
      <c r="I108" s="287">
        <f>+G108</f>
        <v>0.58750000000000002</v>
      </c>
      <c r="J108" s="376" t="str">
        <f>+IF(I108&lt;=59%,"INSUFICIENTE",IF(I108&gt;=60%,IF(I108&lt;=79%,"ADECUADO",IF(I108&gt;=80%,"SATISFACTORIO"))))</f>
        <v>INSUFICIENTE</v>
      </c>
    </row>
    <row r="109" spans="1:10" ht="40.5" customHeight="1" x14ac:dyDescent="0.25">
      <c r="A109" s="276"/>
      <c r="B109" s="276"/>
      <c r="C109" s="451"/>
      <c r="D109" s="204" t="s">
        <v>286</v>
      </c>
      <c r="E109" s="104">
        <f>+AVERAGE([1]CARTERA!$G$12:$G$13)</f>
        <v>0.875</v>
      </c>
      <c r="F109" s="197" t="str">
        <f t="shared" si="2"/>
        <v>SATISFACTORIO</v>
      </c>
      <c r="G109" s="287"/>
      <c r="H109" s="314"/>
      <c r="I109" s="287"/>
      <c r="J109" s="376"/>
    </row>
    <row r="110" spans="1:10" ht="38.25" customHeight="1" x14ac:dyDescent="0.25">
      <c r="A110" s="276"/>
      <c r="B110" s="276"/>
      <c r="C110" s="350" t="s">
        <v>40</v>
      </c>
      <c r="D110" s="90" t="s">
        <v>69</v>
      </c>
      <c r="E110" s="104">
        <f>+[1]IMAGENOLOGIA!$G$19</f>
        <v>0.4</v>
      </c>
      <c r="F110" s="197" t="str">
        <f t="shared" si="2"/>
        <v>INSUFICIENTE</v>
      </c>
      <c r="G110" s="287">
        <f>+AVERAGE(E110:E111)</f>
        <v>0.63749999999999996</v>
      </c>
      <c r="H110" s="314" t="str">
        <f>+IF(G110&lt;=59%,"INSUFICIENTE",IF(G110&gt;=60%,IF(G110&lt;=79%,"ADECUADO",IF(G110&gt;=80%,"SATISFACTORIO"))))</f>
        <v>ADECUADO</v>
      </c>
      <c r="I110" s="287">
        <f>+G110</f>
        <v>0.63749999999999996</v>
      </c>
      <c r="J110" s="376" t="str">
        <f>+IF(I110&lt;=59%,"INSUFICIENTE",IF(I110&gt;=60%,IF(I110&lt;=79%,"ADECUADO",IF(I110&gt;=80%,"SATISFACTORIO"))))</f>
        <v>ADECUADO</v>
      </c>
    </row>
    <row r="111" spans="1:10" ht="38.25" customHeight="1" x14ac:dyDescent="0.25">
      <c r="A111" s="276"/>
      <c r="B111" s="276"/>
      <c r="C111" s="350"/>
      <c r="D111" s="204" t="s">
        <v>280</v>
      </c>
      <c r="E111" s="104">
        <f>+AVERAGE([1]IMAGENOLOGIA!$G$20:$G$21)</f>
        <v>0.875</v>
      </c>
      <c r="F111" s="197" t="str">
        <f t="shared" si="2"/>
        <v>SATISFACTORIO</v>
      </c>
      <c r="G111" s="287"/>
      <c r="H111" s="314"/>
      <c r="I111" s="287"/>
      <c r="J111" s="376"/>
    </row>
    <row r="112" spans="1:10" ht="38.25" customHeight="1" x14ac:dyDescent="0.25">
      <c r="A112" s="296" t="s">
        <v>67</v>
      </c>
      <c r="B112" s="382" t="s">
        <v>68</v>
      </c>
      <c r="C112" s="317" t="s">
        <v>48</v>
      </c>
      <c r="D112" s="90" t="s">
        <v>69</v>
      </c>
      <c r="E112" s="104">
        <f>+[1]EPIDEMIOLOGIA!$G$18</f>
        <v>1</v>
      </c>
      <c r="F112" s="197" t="str">
        <f t="shared" si="2"/>
        <v>SATISFACTORIO</v>
      </c>
      <c r="G112" s="464">
        <f>+AVERAGE(E112:E113)</f>
        <v>1</v>
      </c>
      <c r="H112" s="273" t="s">
        <v>202</v>
      </c>
      <c r="I112" s="464">
        <f>+AVERAGE(G112:G113)</f>
        <v>1</v>
      </c>
      <c r="J112" s="273" t="s">
        <v>202</v>
      </c>
    </row>
    <row r="113" spans="1:10" ht="49.5" customHeight="1" x14ac:dyDescent="0.25">
      <c r="A113" s="374"/>
      <c r="B113" s="383"/>
      <c r="C113" s="318"/>
      <c r="D113" s="202" t="s">
        <v>280</v>
      </c>
      <c r="E113" s="104">
        <f>+AVERAGE([1]EPIDEMIOLOGIA!$G$19:$G$20)</f>
        <v>1</v>
      </c>
      <c r="F113" s="197" t="str">
        <f t="shared" si="2"/>
        <v>SATISFACTORIO</v>
      </c>
      <c r="G113" s="465"/>
      <c r="H113" s="274"/>
      <c r="I113" s="465"/>
      <c r="J113" s="274"/>
    </row>
    <row r="114" spans="1:10" ht="67.5" x14ac:dyDescent="0.25">
      <c r="A114" s="455" t="s">
        <v>67</v>
      </c>
      <c r="B114" s="288" t="s">
        <v>68</v>
      </c>
      <c r="C114" s="458" t="s">
        <v>52</v>
      </c>
      <c r="D114" s="206" t="s">
        <v>300</v>
      </c>
      <c r="E114" s="104">
        <f>+'[1]CONTROL INTERNO'!$G$20</f>
        <v>1</v>
      </c>
      <c r="F114" s="197" t="str">
        <f t="shared" si="2"/>
        <v>SATISFACTORIO</v>
      </c>
      <c r="G114" s="461">
        <f>+AVERAGE(E114:E117)</f>
        <v>1</v>
      </c>
      <c r="H114" s="273" t="s">
        <v>208</v>
      </c>
      <c r="I114" s="463">
        <f>+AVERAGE(G114:G117)</f>
        <v>1</v>
      </c>
      <c r="J114" s="273" t="s">
        <v>208</v>
      </c>
    </row>
    <row r="115" spans="1:10" ht="33.75" x14ac:dyDescent="0.25">
      <c r="A115" s="456"/>
      <c r="B115" s="289"/>
      <c r="C115" s="459"/>
      <c r="D115" s="206" t="s">
        <v>301</v>
      </c>
      <c r="E115" s="104" t="str">
        <f>+'[1]CONTROL INTERNO'!$G$21</f>
        <v>N.A.</v>
      </c>
      <c r="F115" s="197" t="str">
        <f t="shared" si="2"/>
        <v>SATISFACTORIO</v>
      </c>
      <c r="G115" s="462"/>
      <c r="H115" s="274"/>
      <c r="I115" s="463"/>
      <c r="J115" s="274"/>
    </row>
    <row r="116" spans="1:10" ht="33.75" x14ac:dyDescent="0.25">
      <c r="A116" s="456"/>
      <c r="B116" s="289"/>
      <c r="C116" s="459"/>
      <c r="D116" s="206" t="s">
        <v>302</v>
      </c>
      <c r="E116" s="104">
        <f>+'[1]CONTROL INTERNO'!$G$22</f>
        <v>1</v>
      </c>
      <c r="F116" s="197" t="str">
        <f t="shared" si="2"/>
        <v>SATISFACTORIO</v>
      </c>
      <c r="G116" s="462"/>
      <c r="H116" s="274"/>
      <c r="I116" s="463"/>
      <c r="J116" s="274"/>
    </row>
    <row r="117" spans="1:10" ht="22.5" x14ac:dyDescent="0.25">
      <c r="A117" s="457"/>
      <c r="B117" s="290"/>
      <c r="C117" s="460"/>
      <c r="D117" s="95" t="s">
        <v>303</v>
      </c>
      <c r="E117" s="104">
        <f>+'[1]CONTROL INTERNO'!$G$23</f>
        <v>1</v>
      </c>
      <c r="F117" s="197" t="str">
        <f t="shared" si="2"/>
        <v>SATISFACTORIO</v>
      </c>
      <c r="G117" s="462"/>
      <c r="H117" s="306"/>
      <c r="I117" s="463"/>
      <c r="J117" s="306"/>
    </row>
    <row r="118" spans="1:10" ht="101.25" customHeight="1" x14ac:dyDescent="0.25">
      <c r="A118" s="316" t="s">
        <v>67</v>
      </c>
      <c r="B118" s="467" t="s">
        <v>68</v>
      </c>
      <c r="C118" s="469" t="s">
        <v>306</v>
      </c>
      <c r="D118" s="95" t="s">
        <v>304</v>
      </c>
      <c r="E118" s="104">
        <f>+'[1]AUDITORIA MEDICA'!$G$13</f>
        <v>0.2</v>
      </c>
      <c r="F118" s="197" t="str">
        <f t="shared" si="2"/>
        <v>INSUFICIENTE</v>
      </c>
      <c r="G118" s="271">
        <f>+AVERAGE(E118:E119)</f>
        <v>0.53749999999999998</v>
      </c>
      <c r="H118" s="273" t="s">
        <v>202</v>
      </c>
      <c r="I118" s="271">
        <f>+AVERAGE(G118:G119)</f>
        <v>0.53749999999999998</v>
      </c>
      <c r="J118" s="273" t="s">
        <v>202</v>
      </c>
    </row>
    <row r="119" spans="1:10" ht="46.5" customHeight="1" x14ac:dyDescent="0.25">
      <c r="A119" s="276"/>
      <c r="B119" s="468"/>
      <c r="C119" s="470"/>
      <c r="D119" s="204" t="s">
        <v>305</v>
      </c>
      <c r="E119" s="104">
        <f>+AVERAGE('[1]AUDITORIA MEDICA'!$G$14:$G$15)</f>
        <v>0.875</v>
      </c>
      <c r="F119" s="197" t="str">
        <f t="shared" si="2"/>
        <v>SATISFACTORIO</v>
      </c>
      <c r="G119" s="466"/>
      <c r="H119" s="274"/>
      <c r="I119" s="466"/>
      <c r="J119" s="274"/>
    </row>
    <row r="120" spans="1:10" ht="24.75" customHeight="1" x14ac:dyDescent="0.25">
      <c r="A120" s="455" t="s">
        <v>67</v>
      </c>
      <c r="B120" s="288" t="s">
        <v>68</v>
      </c>
      <c r="C120" s="458" t="s">
        <v>51</v>
      </c>
      <c r="D120" s="90" t="s">
        <v>69</v>
      </c>
      <c r="E120" s="104">
        <f>+[1]IAMI!$G$16</f>
        <v>0.2</v>
      </c>
      <c r="F120" s="197" t="str">
        <f t="shared" si="2"/>
        <v>INSUFICIENTE</v>
      </c>
      <c r="G120" s="270">
        <f>+AVERAGE(E120:E122)</f>
        <v>0.65</v>
      </c>
      <c r="H120" s="273" t="s">
        <v>202</v>
      </c>
      <c r="I120" s="270">
        <f>+AVERAGE(G120:G122)</f>
        <v>0.65</v>
      </c>
      <c r="J120" s="273" t="s">
        <v>202</v>
      </c>
    </row>
    <row r="121" spans="1:10" ht="21" customHeight="1" x14ac:dyDescent="0.25">
      <c r="A121" s="456"/>
      <c r="B121" s="289"/>
      <c r="C121" s="459"/>
      <c r="D121" s="325" t="s">
        <v>280</v>
      </c>
      <c r="E121" s="104">
        <f>+[1]IAMI!$G$17</f>
        <v>1</v>
      </c>
      <c r="F121" s="197" t="str">
        <f t="shared" si="2"/>
        <v>SATISFACTORIO</v>
      </c>
      <c r="G121" s="466"/>
      <c r="H121" s="274"/>
      <c r="I121" s="466"/>
      <c r="J121" s="274"/>
    </row>
    <row r="122" spans="1:10" ht="19.5" customHeight="1" x14ac:dyDescent="0.25">
      <c r="A122" s="457"/>
      <c r="B122" s="290"/>
      <c r="C122" s="460"/>
      <c r="D122" s="326"/>
      <c r="E122" s="104">
        <f>+[1]IAMI!$G$18</f>
        <v>0.75</v>
      </c>
      <c r="F122" s="197" t="str">
        <f t="shared" si="2"/>
        <v>ADECUADO</v>
      </c>
      <c r="G122" s="466"/>
      <c r="H122" s="306"/>
      <c r="I122" s="466"/>
      <c r="J122" s="306"/>
    </row>
    <row r="123" spans="1:10" ht="25.5" customHeight="1" x14ac:dyDescent="0.25">
      <c r="A123" s="455" t="s">
        <v>67</v>
      </c>
      <c r="B123" s="288" t="s">
        <v>68</v>
      </c>
      <c r="C123" s="472" t="s">
        <v>209</v>
      </c>
      <c r="D123" s="90" t="s">
        <v>69</v>
      </c>
      <c r="E123" s="104">
        <f>+'[1]HOPITALIZACION BIPERSONAL'!$G$22</f>
        <v>1</v>
      </c>
      <c r="F123" s="197" t="str">
        <f t="shared" si="2"/>
        <v>SATISFACTORIO</v>
      </c>
      <c r="G123" s="461">
        <f>+AVERAGE(E123:E124)</f>
        <v>1</v>
      </c>
      <c r="H123" s="273" t="s">
        <v>202</v>
      </c>
      <c r="I123" s="461">
        <f>+AVERAGE(G123:G124)</f>
        <v>1</v>
      </c>
      <c r="J123" s="273" t="s">
        <v>202</v>
      </c>
    </row>
    <row r="124" spans="1:10" ht="36.75" customHeight="1" x14ac:dyDescent="0.25">
      <c r="A124" s="456"/>
      <c r="B124" s="289"/>
      <c r="C124" s="473"/>
      <c r="D124" s="204" t="s">
        <v>280</v>
      </c>
      <c r="E124" s="104">
        <f>+AVERAGE('[1]HOPITALIZACION BIPERSONAL'!$G$23:$G$24)</f>
        <v>1</v>
      </c>
      <c r="F124" s="197" t="str">
        <f t="shared" si="2"/>
        <v>SATISFACTORIO</v>
      </c>
      <c r="G124" s="462"/>
      <c r="H124" s="274"/>
      <c r="I124" s="462"/>
      <c r="J124" s="274"/>
    </row>
    <row r="125" spans="1:10" ht="29.25" customHeight="1" x14ac:dyDescent="0.25">
      <c r="A125" s="357" t="s">
        <v>67</v>
      </c>
      <c r="B125" s="310" t="s">
        <v>68</v>
      </c>
      <c r="C125" s="458" t="s">
        <v>212</v>
      </c>
      <c r="D125" s="90" t="s">
        <v>69</v>
      </c>
      <c r="E125" s="104">
        <f>+[1]PEDIATRIA!$G$22</f>
        <v>0.3</v>
      </c>
      <c r="F125" s="197" t="str">
        <f t="shared" si="2"/>
        <v>INSUFICIENTE</v>
      </c>
      <c r="G125" s="271">
        <f>+AVERAGE(E125:E126)</f>
        <v>0.55000000000000004</v>
      </c>
      <c r="H125" s="273" t="s">
        <v>202</v>
      </c>
      <c r="I125" s="271">
        <f>+AVERAGE(G125:G126)</f>
        <v>0.55000000000000004</v>
      </c>
      <c r="J125" s="273" t="s">
        <v>202</v>
      </c>
    </row>
    <row r="126" spans="1:10" ht="33.75" customHeight="1" x14ac:dyDescent="0.25">
      <c r="A126" s="357"/>
      <c r="B126" s="310"/>
      <c r="C126" s="460"/>
      <c r="D126" s="199" t="s">
        <v>280</v>
      </c>
      <c r="E126" s="104">
        <f>+AVERAGE([1]PEDIATRIA!$G$23:$G$24)</f>
        <v>0.8</v>
      </c>
      <c r="F126" s="197" t="str">
        <f t="shared" si="2"/>
        <v>SATISFACTORIO</v>
      </c>
      <c r="G126" s="471"/>
      <c r="H126" s="306"/>
      <c r="I126" s="471"/>
      <c r="J126" s="306"/>
    </row>
    <row r="127" spans="1:10" ht="30.75" customHeight="1" x14ac:dyDescent="0.25">
      <c r="A127" s="455" t="s">
        <v>67</v>
      </c>
      <c r="B127" s="325" t="s">
        <v>68</v>
      </c>
      <c r="C127" s="476" t="s">
        <v>434</v>
      </c>
      <c r="D127" s="90" t="s">
        <v>69</v>
      </c>
      <c r="E127" s="104">
        <f>+'[1]UCI INTERMEDIO'!$G$23</f>
        <v>0.2</v>
      </c>
      <c r="F127" s="197" t="str">
        <f t="shared" si="2"/>
        <v>INSUFICIENTE</v>
      </c>
      <c r="G127" s="477">
        <f>+AVERAGE(E127:E129)</f>
        <v>0.73333333333333339</v>
      </c>
      <c r="H127" s="273" t="s">
        <v>208</v>
      </c>
      <c r="I127" s="477">
        <f>+AVERAGE(G127:G129)</f>
        <v>0.73333333333333339</v>
      </c>
      <c r="J127" s="273" t="s">
        <v>208</v>
      </c>
    </row>
    <row r="128" spans="1:10" ht="21" customHeight="1" x14ac:dyDescent="0.25">
      <c r="A128" s="456"/>
      <c r="B128" s="359"/>
      <c r="C128" s="466"/>
      <c r="D128" s="325" t="s">
        <v>280</v>
      </c>
      <c r="E128" s="104">
        <f>+'[1]UCI INTERMEDIO'!$G$24</f>
        <v>1</v>
      </c>
      <c r="F128" s="197" t="str">
        <f t="shared" si="2"/>
        <v>SATISFACTORIO</v>
      </c>
      <c r="G128" s="462"/>
      <c r="H128" s="274"/>
      <c r="I128" s="462"/>
      <c r="J128" s="274"/>
    </row>
    <row r="129" spans="1:10" ht="25.5" customHeight="1" x14ac:dyDescent="0.25">
      <c r="A129" s="457"/>
      <c r="B129" s="326"/>
      <c r="C129" s="471"/>
      <c r="D129" s="326"/>
      <c r="E129" s="104">
        <f>+'[1]UCI INTERMEDIO'!$G$25</f>
        <v>1</v>
      </c>
      <c r="F129" s="197" t="str">
        <f t="shared" si="2"/>
        <v>SATISFACTORIO</v>
      </c>
      <c r="G129" s="462"/>
      <c r="H129" s="274"/>
      <c r="I129" s="462"/>
      <c r="J129" s="306"/>
    </row>
    <row r="130" spans="1:10" ht="31.5" customHeight="1" x14ac:dyDescent="0.25">
      <c r="A130" s="272" t="s">
        <v>67</v>
      </c>
      <c r="B130" s="474" t="s">
        <v>68</v>
      </c>
      <c r="C130" s="272" t="s">
        <v>435</v>
      </c>
      <c r="D130" s="95" t="s">
        <v>69</v>
      </c>
      <c r="E130" s="104">
        <f>+'[1]UCI ADULTOS'!$G$24</f>
        <v>0.2</v>
      </c>
      <c r="F130" s="197" t="str">
        <f t="shared" si="2"/>
        <v>INSUFICIENTE</v>
      </c>
      <c r="G130" s="287">
        <f>+AVERAGE(E130:E132)</f>
        <v>0.73333333333333339</v>
      </c>
      <c r="H130" s="314" t="s">
        <v>208</v>
      </c>
      <c r="I130" s="287">
        <f>+AVERAGE(G130:G132)</f>
        <v>0.73333333333333339</v>
      </c>
      <c r="J130" s="273" t="s">
        <v>208</v>
      </c>
    </row>
    <row r="131" spans="1:10" ht="23.25" customHeight="1" x14ac:dyDescent="0.25">
      <c r="A131" s="272"/>
      <c r="B131" s="474"/>
      <c r="C131" s="272"/>
      <c r="D131" s="325" t="s">
        <v>280</v>
      </c>
      <c r="E131" s="104">
        <f>+'[1]UCI ADULTOS'!$G$25</f>
        <v>1</v>
      </c>
      <c r="F131" s="197" t="str">
        <f t="shared" si="2"/>
        <v>SATISFACTORIO</v>
      </c>
      <c r="G131" s="475"/>
      <c r="H131" s="314"/>
      <c r="I131" s="475"/>
      <c r="J131" s="274"/>
    </row>
    <row r="132" spans="1:10" ht="32.25" customHeight="1" x14ac:dyDescent="0.25">
      <c r="A132" s="272"/>
      <c r="B132" s="474"/>
      <c r="C132" s="272"/>
      <c r="D132" s="326"/>
      <c r="E132" s="104">
        <f>+'[1]UCI ADULTOS'!$G$26</f>
        <v>1</v>
      </c>
      <c r="F132" s="197" t="str">
        <f t="shared" si="2"/>
        <v>SATISFACTORIO</v>
      </c>
      <c r="G132" s="475"/>
      <c r="H132" s="314"/>
      <c r="I132" s="475"/>
      <c r="J132" s="306"/>
    </row>
  </sheetData>
  <mergeCells count="269">
    <mergeCell ref="J127:J129"/>
    <mergeCell ref="D128:D129"/>
    <mergeCell ref="A130:A132"/>
    <mergeCell ref="B130:B132"/>
    <mergeCell ref="C130:C132"/>
    <mergeCell ref="G130:G132"/>
    <mergeCell ref="H130:H132"/>
    <mergeCell ref="I130:I132"/>
    <mergeCell ref="J130:J132"/>
    <mergeCell ref="D131:D132"/>
    <mergeCell ref="A127:A129"/>
    <mergeCell ref="B127:B129"/>
    <mergeCell ref="C127:C129"/>
    <mergeCell ref="G127:G129"/>
    <mergeCell ref="H127:H129"/>
    <mergeCell ref="I127:I129"/>
    <mergeCell ref="J123:J124"/>
    <mergeCell ref="A125:A126"/>
    <mergeCell ref="B125:B126"/>
    <mergeCell ref="C125:C126"/>
    <mergeCell ref="G125:G126"/>
    <mergeCell ref="H125:H126"/>
    <mergeCell ref="I125:I126"/>
    <mergeCell ref="J125:J126"/>
    <mergeCell ref="A123:A124"/>
    <mergeCell ref="B123:B124"/>
    <mergeCell ref="C123:C124"/>
    <mergeCell ref="G123:G124"/>
    <mergeCell ref="H123:H124"/>
    <mergeCell ref="I123:I124"/>
    <mergeCell ref="J118:J119"/>
    <mergeCell ref="A120:A122"/>
    <mergeCell ref="B120:B122"/>
    <mergeCell ref="C120:C122"/>
    <mergeCell ref="G120:G122"/>
    <mergeCell ref="H120:H122"/>
    <mergeCell ref="I120:I122"/>
    <mergeCell ref="J120:J122"/>
    <mergeCell ref="D121:D122"/>
    <mergeCell ref="A118:A119"/>
    <mergeCell ref="B118:B119"/>
    <mergeCell ref="C118:C119"/>
    <mergeCell ref="G118:G119"/>
    <mergeCell ref="H118:H119"/>
    <mergeCell ref="I118:I119"/>
    <mergeCell ref="C110:C111"/>
    <mergeCell ref="G110:G111"/>
    <mergeCell ref="H110:H111"/>
    <mergeCell ref="I110:I111"/>
    <mergeCell ref="J110:J111"/>
    <mergeCell ref="J112:J113"/>
    <mergeCell ref="A114:A117"/>
    <mergeCell ref="B114:B117"/>
    <mergeCell ref="C114:C117"/>
    <mergeCell ref="G114:G117"/>
    <mergeCell ref="H114:H117"/>
    <mergeCell ref="I114:I117"/>
    <mergeCell ref="J114:J117"/>
    <mergeCell ref="A112:A113"/>
    <mergeCell ref="B112:B113"/>
    <mergeCell ref="C112:C113"/>
    <mergeCell ref="G112:G113"/>
    <mergeCell ref="H112:H113"/>
    <mergeCell ref="I112:I113"/>
    <mergeCell ref="A71:A96"/>
    <mergeCell ref="B71:B96"/>
    <mergeCell ref="I104:I105"/>
    <mergeCell ref="J104:J105"/>
    <mergeCell ref="C106:C107"/>
    <mergeCell ref="G106:G107"/>
    <mergeCell ref="H106:H107"/>
    <mergeCell ref="I106:I107"/>
    <mergeCell ref="J106:J107"/>
    <mergeCell ref="I99:I100"/>
    <mergeCell ref="J99:J100"/>
    <mergeCell ref="C101:C103"/>
    <mergeCell ref="D101:D102"/>
    <mergeCell ref="G101:G103"/>
    <mergeCell ref="H101:H103"/>
    <mergeCell ref="I101:I103"/>
    <mergeCell ref="J101:J103"/>
    <mergeCell ref="A97:A111"/>
    <mergeCell ref="B97:B111"/>
    <mergeCell ref="C99:C100"/>
    <mergeCell ref="G99:G100"/>
    <mergeCell ref="H99:H100"/>
    <mergeCell ref="C104:C105"/>
    <mergeCell ref="G104:G105"/>
    <mergeCell ref="H104:H105"/>
    <mergeCell ref="C108:C109"/>
    <mergeCell ref="G108:G109"/>
    <mergeCell ref="H108:H109"/>
    <mergeCell ref="C85:C94"/>
    <mergeCell ref="G85:G94"/>
    <mergeCell ref="H85:H94"/>
    <mergeCell ref="I85:I94"/>
    <mergeCell ref="J85:J94"/>
    <mergeCell ref="C95:C97"/>
    <mergeCell ref="G95:G97"/>
    <mergeCell ref="H95:H97"/>
    <mergeCell ref="I95:I97"/>
    <mergeCell ref="J95:J97"/>
    <mergeCell ref="D96:D97"/>
    <mergeCell ref="I108:I109"/>
    <mergeCell ref="J108:J109"/>
    <mergeCell ref="J78:J79"/>
    <mergeCell ref="C80:C84"/>
    <mergeCell ref="G80:G84"/>
    <mergeCell ref="H80:H84"/>
    <mergeCell ref="I80:I84"/>
    <mergeCell ref="J80:J84"/>
    <mergeCell ref="J71:J74"/>
    <mergeCell ref="D72:D73"/>
    <mergeCell ref="C75:C77"/>
    <mergeCell ref="G75:G77"/>
    <mergeCell ref="H75:H77"/>
    <mergeCell ref="I75:I77"/>
    <mergeCell ref="J75:J77"/>
    <mergeCell ref="C71:C74"/>
    <mergeCell ref="G71:G74"/>
    <mergeCell ref="H71:H74"/>
    <mergeCell ref="I71:I74"/>
    <mergeCell ref="C78:C79"/>
    <mergeCell ref="G78:G79"/>
    <mergeCell ref="H78:H79"/>
    <mergeCell ref="I78:I79"/>
    <mergeCell ref="J64:J66"/>
    <mergeCell ref="D65:D66"/>
    <mergeCell ref="C67:C70"/>
    <mergeCell ref="G67:G70"/>
    <mergeCell ref="H67:H70"/>
    <mergeCell ref="I67:I70"/>
    <mergeCell ref="J67:J70"/>
    <mergeCell ref="J59:J61"/>
    <mergeCell ref="C62:C63"/>
    <mergeCell ref="G62:G63"/>
    <mergeCell ref="H62:H63"/>
    <mergeCell ref="I62:I63"/>
    <mergeCell ref="J62:J63"/>
    <mergeCell ref="A59:A70"/>
    <mergeCell ref="B59:B70"/>
    <mergeCell ref="C59:C61"/>
    <mergeCell ref="G59:G61"/>
    <mergeCell ref="H59:H61"/>
    <mergeCell ref="I59:I61"/>
    <mergeCell ref="C64:C66"/>
    <mergeCell ref="G64:G66"/>
    <mergeCell ref="H64:H66"/>
    <mergeCell ref="I64:I66"/>
    <mergeCell ref="J50:J52"/>
    <mergeCell ref="C56:C58"/>
    <mergeCell ref="G56:G58"/>
    <mergeCell ref="H56:H58"/>
    <mergeCell ref="I56:I58"/>
    <mergeCell ref="J56:J58"/>
    <mergeCell ref="D57:D58"/>
    <mergeCell ref="D51:D52"/>
    <mergeCell ref="C53:C55"/>
    <mergeCell ref="G53:G55"/>
    <mergeCell ref="H53:H55"/>
    <mergeCell ref="I53:I55"/>
    <mergeCell ref="J53:J55"/>
    <mergeCell ref="D54:D55"/>
    <mergeCell ref="J45:J47"/>
    <mergeCell ref="D46:D47"/>
    <mergeCell ref="C42:C44"/>
    <mergeCell ref="G42:G44"/>
    <mergeCell ref="H42:H44"/>
    <mergeCell ref="I42:I44"/>
    <mergeCell ref="J42:J44"/>
    <mergeCell ref="D43:D44"/>
    <mergeCell ref="C48:C49"/>
    <mergeCell ref="G48:G49"/>
    <mergeCell ref="H48:H49"/>
    <mergeCell ref="I48:I49"/>
    <mergeCell ref="J48:J49"/>
    <mergeCell ref="J37:J39"/>
    <mergeCell ref="D38:D39"/>
    <mergeCell ref="C40:C41"/>
    <mergeCell ref="G40:G41"/>
    <mergeCell ref="H40:H41"/>
    <mergeCell ref="I40:I41"/>
    <mergeCell ref="J40:J41"/>
    <mergeCell ref="C35:C36"/>
    <mergeCell ref="G35:G36"/>
    <mergeCell ref="H35:H36"/>
    <mergeCell ref="I35:I36"/>
    <mergeCell ref="J35:J36"/>
    <mergeCell ref="A37:A58"/>
    <mergeCell ref="B37:B58"/>
    <mergeCell ref="C37:C39"/>
    <mergeCell ref="G37:G39"/>
    <mergeCell ref="H37:H39"/>
    <mergeCell ref="C32:C34"/>
    <mergeCell ref="G32:G34"/>
    <mergeCell ref="H32:H34"/>
    <mergeCell ref="I32:I34"/>
    <mergeCell ref="I37:I39"/>
    <mergeCell ref="C45:C47"/>
    <mergeCell ref="G45:G47"/>
    <mergeCell ref="H45:H47"/>
    <mergeCell ref="I45:I47"/>
    <mergeCell ref="C50:C52"/>
    <mergeCell ref="G50:G52"/>
    <mergeCell ref="H50:H52"/>
    <mergeCell ref="I50:I52"/>
    <mergeCell ref="A9:A36"/>
    <mergeCell ref="B9:B36"/>
    <mergeCell ref="C9:C10"/>
    <mergeCell ref="G9:G10"/>
    <mergeCell ref="H9:H10"/>
    <mergeCell ref="I9:I10"/>
    <mergeCell ref="J32:J34"/>
    <mergeCell ref="D33:D34"/>
    <mergeCell ref="C28:C29"/>
    <mergeCell ref="G28:G29"/>
    <mergeCell ref="H28:H29"/>
    <mergeCell ref="I28:I29"/>
    <mergeCell ref="J28:J29"/>
    <mergeCell ref="C30:C31"/>
    <mergeCell ref="G30:G31"/>
    <mergeCell ref="H30:H31"/>
    <mergeCell ref="I30:I31"/>
    <mergeCell ref="J30:J31"/>
    <mergeCell ref="C16:C18"/>
    <mergeCell ref="G16:G18"/>
    <mergeCell ref="H16:H18"/>
    <mergeCell ref="I16:I18"/>
    <mergeCell ref="J16:J18"/>
    <mergeCell ref="D17:D18"/>
    <mergeCell ref="C25:C27"/>
    <mergeCell ref="G25:G27"/>
    <mergeCell ref="H25:H27"/>
    <mergeCell ref="I25:I27"/>
    <mergeCell ref="J25:J27"/>
    <mergeCell ref="D26:D27"/>
    <mergeCell ref="C22:C24"/>
    <mergeCell ref="G22:G24"/>
    <mergeCell ref="H22:H24"/>
    <mergeCell ref="I22:I24"/>
    <mergeCell ref="J22:J24"/>
    <mergeCell ref="D23:D24"/>
    <mergeCell ref="C19:C21"/>
    <mergeCell ref="G19:G21"/>
    <mergeCell ref="H19:H21"/>
    <mergeCell ref="I19:I21"/>
    <mergeCell ref="J19:J21"/>
    <mergeCell ref="D20:D21"/>
    <mergeCell ref="J9:J10"/>
    <mergeCell ref="C11:C12"/>
    <mergeCell ref="G11:G12"/>
    <mergeCell ref="H11:H12"/>
    <mergeCell ref="I11:I12"/>
    <mergeCell ref="J11:J12"/>
    <mergeCell ref="C13:C15"/>
    <mergeCell ref="G13:G15"/>
    <mergeCell ref="H13:H15"/>
    <mergeCell ref="I13:I15"/>
    <mergeCell ref="J13:J15"/>
    <mergeCell ref="D14:D15"/>
    <mergeCell ref="A1:C4"/>
    <mergeCell ref="D1:H1"/>
    <mergeCell ref="I1:J1"/>
    <mergeCell ref="D2:H2"/>
    <mergeCell ref="I2:J2"/>
    <mergeCell ref="D3:H4"/>
    <mergeCell ref="I3:J3"/>
    <mergeCell ref="I4:J4"/>
    <mergeCell ref="A7:J7"/>
  </mergeCells>
  <conditionalFormatting sqref="H78:H96 J78:J96 H75:H76 J75:J76 H71 J71 H67 J67 H59:H60 J59:J60 H62:H65 J62:J65 H56:H57 J56:J57 H40:H42 J40:J42 H9:H14 J9:J14 H16:H17 J16:J17 H19:H20 J19:J20 H22:H23 J22:J23 H25:H26 J25:J26 H28:H33 J28:J33 H104:H111 J104:J111 H45:H54 J45:J54 H35:H38 J35:J38 F9:F53 H98:H102 J98:J102 F55:F111">
    <cfRule type="cellIs" dxfId="464" priority="115" stopIfTrue="1" operator="equal">
      <formula>"INSUFICIENTE"</formula>
    </cfRule>
    <cfRule type="cellIs" dxfId="463" priority="116" stopIfTrue="1" operator="equal">
      <formula>"ADECUADO"</formula>
    </cfRule>
    <cfRule type="cellIs" dxfId="462" priority="117" stopIfTrue="1" operator="equal">
      <formula>"SATISFACTORIO"</formula>
    </cfRule>
  </conditionalFormatting>
  <conditionalFormatting sqref="F54">
    <cfRule type="cellIs" dxfId="461" priority="112" stopIfTrue="1" operator="equal">
      <formula>"INSUFICIENTE"</formula>
    </cfRule>
    <cfRule type="cellIs" dxfId="460" priority="113" stopIfTrue="1" operator="equal">
      <formula>"ADECUADO"</formula>
    </cfRule>
    <cfRule type="cellIs" dxfId="459" priority="114" stopIfTrue="1" operator="equal">
      <formula>"SATISFACTORIO"</formula>
    </cfRule>
  </conditionalFormatting>
  <conditionalFormatting sqref="F112">
    <cfRule type="cellIs" dxfId="458" priority="109" stopIfTrue="1" operator="equal">
      <formula>"INSUFICIENTE"</formula>
    </cfRule>
    <cfRule type="cellIs" dxfId="457" priority="110" stopIfTrue="1" operator="equal">
      <formula>"ADECUADO"</formula>
    </cfRule>
    <cfRule type="cellIs" dxfId="456" priority="111" stopIfTrue="1" operator="equal">
      <formula>"SATISFACTORIO"</formula>
    </cfRule>
  </conditionalFormatting>
  <conditionalFormatting sqref="F113">
    <cfRule type="cellIs" dxfId="455" priority="106" stopIfTrue="1" operator="equal">
      <formula>"INSUFICIENTE"</formula>
    </cfRule>
    <cfRule type="cellIs" dxfId="454" priority="107" stopIfTrue="1" operator="equal">
      <formula>"ADECUADO"</formula>
    </cfRule>
    <cfRule type="cellIs" dxfId="453" priority="108" stopIfTrue="1" operator="equal">
      <formula>"SATISFACTORIO"</formula>
    </cfRule>
  </conditionalFormatting>
  <conditionalFormatting sqref="H112">
    <cfRule type="cellIs" dxfId="452" priority="103" stopIfTrue="1" operator="equal">
      <formula>"INSUFICIENTE"</formula>
    </cfRule>
    <cfRule type="cellIs" dxfId="451" priority="104" stopIfTrue="1" operator="equal">
      <formula>"ADECUADO"</formula>
    </cfRule>
    <cfRule type="cellIs" dxfId="450" priority="105" stopIfTrue="1" operator="equal">
      <formula>"SATISFACTORIO"</formula>
    </cfRule>
  </conditionalFormatting>
  <conditionalFormatting sqref="J112">
    <cfRule type="cellIs" dxfId="449" priority="100" stopIfTrue="1" operator="equal">
      <formula>"INSUFICIENTE"</formula>
    </cfRule>
    <cfRule type="cellIs" dxfId="448" priority="101" stopIfTrue="1" operator="equal">
      <formula>"ADECUADO"</formula>
    </cfRule>
    <cfRule type="cellIs" dxfId="447" priority="102" stopIfTrue="1" operator="equal">
      <formula>"SATISFACTORIO"</formula>
    </cfRule>
  </conditionalFormatting>
  <conditionalFormatting sqref="F114">
    <cfRule type="cellIs" dxfId="446" priority="97" stopIfTrue="1" operator="equal">
      <formula>"INSUFICIENTE"</formula>
    </cfRule>
    <cfRule type="cellIs" dxfId="445" priority="98" stopIfTrue="1" operator="equal">
      <formula>"ADECUADO"</formula>
    </cfRule>
    <cfRule type="cellIs" dxfId="444" priority="99" stopIfTrue="1" operator="equal">
      <formula>"SATISFACTORIO"</formula>
    </cfRule>
  </conditionalFormatting>
  <conditionalFormatting sqref="F115">
    <cfRule type="cellIs" dxfId="443" priority="94" stopIfTrue="1" operator="equal">
      <formula>"INSUFICIENTE"</formula>
    </cfRule>
    <cfRule type="cellIs" dxfId="442" priority="95" stopIfTrue="1" operator="equal">
      <formula>"ADECUADO"</formula>
    </cfRule>
    <cfRule type="cellIs" dxfId="441" priority="96" stopIfTrue="1" operator="equal">
      <formula>"SATISFACTORIO"</formula>
    </cfRule>
  </conditionalFormatting>
  <conditionalFormatting sqref="F116">
    <cfRule type="cellIs" dxfId="440" priority="91" stopIfTrue="1" operator="equal">
      <formula>"INSUFICIENTE"</formula>
    </cfRule>
    <cfRule type="cellIs" dxfId="439" priority="92" stopIfTrue="1" operator="equal">
      <formula>"ADECUADO"</formula>
    </cfRule>
    <cfRule type="cellIs" dxfId="438" priority="93" stopIfTrue="1" operator="equal">
      <formula>"SATISFACTORIO"</formula>
    </cfRule>
  </conditionalFormatting>
  <conditionalFormatting sqref="F117">
    <cfRule type="cellIs" dxfId="437" priority="88" stopIfTrue="1" operator="equal">
      <formula>"INSUFICIENTE"</formula>
    </cfRule>
    <cfRule type="cellIs" dxfId="436" priority="89" stopIfTrue="1" operator="equal">
      <formula>"ADECUADO"</formula>
    </cfRule>
    <cfRule type="cellIs" dxfId="435" priority="90" stopIfTrue="1" operator="equal">
      <formula>"SATISFACTORIO"</formula>
    </cfRule>
  </conditionalFormatting>
  <conditionalFormatting sqref="H114">
    <cfRule type="cellIs" dxfId="434" priority="85" stopIfTrue="1" operator="equal">
      <formula>"INSUFICIENTE"</formula>
    </cfRule>
    <cfRule type="cellIs" dxfId="433" priority="86" stopIfTrue="1" operator="equal">
      <formula>"ADECUADO"</formula>
    </cfRule>
    <cfRule type="cellIs" dxfId="432" priority="87" stopIfTrue="1" operator="equal">
      <formula>"SATISFACTORIO"</formula>
    </cfRule>
  </conditionalFormatting>
  <conditionalFormatting sqref="J114">
    <cfRule type="cellIs" dxfId="431" priority="82" stopIfTrue="1" operator="equal">
      <formula>"INSUFICIENTE"</formula>
    </cfRule>
    <cfRule type="cellIs" dxfId="430" priority="83" stopIfTrue="1" operator="equal">
      <formula>"ADECUADO"</formula>
    </cfRule>
    <cfRule type="cellIs" dxfId="429" priority="84" stopIfTrue="1" operator="equal">
      <formula>"SATISFACTORIO"</formula>
    </cfRule>
  </conditionalFormatting>
  <conditionalFormatting sqref="F118">
    <cfRule type="cellIs" dxfId="428" priority="79" stopIfTrue="1" operator="equal">
      <formula>"INSUFICIENTE"</formula>
    </cfRule>
    <cfRule type="cellIs" dxfId="427" priority="80" stopIfTrue="1" operator="equal">
      <formula>"ADECUADO"</formula>
    </cfRule>
    <cfRule type="cellIs" dxfId="426" priority="81" stopIfTrue="1" operator="equal">
      <formula>"SATISFACTORIO"</formula>
    </cfRule>
  </conditionalFormatting>
  <conditionalFormatting sqref="F119">
    <cfRule type="cellIs" dxfId="425" priority="76" stopIfTrue="1" operator="equal">
      <formula>"INSUFICIENTE"</formula>
    </cfRule>
    <cfRule type="cellIs" dxfId="424" priority="77" stopIfTrue="1" operator="equal">
      <formula>"ADECUADO"</formula>
    </cfRule>
    <cfRule type="cellIs" dxfId="423" priority="78" stopIfTrue="1" operator="equal">
      <formula>"SATISFACTORIO"</formula>
    </cfRule>
  </conditionalFormatting>
  <conditionalFormatting sqref="H118">
    <cfRule type="cellIs" dxfId="422" priority="73" stopIfTrue="1" operator="equal">
      <formula>"INSUFICIENTE"</formula>
    </cfRule>
    <cfRule type="cellIs" dxfId="421" priority="74" stopIfTrue="1" operator="equal">
      <formula>"ADECUADO"</formula>
    </cfRule>
    <cfRule type="cellIs" dxfId="420" priority="75" stopIfTrue="1" operator="equal">
      <formula>"SATISFACTORIO"</formula>
    </cfRule>
  </conditionalFormatting>
  <conditionalFormatting sqref="J118">
    <cfRule type="cellIs" dxfId="419" priority="70" stopIfTrue="1" operator="equal">
      <formula>"INSUFICIENTE"</formula>
    </cfRule>
    <cfRule type="cellIs" dxfId="418" priority="71" stopIfTrue="1" operator="equal">
      <formula>"ADECUADO"</formula>
    </cfRule>
    <cfRule type="cellIs" dxfId="417" priority="72" stopIfTrue="1" operator="equal">
      <formula>"SATISFACTORIO"</formula>
    </cfRule>
  </conditionalFormatting>
  <conditionalFormatting sqref="F120">
    <cfRule type="cellIs" dxfId="416" priority="67" stopIfTrue="1" operator="equal">
      <formula>"INSUFICIENTE"</formula>
    </cfRule>
    <cfRule type="cellIs" dxfId="415" priority="68" stopIfTrue="1" operator="equal">
      <formula>"ADECUADO"</formula>
    </cfRule>
    <cfRule type="cellIs" dxfId="414" priority="69" stopIfTrue="1" operator="equal">
      <formula>"SATISFACTORIO"</formula>
    </cfRule>
  </conditionalFormatting>
  <conditionalFormatting sqref="F121">
    <cfRule type="cellIs" dxfId="413" priority="64" stopIfTrue="1" operator="equal">
      <formula>"INSUFICIENTE"</formula>
    </cfRule>
    <cfRule type="cellIs" dxfId="412" priority="65" stopIfTrue="1" operator="equal">
      <formula>"ADECUADO"</formula>
    </cfRule>
    <cfRule type="cellIs" dxfId="411" priority="66" stopIfTrue="1" operator="equal">
      <formula>"SATISFACTORIO"</formula>
    </cfRule>
  </conditionalFormatting>
  <conditionalFormatting sqref="F122">
    <cfRule type="cellIs" dxfId="410" priority="61" stopIfTrue="1" operator="equal">
      <formula>"INSUFICIENTE"</formula>
    </cfRule>
    <cfRule type="cellIs" dxfId="409" priority="62" stopIfTrue="1" operator="equal">
      <formula>"ADECUADO"</formula>
    </cfRule>
    <cfRule type="cellIs" dxfId="408" priority="63" stopIfTrue="1" operator="equal">
      <formula>"SATISFACTORIO"</formula>
    </cfRule>
  </conditionalFormatting>
  <conditionalFormatting sqref="H120">
    <cfRule type="cellIs" dxfId="407" priority="58" stopIfTrue="1" operator="equal">
      <formula>"INSUFICIENTE"</formula>
    </cfRule>
    <cfRule type="cellIs" dxfId="406" priority="59" stopIfTrue="1" operator="equal">
      <formula>"ADECUADO"</formula>
    </cfRule>
    <cfRule type="cellIs" dxfId="405" priority="60" stopIfTrue="1" operator="equal">
      <formula>"SATISFACTORIO"</formula>
    </cfRule>
  </conditionalFormatting>
  <conditionalFormatting sqref="J120">
    <cfRule type="cellIs" dxfId="404" priority="55" stopIfTrue="1" operator="equal">
      <formula>"INSUFICIENTE"</formula>
    </cfRule>
    <cfRule type="cellIs" dxfId="403" priority="56" stopIfTrue="1" operator="equal">
      <formula>"ADECUADO"</formula>
    </cfRule>
    <cfRule type="cellIs" dxfId="402" priority="57" stopIfTrue="1" operator="equal">
      <formula>"SATISFACTORIO"</formula>
    </cfRule>
  </conditionalFormatting>
  <conditionalFormatting sqref="F123">
    <cfRule type="cellIs" dxfId="401" priority="52" stopIfTrue="1" operator="equal">
      <formula>"INSUFICIENTE"</formula>
    </cfRule>
    <cfRule type="cellIs" dxfId="400" priority="53" stopIfTrue="1" operator="equal">
      <formula>"ADECUADO"</formula>
    </cfRule>
    <cfRule type="cellIs" dxfId="399" priority="54" stopIfTrue="1" operator="equal">
      <formula>"SATISFACTORIO"</formula>
    </cfRule>
  </conditionalFormatting>
  <conditionalFormatting sqref="F124">
    <cfRule type="cellIs" dxfId="398" priority="49" stopIfTrue="1" operator="equal">
      <formula>"INSUFICIENTE"</formula>
    </cfRule>
    <cfRule type="cellIs" dxfId="397" priority="50" stopIfTrue="1" operator="equal">
      <formula>"ADECUADO"</formula>
    </cfRule>
    <cfRule type="cellIs" dxfId="396" priority="51" stopIfTrue="1" operator="equal">
      <formula>"SATISFACTORIO"</formula>
    </cfRule>
  </conditionalFormatting>
  <conditionalFormatting sqref="F129">
    <cfRule type="cellIs" dxfId="395" priority="22" stopIfTrue="1" operator="equal">
      <formula>"INSUFICIENTE"</formula>
    </cfRule>
    <cfRule type="cellIs" dxfId="394" priority="23" stopIfTrue="1" operator="equal">
      <formula>"ADECUADO"</formula>
    </cfRule>
    <cfRule type="cellIs" dxfId="393" priority="24" stopIfTrue="1" operator="equal">
      <formula>"SATISFACTORIO"</formula>
    </cfRule>
  </conditionalFormatting>
  <conditionalFormatting sqref="H123">
    <cfRule type="cellIs" dxfId="392" priority="46" stopIfTrue="1" operator="equal">
      <formula>"INSUFICIENTE"</formula>
    </cfRule>
    <cfRule type="cellIs" dxfId="391" priority="47" stopIfTrue="1" operator="equal">
      <formula>"ADECUADO"</formula>
    </cfRule>
    <cfRule type="cellIs" dxfId="390" priority="48" stopIfTrue="1" operator="equal">
      <formula>"SATISFACTORIO"</formula>
    </cfRule>
  </conditionalFormatting>
  <conditionalFormatting sqref="J123">
    <cfRule type="cellIs" dxfId="389" priority="43" stopIfTrue="1" operator="equal">
      <formula>"INSUFICIENTE"</formula>
    </cfRule>
    <cfRule type="cellIs" dxfId="388" priority="44" stopIfTrue="1" operator="equal">
      <formula>"ADECUADO"</formula>
    </cfRule>
    <cfRule type="cellIs" dxfId="387" priority="45" stopIfTrue="1" operator="equal">
      <formula>"SATISFACTORIO"</formula>
    </cfRule>
  </conditionalFormatting>
  <conditionalFormatting sqref="F125">
    <cfRule type="cellIs" dxfId="386" priority="40" stopIfTrue="1" operator="equal">
      <formula>"INSUFICIENTE"</formula>
    </cfRule>
    <cfRule type="cellIs" dxfId="385" priority="41" stopIfTrue="1" operator="equal">
      <formula>"ADECUADO"</formula>
    </cfRule>
    <cfRule type="cellIs" dxfId="384" priority="42" stopIfTrue="1" operator="equal">
      <formula>"SATISFACTORIO"</formula>
    </cfRule>
  </conditionalFormatting>
  <conditionalFormatting sqref="F126">
    <cfRule type="cellIs" dxfId="383" priority="37" stopIfTrue="1" operator="equal">
      <formula>"INSUFICIENTE"</formula>
    </cfRule>
    <cfRule type="cellIs" dxfId="382" priority="38" stopIfTrue="1" operator="equal">
      <formula>"ADECUADO"</formula>
    </cfRule>
    <cfRule type="cellIs" dxfId="381" priority="39" stopIfTrue="1" operator="equal">
      <formula>"SATISFACTORIO"</formula>
    </cfRule>
  </conditionalFormatting>
  <conditionalFormatting sqref="H125">
    <cfRule type="cellIs" dxfId="380" priority="34" stopIfTrue="1" operator="equal">
      <formula>"INSUFICIENTE"</formula>
    </cfRule>
    <cfRule type="cellIs" dxfId="379" priority="35" stopIfTrue="1" operator="equal">
      <formula>"ADECUADO"</formula>
    </cfRule>
    <cfRule type="cellIs" dxfId="378" priority="36" stopIfTrue="1" operator="equal">
      <formula>"SATISFACTORIO"</formula>
    </cfRule>
  </conditionalFormatting>
  <conditionalFormatting sqref="J125">
    <cfRule type="cellIs" dxfId="377" priority="31" stopIfTrue="1" operator="equal">
      <formula>"INSUFICIENTE"</formula>
    </cfRule>
    <cfRule type="cellIs" dxfId="376" priority="32" stopIfTrue="1" operator="equal">
      <formula>"ADECUADO"</formula>
    </cfRule>
    <cfRule type="cellIs" dxfId="375" priority="33" stopIfTrue="1" operator="equal">
      <formula>"SATISFACTORIO"</formula>
    </cfRule>
  </conditionalFormatting>
  <conditionalFormatting sqref="F127">
    <cfRule type="cellIs" dxfId="374" priority="28" stopIfTrue="1" operator="equal">
      <formula>"INSUFICIENTE"</formula>
    </cfRule>
    <cfRule type="cellIs" dxfId="373" priority="29" stopIfTrue="1" operator="equal">
      <formula>"ADECUADO"</formula>
    </cfRule>
    <cfRule type="cellIs" dxfId="372" priority="30" stopIfTrue="1" operator="equal">
      <formula>"SATISFACTORIO"</formula>
    </cfRule>
  </conditionalFormatting>
  <conditionalFormatting sqref="F128">
    <cfRule type="cellIs" dxfId="371" priority="25" stopIfTrue="1" operator="equal">
      <formula>"INSUFICIENTE"</formula>
    </cfRule>
    <cfRule type="cellIs" dxfId="370" priority="26" stopIfTrue="1" operator="equal">
      <formula>"ADECUADO"</formula>
    </cfRule>
    <cfRule type="cellIs" dxfId="369" priority="27" stopIfTrue="1" operator="equal">
      <formula>"SATISFACTORIO"</formula>
    </cfRule>
  </conditionalFormatting>
  <conditionalFormatting sqref="H127">
    <cfRule type="cellIs" dxfId="368" priority="19" stopIfTrue="1" operator="equal">
      <formula>"INSUFICIENTE"</formula>
    </cfRule>
    <cfRule type="cellIs" dxfId="367" priority="20" stopIfTrue="1" operator="equal">
      <formula>"ADECUADO"</formula>
    </cfRule>
    <cfRule type="cellIs" dxfId="366" priority="21" stopIfTrue="1" operator="equal">
      <formula>"SATISFACTORIO"</formula>
    </cfRule>
  </conditionalFormatting>
  <conditionalFormatting sqref="J127">
    <cfRule type="cellIs" dxfId="365" priority="16" stopIfTrue="1" operator="equal">
      <formula>"INSUFICIENTE"</formula>
    </cfRule>
    <cfRule type="cellIs" dxfId="364" priority="17" stopIfTrue="1" operator="equal">
      <formula>"ADECUADO"</formula>
    </cfRule>
    <cfRule type="cellIs" dxfId="363" priority="18" stopIfTrue="1" operator="equal">
      <formula>"SATISFACTORIO"</formula>
    </cfRule>
  </conditionalFormatting>
  <conditionalFormatting sqref="F130">
    <cfRule type="cellIs" dxfId="362" priority="13" stopIfTrue="1" operator="equal">
      <formula>"INSUFICIENTE"</formula>
    </cfRule>
    <cfRule type="cellIs" dxfId="361" priority="14" stopIfTrue="1" operator="equal">
      <formula>"ADECUADO"</formula>
    </cfRule>
    <cfRule type="cellIs" dxfId="360" priority="15" stopIfTrue="1" operator="equal">
      <formula>"SATISFACTORIO"</formula>
    </cfRule>
  </conditionalFormatting>
  <conditionalFormatting sqref="F131">
    <cfRule type="cellIs" dxfId="359" priority="10" stopIfTrue="1" operator="equal">
      <formula>"INSUFICIENTE"</formula>
    </cfRule>
    <cfRule type="cellIs" dxfId="358" priority="11" stopIfTrue="1" operator="equal">
      <formula>"ADECUADO"</formula>
    </cfRule>
    <cfRule type="cellIs" dxfId="357" priority="12" stopIfTrue="1" operator="equal">
      <formula>"SATISFACTORIO"</formula>
    </cfRule>
  </conditionalFormatting>
  <conditionalFormatting sqref="F132">
    <cfRule type="cellIs" dxfId="356" priority="7" stopIfTrue="1" operator="equal">
      <formula>"INSUFICIENTE"</formula>
    </cfRule>
    <cfRule type="cellIs" dxfId="355" priority="8" stopIfTrue="1" operator="equal">
      <formula>"ADECUADO"</formula>
    </cfRule>
    <cfRule type="cellIs" dxfId="354" priority="9" stopIfTrue="1" operator="equal">
      <formula>"SATISFACTORIO"</formula>
    </cfRule>
  </conditionalFormatting>
  <conditionalFormatting sqref="H130">
    <cfRule type="cellIs" dxfId="353" priority="4" stopIfTrue="1" operator="equal">
      <formula>"INSUFICIENTE"</formula>
    </cfRule>
    <cfRule type="cellIs" dxfId="352" priority="5" stopIfTrue="1" operator="equal">
      <formula>"ADECUADO"</formula>
    </cfRule>
    <cfRule type="cellIs" dxfId="351" priority="6" stopIfTrue="1" operator="equal">
      <formula>"SATISFACTORIO"</formula>
    </cfRule>
  </conditionalFormatting>
  <conditionalFormatting sqref="J130">
    <cfRule type="cellIs" dxfId="350" priority="1" stopIfTrue="1" operator="equal">
      <formula>"INSUFICIENTE"</formula>
    </cfRule>
    <cfRule type="cellIs" dxfId="349" priority="2" stopIfTrue="1" operator="equal">
      <formula>"ADECUADO"</formula>
    </cfRule>
    <cfRule type="cellIs" dxfId="348" priority="3" stopIfTrue="1" operator="equal">
      <formula>"SATISFACTORIO"</formula>
    </cfRule>
  </conditionalFormatting>
  <pageMargins left="0.51181102362204722" right="0.51181102362204722" top="0.55118110236220474" bottom="0.55118110236220474" header="0.31496062992125984" footer="0.11811023622047245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99"/>
  <sheetViews>
    <sheetView topLeftCell="A83" workbookViewId="0">
      <selection activeCell="E89" sqref="E89"/>
    </sheetView>
  </sheetViews>
  <sheetFormatPr baseColWidth="10" defaultRowHeight="15" x14ac:dyDescent="0.25"/>
  <cols>
    <col min="1" max="1" width="15" customWidth="1"/>
    <col min="2" max="2" width="18.42578125" customWidth="1"/>
    <col min="3" max="3" width="19.28515625" customWidth="1"/>
    <col min="4" max="4" width="22.85546875" customWidth="1"/>
    <col min="5" max="5" width="13.7109375" customWidth="1"/>
    <col min="6" max="6" width="15.42578125" customWidth="1"/>
    <col min="7" max="7" width="14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397"/>
      <c r="B1" s="397"/>
      <c r="C1" s="397"/>
      <c r="D1" s="402" t="s">
        <v>0</v>
      </c>
      <c r="E1" s="403"/>
      <c r="F1" s="403"/>
      <c r="G1" s="403"/>
      <c r="H1" s="403"/>
      <c r="I1" s="410" t="s">
        <v>1</v>
      </c>
      <c r="J1" s="411"/>
    </row>
    <row r="2" spans="1:10" ht="15.75" x14ac:dyDescent="0.25">
      <c r="A2" s="397"/>
      <c r="B2" s="397"/>
      <c r="C2" s="397"/>
      <c r="D2" s="402" t="s">
        <v>2</v>
      </c>
      <c r="E2" s="403"/>
      <c r="F2" s="403"/>
      <c r="G2" s="403"/>
      <c r="H2" s="403"/>
      <c r="I2" s="410" t="s">
        <v>3</v>
      </c>
      <c r="J2" s="411"/>
    </row>
    <row r="3" spans="1:10" ht="18" customHeight="1" x14ac:dyDescent="0.25">
      <c r="A3" s="397"/>
      <c r="B3" s="397"/>
      <c r="C3" s="397"/>
      <c r="D3" s="398" t="s">
        <v>4</v>
      </c>
      <c r="E3" s="399"/>
      <c r="F3" s="399"/>
      <c r="G3" s="399"/>
      <c r="H3" s="399"/>
      <c r="I3" s="410" t="s">
        <v>5</v>
      </c>
      <c r="J3" s="411"/>
    </row>
    <row r="4" spans="1:10" ht="17.25" customHeight="1" x14ac:dyDescent="0.25">
      <c r="A4" s="397"/>
      <c r="B4" s="397"/>
      <c r="C4" s="397"/>
      <c r="D4" s="400"/>
      <c r="E4" s="401"/>
      <c r="F4" s="401"/>
      <c r="G4" s="401"/>
      <c r="H4" s="401"/>
      <c r="I4" s="410" t="s">
        <v>6</v>
      </c>
      <c r="J4" s="411"/>
    </row>
    <row r="7" spans="1:10" x14ac:dyDescent="0.25">
      <c r="A7" s="404" t="s">
        <v>457</v>
      </c>
      <c r="B7" s="405"/>
      <c r="C7" s="405"/>
      <c r="D7" s="405"/>
      <c r="E7" s="405"/>
      <c r="F7" s="405"/>
      <c r="G7" s="405"/>
      <c r="H7" s="405"/>
      <c r="I7" s="405"/>
      <c r="J7" s="405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90" customHeight="1" x14ac:dyDescent="0.25">
      <c r="A9" s="493" t="s">
        <v>74</v>
      </c>
      <c r="B9" s="484" t="s">
        <v>86</v>
      </c>
      <c r="C9" s="150" t="s">
        <v>70</v>
      </c>
      <c r="D9" s="93" t="s">
        <v>167</v>
      </c>
      <c r="E9" s="104" t="s">
        <v>129</v>
      </c>
      <c r="F9" s="224" t="s">
        <v>442</v>
      </c>
      <c r="G9" s="80" t="s">
        <v>129</v>
      </c>
      <c r="H9" s="224" t="s">
        <v>442</v>
      </c>
      <c r="I9" s="78" t="str">
        <f t="shared" ref="I9:I19" si="0">+G9</f>
        <v>N.A.</v>
      </c>
      <c r="J9" s="224" t="s">
        <v>442</v>
      </c>
    </row>
    <row r="10" spans="1:10" ht="96" customHeight="1" x14ac:dyDescent="0.25">
      <c r="A10" s="276"/>
      <c r="B10" s="278"/>
      <c r="C10" s="151" t="s">
        <v>281</v>
      </c>
      <c r="D10" s="89" t="s">
        <v>307</v>
      </c>
      <c r="E10" s="104">
        <f>+'[1]HOSPITALIZACION '!$G$25</f>
        <v>0.3</v>
      </c>
      <c r="F10" s="16" t="str">
        <f t="shared" ref="F10:F24" si="1">+IF(E10&lt;=59%,"INSUFICIENTE",IF(E10&gt;=60%,IF(E10&lt;=79%,"ADECUADO",IF(E10&gt;=80%,"SATISFACTORIO"))))</f>
        <v>INSUFICIENTE</v>
      </c>
      <c r="G10" s="78">
        <f>+AVERAGE(E10:E10)</f>
        <v>0.3</v>
      </c>
      <c r="H10" s="79" t="str">
        <f t="shared" ref="H10:H19" si="2">+IF(G10&lt;=59%,"INSUFICIENTE",IF(G10&gt;=60%,IF(G10&lt;=79%,"ADECUADO",IF(G10&gt;=80%,"SATISFACTORIO"))))</f>
        <v>INSUFICIENTE</v>
      </c>
      <c r="I10" s="78">
        <f>+G10</f>
        <v>0.3</v>
      </c>
      <c r="J10" s="79" t="str">
        <f t="shared" ref="J10:J19" si="3">+IF(I10&lt;=59%,"INSUFICIENTE",IF(I10&gt;=60%,IF(I10&lt;=79%,"ADECUADO",IF(I10&gt;=80%,"SATISFACTORIO"))))</f>
        <v>INSUFICIENTE</v>
      </c>
    </row>
    <row r="11" spans="1:10" ht="96" customHeight="1" x14ac:dyDescent="0.25">
      <c r="A11" s="276"/>
      <c r="B11" s="278"/>
      <c r="C11" s="121" t="s">
        <v>209</v>
      </c>
      <c r="D11" s="94" t="s">
        <v>167</v>
      </c>
      <c r="E11" s="104">
        <f>+'[1]HOPITALIZACION BIPERSONAL'!$G$25</f>
        <v>0.3</v>
      </c>
      <c r="F11" s="122" t="str">
        <f t="shared" si="1"/>
        <v>INSUFICIENTE</v>
      </c>
      <c r="G11" s="104">
        <f>+E11</f>
        <v>0.3</v>
      </c>
      <c r="H11" s="122" t="str">
        <f t="shared" si="2"/>
        <v>INSUFICIENTE</v>
      </c>
      <c r="I11" s="104">
        <f>+G11</f>
        <v>0.3</v>
      </c>
      <c r="J11" s="122" t="str">
        <f t="shared" si="3"/>
        <v>INSUFICIENTE</v>
      </c>
    </row>
    <row r="12" spans="1:10" ht="96" customHeight="1" x14ac:dyDescent="0.25">
      <c r="A12" s="276"/>
      <c r="B12" s="278"/>
      <c r="C12" s="120" t="s">
        <v>212</v>
      </c>
      <c r="D12" s="94" t="s">
        <v>167</v>
      </c>
      <c r="E12" s="104">
        <f>+[1]PEDIATRIA!$G$25</f>
        <v>0.6</v>
      </c>
      <c r="F12" s="122" t="str">
        <f t="shared" si="1"/>
        <v>ADECUADO</v>
      </c>
      <c r="G12" s="104">
        <f>+E12</f>
        <v>0.6</v>
      </c>
      <c r="H12" s="207" t="str">
        <f t="shared" si="2"/>
        <v>ADECUADO</v>
      </c>
      <c r="I12" s="104">
        <f>+G12</f>
        <v>0.6</v>
      </c>
      <c r="J12" s="122" t="str">
        <f t="shared" si="3"/>
        <v>ADECUADO</v>
      </c>
    </row>
    <row r="13" spans="1:10" ht="81" customHeight="1" x14ac:dyDescent="0.25">
      <c r="A13" s="276"/>
      <c r="B13" s="278"/>
      <c r="C13" s="151" t="s">
        <v>108</v>
      </c>
      <c r="D13" s="93" t="s">
        <v>167</v>
      </c>
      <c r="E13" s="104">
        <v>0.35</v>
      </c>
      <c r="F13" s="16" t="str">
        <f t="shared" si="1"/>
        <v>INSUFICIENTE</v>
      </c>
      <c r="G13" s="78">
        <f>+AVERAGE(E13:E13)</f>
        <v>0.35</v>
      </c>
      <c r="H13" s="79" t="str">
        <f t="shared" si="2"/>
        <v>INSUFICIENTE</v>
      </c>
      <c r="I13" s="78">
        <f t="shared" si="0"/>
        <v>0.35</v>
      </c>
      <c r="J13" s="79" t="str">
        <f t="shared" si="3"/>
        <v>INSUFICIENTE</v>
      </c>
    </row>
    <row r="14" spans="1:10" ht="73.5" customHeight="1" x14ac:dyDescent="0.25">
      <c r="A14" s="276"/>
      <c r="B14" s="278"/>
      <c r="C14" s="92" t="s">
        <v>71</v>
      </c>
      <c r="D14" s="93" t="s">
        <v>167</v>
      </c>
      <c r="E14" s="104">
        <f>+'[1]UCI INTERMEDIO'!$G$26</f>
        <v>0.4</v>
      </c>
      <c r="F14" s="60" t="str">
        <f t="shared" si="1"/>
        <v>INSUFICIENTE</v>
      </c>
      <c r="G14" s="59">
        <f>+E14</f>
        <v>0.4</v>
      </c>
      <c r="H14" s="60" t="str">
        <f>+IF(G14&lt;=59%,"INSUFICIENTE",IF(G14&gt;=60%,IF(G14&lt;=79%,"ADECUADO",IF(G14&gt;=80%,"SATISFACTORIO"))))</f>
        <v>INSUFICIENTE</v>
      </c>
      <c r="I14" s="59">
        <f>+G14</f>
        <v>0.4</v>
      </c>
      <c r="J14" s="60" t="str">
        <f>+IF(I14&lt;=59%,"INSUFICIENTE",IF(I14&gt;=60%,IF(I14&lt;=79%,"ADECUADO",IF(I14&gt;=80%,"SATISFACTORIO"))))</f>
        <v>INSUFICIENTE</v>
      </c>
    </row>
    <row r="15" spans="1:10" ht="64.5" customHeight="1" x14ac:dyDescent="0.25">
      <c r="A15" s="276"/>
      <c r="B15" s="278"/>
      <c r="C15" s="88" t="s">
        <v>30</v>
      </c>
      <c r="D15" s="94" t="s">
        <v>167</v>
      </c>
      <c r="E15" s="104">
        <f>+'[1]CONSULTA EXTERNA'!$G$21</f>
        <v>0.35</v>
      </c>
      <c r="F15" s="16" t="str">
        <f t="shared" si="1"/>
        <v>INSUFICIENTE</v>
      </c>
      <c r="G15" s="86">
        <f>+AVERAGE(E15:E15)</f>
        <v>0.35</v>
      </c>
      <c r="H15" s="87" t="str">
        <f t="shared" si="2"/>
        <v>INSUFICIENTE</v>
      </c>
      <c r="I15" s="86">
        <f t="shared" si="0"/>
        <v>0.35</v>
      </c>
      <c r="J15" s="87" t="str">
        <f t="shared" si="3"/>
        <v>INSUFICIENTE</v>
      </c>
    </row>
    <row r="16" spans="1:10" ht="55.5" customHeight="1" x14ac:dyDescent="0.25">
      <c r="A16" s="276"/>
      <c r="B16" s="278"/>
      <c r="C16" s="88" t="s">
        <v>87</v>
      </c>
      <c r="D16" s="93" t="s">
        <v>167</v>
      </c>
      <c r="E16" s="104">
        <f>+[1]QUIROFANOS!$G$21</f>
        <v>0.8</v>
      </c>
      <c r="F16" s="60" t="str">
        <f t="shared" si="1"/>
        <v>SATISFACTORIO</v>
      </c>
      <c r="G16" s="104">
        <f>+E16</f>
        <v>0.8</v>
      </c>
      <c r="H16" s="122" t="str">
        <f t="shared" si="2"/>
        <v>SATISFACTORIO</v>
      </c>
      <c r="I16" s="104">
        <f>+G16</f>
        <v>0.8</v>
      </c>
      <c r="J16" s="122" t="str">
        <f t="shared" si="3"/>
        <v>SATISFACTORIO</v>
      </c>
    </row>
    <row r="17" spans="1:10" ht="55.5" customHeight="1" x14ac:dyDescent="0.25">
      <c r="A17" s="276"/>
      <c r="B17" s="278"/>
      <c r="C17" s="88" t="s">
        <v>194</v>
      </c>
      <c r="D17" s="93" t="s">
        <v>167</v>
      </c>
      <c r="E17" s="66">
        <f>+[1]MATERNIDAD!$G$21</f>
        <v>0.8</v>
      </c>
      <c r="F17" s="60" t="str">
        <f t="shared" si="1"/>
        <v>SATISFACTORIO</v>
      </c>
      <c r="G17" s="61">
        <f>+E17</f>
        <v>0.8</v>
      </c>
      <c r="H17" s="100" t="str">
        <f>+IF(G17&lt;=59%,"INSUFICIENTE",IF(G17&gt;=60%,IF(G17&lt;=79%,"ADECUADO",IF(G17&gt;=80%,"SATISFACTORIO"))))</f>
        <v>SATISFACTORIO</v>
      </c>
      <c r="I17" s="99">
        <f>+G17</f>
        <v>0.8</v>
      </c>
      <c r="J17" s="100" t="str">
        <f>+IF(I17&lt;=59%,"INSUFICIENTE",IF(I17&gt;=60%,IF(I17&lt;=79%,"ADECUADO",IF(I17&gt;=80%,"SATISFACTORIO"))))</f>
        <v>SATISFACTORIO</v>
      </c>
    </row>
    <row r="18" spans="1:10" ht="55.5" customHeight="1" x14ac:dyDescent="0.25">
      <c r="A18" s="276"/>
      <c r="B18" s="278"/>
      <c r="C18" s="191" t="s">
        <v>146</v>
      </c>
      <c r="D18" s="94" t="s">
        <v>167</v>
      </c>
      <c r="E18" s="104">
        <f>+'[1]TRASLADO ASISTENCIAL'!$G$28</f>
        <v>0.6</v>
      </c>
      <c r="F18" s="122" t="str">
        <f t="shared" si="1"/>
        <v>ADECUADO</v>
      </c>
      <c r="G18" s="196">
        <f>+AVERAGE(E18:E18)</f>
        <v>0.6</v>
      </c>
      <c r="H18" s="194" t="str">
        <f>+IF(G18&lt;=59%,"INSUFICIENTE",IF(G18&gt;=60%,IF(G18&lt;=79%,"ADECUADO",IF(G18&gt;=80%,"SATISFACTORIO"))))</f>
        <v>ADECUADO</v>
      </c>
      <c r="I18" s="208">
        <f>+AVERAGE(G18:G18)</f>
        <v>0.6</v>
      </c>
      <c r="J18" s="194" t="str">
        <f>+IF(I18&lt;=59%,"INSUFICIENTE",IF(I18&gt;=60%,IF(I18&lt;=79%,"ADECUADO",IF(I18&gt;=80%,"SATISFACTORIO"))))</f>
        <v>ADECUADO</v>
      </c>
    </row>
    <row r="19" spans="1:10" ht="54.75" customHeight="1" x14ac:dyDescent="0.25">
      <c r="A19" s="276"/>
      <c r="B19" s="278"/>
      <c r="C19" s="487" t="s">
        <v>37</v>
      </c>
      <c r="D19" s="89" t="s">
        <v>88</v>
      </c>
      <c r="E19" s="104">
        <v>1</v>
      </c>
      <c r="F19" s="16" t="str">
        <f t="shared" si="1"/>
        <v>SATISFACTORIO</v>
      </c>
      <c r="G19" s="270">
        <f>+AVERAGE(E19:E21)</f>
        <v>0.93333333333333324</v>
      </c>
      <c r="H19" s="273" t="str">
        <f t="shared" si="2"/>
        <v>SATISFACTORIO</v>
      </c>
      <c r="I19" s="270">
        <f t="shared" si="0"/>
        <v>0.93333333333333324</v>
      </c>
      <c r="J19" s="273" t="str">
        <f t="shared" si="3"/>
        <v>SATISFACTORIO</v>
      </c>
    </row>
    <row r="20" spans="1:10" ht="71.25" customHeight="1" x14ac:dyDescent="0.25">
      <c r="A20" s="276"/>
      <c r="B20" s="278"/>
      <c r="C20" s="488"/>
      <c r="D20" s="89" t="s">
        <v>89</v>
      </c>
      <c r="E20" s="104">
        <v>1</v>
      </c>
      <c r="F20" s="60" t="str">
        <f t="shared" si="1"/>
        <v>SATISFACTORIO</v>
      </c>
      <c r="G20" s="271"/>
      <c r="H20" s="274"/>
      <c r="I20" s="271"/>
      <c r="J20" s="274"/>
    </row>
    <row r="21" spans="1:10" ht="90" customHeight="1" x14ac:dyDescent="0.25">
      <c r="A21" s="276"/>
      <c r="B21" s="278"/>
      <c r="C21" s="490"/>
      <c r="D21" s="206" t="s">
        <v>458</v>
      </c>
      <c r="E21" s="104">
        <f>+'[1]BANCO DE SANGRE'!$G$28</f>
        <v>0.8</v>
      </c>
      <c r="F21" s="207" t="str">
        <f>+IF(E21&lt;=59%,"INSUFICIENTE",IF(E21&gt;=60%,IF(E21&lt;=79%,"ADECUADO",IF(E21&gt;=80%,"SATISFACTORIO"))))</f>
        <v>SATISFACTORIO</v>
      </c>
      <c r="G21" s="305"/>
      <c r="H21" s="306"/>
      <c r="I21" s="305"/>
      <c r="J21" s="306"/>
    </row>
    <row r="22" spans="1:10" ht="62.25" customHeight="1" x14ac:dyDescent="0.25">
      <c r="A22" s="276"/>
      <c r="B22" s="278"/>
      <c r="C22" s="497" t="s">
        <v>42</v>
      </c>
      <c r="D22" s="89" t="s">
        <v>90</v>
      </c>
      <c r="E22" s="104">
        <f>+[1]LABORATORIO!$G$22</f>
        <v>1</v>
      </c>
      <c r="F22" s="60" t="str">
        <f t="shared" si="1"/>
        <v>SATISFACTORIO</v>
      </c>
      <c r="G22" s="270">
        <f>+AVERAGE(E22:E23)</f>
        <v>1</v>
      </c>
      <c r="H22" s="273" t="str">
        <f>+IF(G22&lt;=59%,"INSUFICIENTE",IF(G22&gt;=60%,IF(G22&lt;=79%,"ADECUADO",IF(G22&gt;=80%,"SATISFACTORIO"))))</f>
        <v>SATISFACTORIO</v>
      </c>
      <c r="I22" s="270">
        <f>+G22</f>
        <v>1</v>
      </c>
      <c r="J22" s="273" t="str">
        <f>+H22</f>
        <v>SATISFACTORIO</v>
      </c>
    </row>
    <row r="23" spans="1:10" ht="62.25" customHeight="1" x14ac:dyDescent="0.25">
      <c r="A23" s="276"/>
      <c r="B23" s="278"/>
      <c r="C23" s="498"/>
      <c r="D23" s="89" t="s">
        <v>91</v>
      </c>
      <c r="E23" s="104">
        <f>+[1]LABORATORIO!$G$23</f>
        <v>1</v>
      </c>
      <c r="F23" s="122" t="str">
        <f t="shared" si="1"/>
        <v>SATISFACTORIO</v>
      </c>
      <c r="G23" s="271"/>
      <c r="H23" s="274"/>
      <c r="I23" s="271"/>
      <c r="J23" s="274"/>
    </row>
    <row r="24" spans="1:10" ht="62.25" customHeight="1" x14ac:dyDescent="0.25">
      <c r="A24" s="276"/>
      <c r="B24" s="278"/>
      <c r="C24" s="209" t="s">
        <v>33</v>
      </c>
      <c r="D24" s="94" t="s">
        <v>168</v>
      </c>
      <c r="E24" s="104">
        <f>+[1]ESTERILIZACION!$G$18</f>
        <v>1</v>
      </c>
      <c r="F24" s="17" t="str">
        <f t="shared" si="1"/>
        <v>SATISFACTORIO</v>
      </c>
      <c r="G24" s="196">
        <f>+AVERAGE(E24:E24)</f>
        <v>1</v>
      </c>
      <c r="H24" s="194" t="s">
        <v>208</v>
      </c>
      <c r="I24" s="196">
        <f>+AVERAGE(G24:G24)</f>
        <v>1</v>
      </c>
      <c r="J24" s="194" t="s">
        <v>208</v>
      </c>
    </row>
    <row r="25" spans="1:10" ht="67.5" x14ac:dyDescent="0.25">
      <c r="A25" s="276"/>
      <c r="B25" s="278"/>
      <c r="C25" s="487" t="s">
        <v>50</v>
      </c>
      <c r="D25" s="89" t="s">
        <v>169</v>
      </c>
      <c r="E25" s="104" t="s">
        <v>129</v>
      </c>
      <c r="F25" s="224" t="s">
        <v>442</v>
      </c>
      <c r="G25" s="491" t="s">
        <v>129</v>
      </c>
      <c r="H25" s="280" t="s">
        <v>442</v>
      </c>
      <c r="I25" s="492" t="str">
        <f>+G25</f>
        <v>N.A.</v>
      </c>
      <c r="J25" s="280" t="s">
        <v>442</v>
      </c>
    </row>
    <row r="26" spans="1:10" ht="56.25" x14ac:dyDescent="0.25">
      <c r="A26" s="276"/>
      <c r="B26" s="278"/>
      <c r="C26" s="488"/>
      <c r="D26" s="89" t="s">
        <v>170</v>
      </c>
      <c r="E26" s="104" t="s">
        <v>129</v>
      </c>
      <c r="F26" s="224" t="s">
        <v>442</v>
      </c>
      <c r="G26" s="491"/>
      <c r="H26" s="282"/>
      <c r="I26" s="492"/>
      <c r="J26" s="282"/>
    </row>
    <row r="27" spans="1:10" ht="110.25" customHeight="1" x14ac:dyDescent="0.25">
      <c r="A27" s="276"/>
      <c r="B27" s="278"/>
      <c r="C27" s="316" t="s">
        <v>72</v>
      </c>
      <c r="D27" s="170" t="s">
        <v>309</v>
      </c>
      <c r="E27" s="104">
        <f>+[1]ENFERMERIA!$G$21</f>
        <v>1</v>
      </c>
      <c r="F27" s="18" t="str">
        <f t="shared" ref="F27:F99" si="4">+IF(E27&lt;=59%,"INSUFICIENTE",IF(E27&gt;=60%,IF(E27&lt;=79%,"ADECUADO",IF(E27&gt;=80%,"SATISFACTORIO"))))</f>
        <v>SATISFACTORIO</v>
      </c>
      <c r="G27" s="485">
        <f>+AVERAGE(E27:E33)</f>
        <v>1</v>
      </c>
      <c r="H27" s="486" t="str">
        <f>+IF(G27&lt;=59%,"INSUFICIENTE",IF(G27&gt;=60%,IF(G27&lt;=79%,"ADECUADO",IF(G27&gt;=80%,"SATISFACTORIO"))))</f>
        <v>SATISFACTORIO</v>
      </c>
      <c r="I27" s="485">
        <f>+AVERAGE(G27:G33)</f>
        <v>1</v>
      </c>
      <c r="J27" s="486" t="str">
        <f>+IF(I27&lt;=59%,"INSUFICIENTE",IF(I27&gt;=60%,IF(I27&lt;=79%,"ADECUADO",IF(I27&gt;=80%,"SATISFACTORIO"))))</f>
        <v>SATISFACTORIO</v>
      </c>
    </row>
    <row r="28" spans="1:10" ht="54" customHeight="1" x14ac:dyDescent="0.25">
      <c r="A28" s="276"/>
      <c r="B28" s="278"/>
      <c r="C28" s="276"/>
      <c r="D28" s="170" t="s">
        <v>310</v>
      </c>
      <c r="E28" s="104">
        <f>+[1]ENFERMERIA!$G$22</f>
        <v>1</v>
      </c>
      <c r="F28" s="18" t="str">
        <f t="shared" si="4"/>
        <v>SATISFACTORIO</v>
      </c>
      <c r="G28" s="271"/>
      <c r="H28" s="274"/>
      <c r="I28" s="271"/>
      <c r="J28" s="274"/>
    </row>
    <row r="29" spans="1:10" ht="54" customHeight="1" x14ac:dyDescent="0.25">
      <c r="A29" s="276"/>
      <c r="B29" s="278"/>
      <c r="C29" s="276"/>
      <c r="D29" s="170" t="s">
        <v>311</v>
      </c>
      <c r="E29" s="104">
        <f>+[1]ENFERMERIA!$G$23</f>
        <v>1</v>
      </c>
      <c r="F29" s="122" t="str">
        <f t="shared" si="4"/>
        <v>SATISFACTORIO</v>
      </c>
      <c r="G29" s="271"/>
      <c r="H29" s="274"/>
      <c r="I29" s="271"/>
      <c r="J29" s="274"/>
    </row>
    <row r="30" spans="1:10" ht="84.75" customHeight="1" x14ac:dyDescent="0.25">
      <c r="A30" s="276"/>
      <c r="B30" s="278"/>
      <c r="C30" s="276"/>
      <c r="D30" s="170" t="s">
        <v>312</v>
      </c>
      <c r="E30" s="104">
        <f>+[1]ENFERMERIA!$G$24</f>
        <v>1</v>
      </c>
      <c r="F30" s="122" t="str">
        <f t="shared" si="4"/>
        <v>SATISFACTORIO</v>
      </c>
      <c r="G30" s="271"/>
      <c r="H30" s="274"/>
      <c r="I30" s="271"/>
      <c r="J30" s="274"/>
    </row>
    <row r="31" spans="1:10" ht="54" customHeight="1" x14ac:dyDescent="0.25">
      <c r="A31" s="276"/>
      <c r="B31" s="278"/>
      <c r="C31" s="276"/>
      <c r="D31" s="170" t="s">
        <v>313</v>
      </c>
      <c r="E31" s="104">
        <f>+[1]ENFERMERIA!$G$25</f>
        <v>1</v>
      </c>
      <c r="F31" s="122" t="str">
        <f t="shared" si="4"/>
        <v>SATISFACTORIO</v>
      </c>
      <c r="G31" s="271"/>
      <c r="H31" s="274"/>
      <c r="I31" s="271"/>
      <c r="J31" s="274"/>
    </row>
    <row r="32" spans="1:10" ht="54" customHeight="1" x14ac:dyDescent="0.25">
      <c r="A32" s="276"/>
      <c r="B32" s="278"/>
      <c r="C32" s="276"/>
      <c r="D32" s="325" t="s">
        <v>314</v>
      </c>
      <c r="E32" s="104">
        <f>+[1]ENFERMERIA!$G$26</f>
        <v>1</v>
      </c>
      <c r="F32" s="171" t="str">
        <f t="shared" si="4"/>
        <v>SATISFACTORIO</v>
      </c>
      <c r="G32" s="271"/>
      <c r="H32" s="274"/>
      <c r="I32" s="271"/>
      <c r="J32" s="274"/>
    </row>
    <row r="33" spans="1:10" ht="72.75" customHeight="1" x14ac:dyDescent="0.25">
      <c r="A33" s="276"/>
      <c r="B33" s="278"/>
      <c r="C33" s="322"/>
      <c r="D33" s="326"/>
      <c r="E33" s="104">
        <v>1</v>
      </c>
      <c r="F33" s="60" t="str">
        <f t="shared" si="4"/>
        <v>SATISFACTORIO</v>
      </c>
      <c r="G33" s="305"/>
      <c r="H33" s="306"/>
      <c r="I33" s="305"/>
      <c r="J33" s="306"/>
    </row>
    <row r="34" spans="1:10" ht="72.75" customHeight="1" x14ac:dyDescent="0.25">
      <c r="A34" s="276"/>
      <c r="B34" s="278"/>
      <c r="C34" s="316" t="s">
        <v>27</v>
      </c>
      <c r="D34" s="94" t="s">
        <v>315</v>
      </c>
      <c r="E34" s="104">
        <v>0.9</v>
      </c>
      <c r="F34" s="122" t="str">
        <f t="shared" si="4"/>
        <v>SATISFACTORIO</v>
      </c>
      <c r="G34" s="270">
        <f>+AVERAGE(E34:E35)</f>
        <v>0.77500000000000002</v>
      </c>
      <c r="H34" s="501" t="s">
        <v>202</v>
      </c>
      <c r="I34" s="270">
        <f>+AVERAGE(G34:G35)</f>
        <v>0.77500000000000002</v>
      </c>
      <c r="J34" s="501" t="s">
        <v>202</v>
      </c>
    </row>
    <row r="35" spans="1:10" ht="72.75" customHeight="1" x14ac:dyDescent="0.25">
      <c r="A35" s="276"/>
      <c r="B35" s="278"/>
      <c r="C35" s="322"/>
      <c r="D35" s="94" t="s">
        <v>171</v>
      </c>
      <c r="E35" s="104">
        <v>0.65</v>
      </c>
      <c r="F35" s="152" t="str">
        <f t="shared" si="4"/>
        <v>ADECUADO</v>
      </c>
      <c r="G35" s="305"/>
      <c r="H35" s="502"/>
      <c r="I35" s="305"/>
      <c r="J35" s="502"/>
    </row>
    <row r="36" spans="1:10" ht="67.5" x14ac:dyDescent="0.25">
      <c r="A36" s="276"/>
      <c r="B36" s="276"/>
      <c r="C36" s="320" t="s">
        <v>66</v>
      </c>
      <c r="D36" s="89" t="s">
        <v>172</v>
      </c>
      <c r="E36" s="65">
        <f>+[2]AMBIENTAL!$G$18</f>
        <v>1</v>
      </c>
      <c r="F36" s="19" t="str">
        <f t="shared" si="4"/>
        <v>SATISFACTORIO</v>
      </c>
      <c r="G36" s="271">
        <f>+AVERAGE(E36:E37)</f>
        <v>1</v>
      </c>
      <c r="H36" s="273" t="str">
        <f>+IF(G36&lt;=59%,"INSUFICIENTE",IF(G36&gt;=60%,IF(G36&lt;=79%,"ADECUADO",IF(G36&gt;=80%,"SATISFACTORIO"))))</f>
        <v>SATISFACTORIO</v>
      </c>
      <c r="I36" s="271">
        <f>+G36</f>
        <v>1</v>
      </c>
      <c r="J36" s="273" t="str">
        <f>+IF(I36&lt;=59%,"INSUFICIENTE",IF(I36&gt;=60%,IF(I36&lt;=79%,"ADECUADO",IF(I36&gt;=80%,"SATISFACTORIO"))))</f>
        <v>SATISFACTORIO</v>
      </c>
    </row>
    <row r="37" spans="1:10" ht="67.5" x14ac:dyDescent="0.25">
      <c r="A37" s="276"/>
      <c r="B37" s="276"/>
      <c r="C37" s="320"/>
      <c r="D37" s="89" t="s">
        <v>173</v>
      </c>
      <c r="E37" s="67">
        <f>+[2]AMBIENTAL!$G$19</f>
        <v>1</v>
      </c>
      <c r="F37" s="64" t="str">
        <f t="shared" si="4"/>
        <v>SATISFACTORIO</v>
      </c>
      <c r="G37" s="271"/>
      <c r="H37" s="274"/>
      <c r="I37" s="271"/>
      <c r="J37" s="274"/>
    </row>
    <row r="38" spans="1:10" ht="80.25" customHeight="1" x14ac:dyDescent="0.25">
      <c r="A38" s="276"/>
      <c r="B38" s="276"/>
      <c r="C38" s="248" t="s">
        <v>174</v>
      </c>
      <c r="D38" s="95" t="s">
        <v>316</v>
      </c>
      <c r="E38" s="104">
        <f>+[1]GIU!$G$22</f>
        <v>0.65</v>
      </c>
      <c r="F38" s="64" t="str">
        <f t="shared" si="4"/>
        <v>ADECUADO</v>
      </c>
      <c r="G38" s="234">
        <f>+AVERAGE(E38:E38)</f>
        <v>0.65</v>
      </c>
      <c r="H38" s="236" t="str">
        <f>+IF(G38&lt;=59%,"INSUFICIENTE",IF(G38&gt;=60%,IF(G38&lt;=79%,"ADECUADO",IF(G38&gt;=80%,"SATISFACTORIO"))))</f>
        <v>ADECUADO</v>
      </c>
      <c r="I38" s="234">
        <f>+G38</f>
        <v>0.65</v>
      </c>
      <c r="J38" s="236" t="str">
        <f>+IF(I38&lt;=59%,"INSUFICIENTE",IF(I38&gt;=60%,IF(I38&lt;=79%,"ADECUADO",IF(I38&gt;=80%,"SATISFACTORIO"))))</f>
        <v>ADECUADO</v>
      </c>
    </row>
    <row r="39" spans="1:10" ht="74.25" customHeight="1" x14ac:dyDescent="0.25">
      <c r="A39" s="276"/>
      <c r="B39" s="276"/>
      <c r="C39" s="85" t="s">
        <v>131</v>
      </c>
      <c r="D39" s="90" t="s">
        <v>317</v>
      </c>
      <c r="E39" s="65">
        <f>+[2]TESORERIA!$G$13</f>
        <v>1</v>
      </c>
      <c r="F39" s="19" t="str">
        <f t="shared" si="4"/>
        <v>SATISFACTORIO</v>
      </c>
      <c r="G39" s="61">
        <f>+E39</f>
        <v>1</v>
      </c>
      <c r="H39" s="20" t="str">
        <f>+IF(G39&lt;=59%,"INSUFICIENTE",IF(G39&gt;=60%,IF(G39&lt;=79%,"ADECUADO",IF(G39&gt;=80%,"SATISFACTORIO"))))</f>
        <v>SATISFACTORIO</v>
      </c>
      <c r="I39" s="61">
        <f>+G39</f>
        <v>1</v>
      </c>
      <c r="J39" s="20" t="str">
        <f>+IF(I39&lt;=59%,"INSUFICIENTE",IF(I39&gt;=60%,IF(I39&lt;=79%,"ADECUADO",IF(I39&gt;=80%,"SATISFACTORIO"))))</f>
        <v>SATISFACTORIO</v>
      </c>
    </row>
    <row r="40" spans="1:10" ht="74.25" customHeight="1" x14ac:dyDescent="0.25">
      <c r="A40" s="276"/>
      <c r="B40" s="276"/>
      <c r="C40" s="235" t="s">
        <v>84</v>
      </c>
      <c r="D40" s="95" t="s">
        <v>96</v>
      </c>
      <c r="E40" s="104">
        <f>+'[1]ARCHIVO '!$G$14</f>
        <v>1</v>
      </c>
      <c r="F40" s="236" t="str">
        <f>+IF(E40&lt;=59%,"INSUFICIENTE",IF(E40&gt;=60%,IF(E40&lt;=79%,"ADECUADO",IF(E40&gt;=80%,"SATISFACTORIO"))))</f>
        <v>SATISFACTORIO</v>
      </c>
      <c r="G40" s="233">
        <f>+AVERAGE(E40:E40)</f>
        <v>1</v>
      </c>
      <c r="H40" s="236" t="str">
        <f>+IF(E40&lt;=59%,"INSUFICIENTE",IF(E40&gt;=60%,IF(E40&lt;=79%,"ADECUADO",IF(E40&gt;=80%,"SATISFACTORIO"))))</f>
        <v>SATISFACTORIO</v>
      </c>
      <c r="I40" s="233">
        <f>+AVERAGE(G40:G40)</f>
        <v>1</v>
      </c>
      <c r="J40" s="236" t="str">
        <f>+IF(E40&lt;=59%,"INSUFICIENTE",IF(E40&gt;=60%,IF(E40&lt;=79%,"ADECUADO",IF(E40&gt;=80%,"SATISFACTORIO"))))</f>
        <v>SATISFACTORIO</v>
      </c>
    </row>
    <row r="41" spans="1:10" ht="65.25" customHeight="1" x14ac:dyDescent="0.25">
      <c r="A41" s="322"/>
      <c r="B41" s="322"/>
      <c r="C41" s="316" t="s">
        <v>75</v>
      </c>
      <c r="D41" s="90" t="s">
        <v>175</v>
      </c>
      <c r="E41" s="104">
        <v>1</v>
      </c>
      <c r="F41" s="19" t="str">
        <f t="shared" si="4"/>
        <v>SATISFACTORIO</v>
      </c>
      <c r="G41" s="270">
        <f>AVERAGE(E41:E50)</f>
        <v>0.91249999999999998</v>
      </c>
      <c r="H41" s="273" t="str">
        <f>+IF(G41&lt;=59%,"INSUFICIENTE",IF(G41&gt;=60%,IF(G41&lt;=79%,"ADECUADO",IF(G41&gt;=80%,"SATISFACTORIO"))))</f>
        <v>SATISFACTORIO</v>
      </c>
      <c r="I41" s="270">
        <f>+G41</f>
        <v>0.91249999999999998</v>
      </c>
      <c r="J41" s="273" t="str">
        <f>+IF(I41&lt;=59%,"INSUFICIENTE",IF(I41&gt;=60%,IF(I41&lt;=79%,"ADECUADO",IF(I41&gt;=80%,"SATISFACTORIO"))))</f>
        <v>SATISFACTORIO</v>
      </c>
    </row>
    <row r="42" spans="1:10" ht="65.25" customHeight="1" x14ac:dyDescent="0.25">
      <c r="A42" s="118"/>
      <c r="B42" s="118"/>
      <c r="C42" s="276"/>
      <c r="D42" s="355" t="s">
        <v>319</v>
      </c>
      <c r="E42" s="104">
        <v>1</v>
      </c>
      <c r="F42" s="122" t="str">
        <f t="shared" si="4"/>
        <v>SATISFACTORIO</v>
      </c>
      <c r="G42" s="271"/>
      <c r="H42" s="274"/>
      <c r="I42" s="271"/>
      <c r="J42" s="274"/>
    </row>
    <row r="43" spans="1:10" ht="65.25" customHeight="1" x14ac:dyDescent="0.25">
      <c r="A43" s="118"/>
      <c r="B43" s="118"/>
      <c r="C43" s="276"/>
      <c r="D43" s="481"/>
      <c r="E43" s="104">
        <v>0.6</v>
      </c>
      <c r="F43" s="122" t="str">
        <f t="shared" si="4"/>
        <v>ADECUADO</v>
      </c>
      <c r="G43" s="271"/>
      <c r="H43" s="274"/>
      <c r="I43" s="271"/>
      <c r="J43" s="274"/>
    </row>
    <row r="44" spans="1:10" ht="65.25" customHeight="1" x14ac:dyDescent="0.25">
      <c r="A44" s="118"/>
      <c r="B44" s="118"/>
      <c r="C44" s="276"/>
      <c r="D44" s="90" t="s">
        <v>93</v>
      </c>
      <c r="E44" s="104">
        <v>1</v>
      </c>
      <c r="F44" s="122" t="str">
        <f t="shared" si="4"/>
        <v>SATISFACTORIO</v>
      </c>
      <c r="G44" s="271"/>
      <c r="H44" s="274"/>
      <c r="I44" s="271"/>
      <c r="J44" s="274"/>
    </row>
    <row r="45" spans="1:10" ht="65.25" customHeight="1" x14ac:dyDescent="0.25">
      <c r="A45" s="118"/>
      <c r="B45" s="118"/>
      <c r="C45" s="276"/>
      <c r="D45" s="90" t="s">
        <v>320</v>
      </c>
      <c r="E45" s="104">
        <v>0.7</v>
      </c>
      <c r="F45" s="122" t="str">
        <f t="shared" si="4"/>
        <v>ADECUADO</v>
      </c>
      <c r="G45" s="271"/>
      <c r="H45" s="274"/>
      <c r="I45" s="271"/>
      <c r="J45" s="274"/>
    </row>
    <row r="46" spans="1:10" ht="65.25" customHeight="1" x14ac:dyDescent="0.25">
      <c r="A46" s="118"/>
      <c r="B46" s="118"/>
      <c r="C46" s="276"/>
      <c r="D46" s="90" t="s">
        <v>321</v>
      </c>
      <c r="E46" s="104">
        <v>1</v>
      </c>
      <c r="F46" s="122" t="str">
        <f t="shared" si="4"/>
        <v>SATISFACTORIO</v>
      </c>
      <c r="G46" s="271"/>
      <c r="H46" s="274"/>
      <c r="I46" s="271"/>
      <c r="J46" s="274"/>
    </row>
    <row r="47" spans="1:10" ht="65.25" customHeight="1" x14ac:dyDescent="0.25">
      <c r="A47" s="118"/>
      <c r="B47" s="118"/>
      <c r="C47" s="276"/>
      <c r="D47" s="90" t="s">
        <v>322</v>
      </c>
      <c r="E47" s="104">
        <v>1</v>
      </c>
      <c r="F47" s="122" t="str">
        <f t="shared" si="4"/>
        <v>SATISFACTORIO</v>
      </c>
      <c r="G47" s="271"/>
      <c r="H47" s="274"/>
      <c r="I47" s="271"/>
      <c r="J47" s="274"/>
    </row>
    <row r="48" spans="1:10" ht="69" customHeight="1" x14ac:dyDescent="0.25">
      <c r="A48" s="69"/>
      <c r="B48" s="69"/>
      <c r="C48" s="276"/>
      <c r="D48" s="130" t="s">
        <v>323</v>
      </c>
      <c r="E48" s="104" t="s">
        <v>129</v>
      </c>
      <c r="F48" s="64" t="str">
        <f t="shared" si="4"/>
        <v>SATISFACTORIO</v>
      </c>
      <c r="G48" s="271"/>
      <c r="H48" s="274"/>
      <c r="I48" s="271"/>
      <c r="J48" s="274"/>
    </row>
    <row r="49" spans="1:10" ht="69" customHeight="1" x14ac:dyDescent="0.25">
      <c r="A49" s="123"/>
      <c r="B49" s="123"/>
      <c r="C49" s="276"/>
      <c r="D49" s="90" t="s">
        <v>324</v>
      </c>
      <c r="E49" s="104" t="s">
        <v>129</v>
      </c>
      <c r="F49" s="122" t="str">
        <f t="shared" si="4"/>
        <v>SATISFACTORIO</v>
      </c>
      <c r="G49" s="271"/>
      <c r="H49" s="274"/>
      <c r="I49" s="271"/>
      <c r="J49" s="274"/>
    </row>
    <row r="50" spans="1:10" ht="69" customHeight="1" x14ac:dyDescent="0.25">
      <c r="A50" s="123"/>
      <c r="B50" s="123"/>
      <c r="C50" s="276"/>
      <c r="D50" s="130" t="s">
        <v>325</v>
      </c>
      <c r="E50" s="104">
        <v>1</v>
      </c>
      <c r="F50" s="122" t="str">
        <f t="shared" si="4"/>
        <v>SATISFACTORIO</v>
      </c>
      <c r="G50" s="271"/>
      <c r="H50" s="274"/>
      <c r="I50" s="271"/>
      <c r="J50" s="274"/>
    </row>
    <row r="51" spans="1:10" ht="93.75" customHeight="1" x14ac:dyDescent="0.25">
      <c r="A51" s="499" t="s">
        <v>74</v>
      </c>
      <c r="B51" s="499" t="s">
        <v>86</v>
      </c>
      <c r="C51" s="503" t="s">
        <v>74</v>
      </c>
      <c r="D51" s="149" t="s">
        <v>326</v>
      </c>
      <c r="E51" s="104">
        <v>0.6</v>
      </c>
      <c r="F51" s="19" t="str">
        <f t="shared" si="4"/>
        <v>ADECUADO</v>
      </c>
      <c r="G51" s="504">
        <f>+AVERAGE(E51:E59)</f>
        <v>0.7944444444444444</v>
      </c>
      <c r="H51" s="273" t="s">
        <v>202</v>
      </c>
      <c r="I51" s="494">
        <f>+G51</f>
        <v>0.7944444444444444</v>
      </c>
      <c r="J51" s="273" t="s">
        <v>202</v>
      </c>
    </row>
    <row r="52" spans="1:10" ht="54.75" customHeight="1" x14ac:dyDescent="0.25">
      <c r="A52" s="276"/>
      <c r="B52" s="276"/>
      <c r="C52" s="466"/>
      <c r="D52" s="149" t="s">
        <v>327</v>
      </c>
      <c r="E52" s="104">
        <v>0.7</v>
      </c>
      <c r="F52" s="19" t="str">
        <f t="shared" si="4"/>
        <v>ADECUADO</v>
      </c>
      <c r="G52" s="271"/>
      <c r="H52" s="274"/>
      <c r="I52" s="439"/>
      <c r="J52" s="274"/>
    </row>
    <row r="53" spans="1:10" ht="65.25" customHeight="1" x14ac:dyDescent="0.25">
      <c r="A53" s="276"/>
      <c r="B53" s="276"/>
      <c r="C53" s="466"/>
      <c r="D53" s="149" t="s">
        <v>328</v>
      </c>
      <c r="E53" s="104">
        <v>1</v>
      </c>
      <c r="F53" s="19" t="str">
        <f t="shared" si="4"/>
        <v>SATISFACTORIO</v>
      </c>
      <c r="G53" s="271"/>
      <c r="H53" s="274"/>
      <c r="I53" s="439"/>
      <c r="J53" s="274"/>
    </row>
    <row r="54" spans="1:10" ht="87" customHeight="1" x14ac:dyDescent="0.25">
      <c r="A54" s="276"/>
      <c r="B54" s="276"/>
      <c r="C54" s="466"/>
      <c r="D54" s="149" t="s">
        <v>329</v>
      </c>
      <c r="E54" s="104">
        <v>1</v>
      </c>
      <c r="F54" s="64" t="str">
        <f t="shared" si="4"/>
        <v>SATISFACTORIO</v>
      </c>
      <c r="G54" s="271"/>
      <c r="H54" s="274"/>
      <c r="I54" s="439"/>
      <c r="J54" s="274"/>
    </row>
    <row r="55" spans="1:10" ht="61.5" customHeight="1" x14ac:dyDescent="0.25">
      <c r="A55" s="276"/>
      <c r="B55" s="276"/>
      <c r="C55" s="466"/>
      <c r="D55" s="149" t="s">
        <v>330</v>
      </c>
      <c r="E55" s="104">
        <v>1</v>
      </c>
      <c r="F55" s="19" t="str">
        <f t="shared" si="4"/>
        <v>SATISFACTORIO</v>
      </c>
      <c r="G55" s="271"/>
      <c r="H55" s="274"/>
      <c r="I55" s="439"/>
      <c r="J55" s="274"/>
    </row>
    <row r="56" spans="1:10" ht="61.5" customHeight="1" x14ac:dyDescent="0.25">
      <c r="A56" s="276"/>
      <c r="B56" s="276"/>
      <c r="C56" s="466"/>
      <c r="D56" s="149" t="s">
        <v>331</v>
      </c>
      <c r="E56" s="104">
        <v>1</v>
      </c>
      <c r="F56" s="146" t="str">
        <f t="shared" si="4"/>
        <v>SATISFACTORIO</v>
      </c>
      <c r="G56" s="271"/>
      <c r="H56" s="274"/>
      <c r="I56" s="439"/>
      <c r="J56" s="274"/>
    </row>
    <row r="57" spans="1:10" ht="61.5" customHeight="1" x14ac:dyDescent="0.25">
      <c r="A57" s="276"/>
      <c r="B57" s="276"/>
      <c r="C57" s="466"/>
      <c r="D57" s="149" t="s">
        <v>332</v>
      </c>
      <c r="E57" s="104">
        <v>0.8</v>
      </c>
      <c r="F57" s="146" t="str">
        <f t="shared" si="4"/>
        <v>SATISFACTORIO</v>
      </c>
      <c r="G57" s="271"/>
      <c r="H57" s="274"/>
      <c r="I57" s="439"/>
      <c r="J57" s="274"/>
    </row>
    <row r="58" spans="1:10" ht="58.5" customHeight="1" x14ac:dyDescent="0.25">
      <c r="A58" s="276"/>
      <c r="B58" s="276"/>
      <c r="C58" s="466"/>
      <c r="D58" s="142" t="s">
        <v>333</v>
      </c>
      <c r="E58" s="104">
        <v>0.2</v>
      </c>
      <c r="F58" s="64" t="str">
        <f t="shared" si="4"/>
        <v>INSUFICIENTE</v>
      </c>
      <c r="G58" s="271"/>
      <c r="H58" s="274"/>
      <c r="I58" s="439"/>
      <c r="J58" s="274"/>
    </row>
    <row r="59" spans="1:10" ht="84" customHeight="1" x14ac:dyDescent="0.25">
      <c r="A59" s="276"/>
      <c r="B59" s="276"/>
      <c r="C59" s="466"/>
      <c r="D59" s="149" t="s">
        <v>334</v>
      </c>
      <c r="E59" s="104">
        <v>0.85</v>
      </c>
      <c r="F59" s="64" t="str">
        <f t="shared" si="4"/>
        <v>SATISFACTORIO</v>
      </c>
      <c r="G59" s="271"/>
      <c r="H59" s="306"/>
      <c r="I59" s="439"/>
      <c r="J59" s="306"/>
    </row>
    <row r="60" spans="1:10" ht="84" customHeight="1" x14ac:dyDescent="0.25">
      <c r="A60" s="276"/>
      <c r="B60" s="276"/>
      <c r="C60" s="466" t="s">
        <v>52</v>
      </c>
      <c r="D60" s="149" t="s">
        <v>335</v>
      </c>
      <c r="E60" s="104">
        <v>1</v>
      </c>
      <c r="F60" s="146" t="str">
        <f t="shared" si="4"/>
        <v>SATISFACTORIO</v>
      </c>
      <c r="G60" s="271">
        <f>+AVERAGE(E61:E62)</f>
        <v>1</v>
      </c>
      <c r="H60" s="273" t="str">
        <f>+IF(G60&lt;=59%,"INSUFICIENTE",IF(G60&gt;=60%,IF(G60&lt;=79%,"ADECUADO",IF(G60&gt;=80%,"SATISFACTORIO"))))</f>
        <v>SATISFACTORIO</v>
      </c>
      <c r="I60" s="347">
        <f>+G60</f>
        <v>1</v>
      </c>
      <c r="J60" s="273" t="str">
        <f>+IF(I60&lt;=59%,"INSUFICIENTE",IF(I60&gt;=60%,IF(I60&lt;=79%,"ADECUADO",IF(I60&gt;=80%,"SATISFACTORIO"))))</f>
        <v>SATISFACTORIO</v>
      </c>
    </row>
    <row r="61" spans="1:10" ht="72" customHeight="1" x14ac:dyDescent="0.25">
      <c r="A61" s="276"/>
      <c r="B61" s="276"/>
      <c r="C61" s="466"/>
      <c r="D61" s="149" t="s">
        <v>336</v>
      </c>
      <c r="E61" s="104">
        <v>1</v>
      </c>
      <c r="F61" s="19" t="str">
        <f t="shared" si="4"/>
        <v>SATISFACTORIO</v>
      </c>
      <c r="G61" s="271"/>
      <c r="H61" s="274"/>
      <c r="I61" s="347"/>
      <c r="J61" s="274"/>
    </row>
    <row r="62" spans="1:10" ht="55.5" customHeight="1" x14ac:dyDescent="0.25">
      <c r="A62" s="276"/>
      <c r="B62" s="276"/>
      <c r="C62" s="471"/>
      <c r="D62" s="149" t="s">
        <v>337</v>
      </c>
      <c r="E62" s="104">
        <v>1</v>
      </c>
      <c r="F62" s="19" t="str">
        <f t="shared" si="4"/>
        <v>SATISFACTORIO</v>
      </c>
      <c r="G62" s="305"/>
      <c r="H62" s="306"/>
      <c r="I62" s="348"/>
      <c r="J62" s="306"/>
    </row>
    <row r="63" spans="1:10" ht="72.75" customHeight="1" x14ac:dyDescent="0.25">
      <c r="A63" s="489" t="s">
        <v>74</v>
      </c>
      <c r="B63" s="489" t="s">
        <v>86</v>
      </c>
      <c r="C63" s="83" t="s">
        <v>59</v>
      </c>
      <c r="D63" s="90" t="s">
        <v>92</v>
      </c>
      <c r="E63" s="104">
        <v>0.7</v>
      </c>
      <c r="F63" s="19" t="str">
        <f t="shared" si="4"/>
        <v>ADECUADO</v>
      </c>
      <c r="G63" s="84">
        <f>+AVERAGE(E63:E63)</f>
        <v>0.7</v>
      </c>
      <c r="H63" s="82" t="str">
        <f>+IF(G63&lt;=59%,"INSUFICIENTE",IF(G63&gt;=60%,IF(G63&lt;=79%,"ADECUADO",IF(G63&gt;=80%,"SATISFACTORIO"))))</f>
        <v>ADECUADO</v>
      </c>
      <c r="I63" s="84">
        <f>+G63</f>
        <v>0.7</v>
      </c>
      <c r="J63" s="82" t="str">
        <f>+IF(I63&lt;=59%,"INSUFICIENTE",IF(I63&gt;=60%,IF(I63&lt;=79%,"ADECUADO",IF(I63&gt;=80%,"SATISFACTORIO"))))</f>
        <v>ADECUADO</v>
      </c>
    </row>
    <row r="64" spans="1:10" ht="59.25" customHeight="1" x14ac:dyDescent="0.25">
      <c r="A64" s="489"/>
      <c r="B64" s="489"/>
      <c r="C64" s="316" t="s">
        <v>80</v>
      </c>
      <c r="D64" s="149" t="s">
        <v>338</v>
      </c>
      <c r="E64" s="104" t="s">
        <v>129</v>
      </c>
      <c r="F64" s="19" t="str">
        <f t="shared" si="4"/>
        <v>SATISFACTORIO</v>
      </c>
      <c r="G64" s="491">
        <f>+AVERAGE(E64:E66)</f>
        <v>1</v>
      </c>
      <c r="H64" s="495" t="str">
        <f>+IF(G64&lt;=59%,"INSUFICIENTE",IF(G64&gt;=60%,IF(G64&lt;=79%,"ADECUADO",IF(G64&gt;=80%,"SATISFACTORIO"))))</f>
        <v>SATISFACTORIO</v>
      </c>
      <c r="I64" s="496">
        <f>+G64</f>
        <v>1</v>
      </c>
      <c r="J64" s="495" t="str">
        <f>+IF(I64&lt;=59%,"INSUFICIENTE",IF(I64&gt;=60%,IF(I64&lt;=79%,"ADECUADO",IF(I64&gt;=80%,"SATISFACTORIO"))))</f>
        <v>SATISFACTORIO</v>
      </c>
    </row>
    <row r="65" spans="1:10" ht="54" customHeight="1" x14ac:dyDescent="0.25">
      <c r="A65" s="320"/>
      <c r="B65" s="320"/>
      <c r="C65" s="276"/>
      <c r="D65" s="149" t="s">
        <v>176</v>
      </c>
      <c r="E65" s="104">
        <v>1</v>
      </c>
      <c r="F65" s="146" t="str">
        <f t="shared" si="4"/>
        <v>SATISFACTORIO</v>
      </c>
      <c r="G65" s="287"/>
      <c r="H65" s="314"/>
      <c r="I65" s="454"/>
      <c r="J65" s="314"/>
    </row>
    <row r="66" spans="1:10" ht="56.25" x14ac:dyDescent="0.25">
      <c r="A66" s="489"/>
      <c r="B66" s="489"/>
      <c r="C66" s="322"/>
      <c r="D66" s="96" t="s">
        <v>95</v>
      </c>
      <c r="E66" s="104">
        <v>1</v>
      </c>
      <c r="F66" s="19" t="str">
        <f t="shared" si="4"/>
        <v>SATISFACTORIO</v>
      </c>
      <c r="G66" s="491"/>
      <c r="H66" s="495"/>
      <c r="I66" s="496"/>
      <c r="J66" s="495"/>
    </row>
    <row r="67" spans="1:10" ht="42" customHeight="1" x14ac:dyDescent="0.25">
      <c r="A67" s="489"/>
      <c r="B67" s="489"/>
      <c r="C67" s="316" t="s">
        <v>85</v>
      </c>
      <c r="D67" s="149" t="s">
        <v>339</v>
      </c>
      <c r="E67" s="104">
        <v>0.8</v>
      </c>
      <c r="F67" s="19" t="str">
        <f t="shared" si="4"/>
        <v>SATISFACTORIO</v>
      </c>
      <c r="G67" s="270">
        <f>+AVERAGE(E67:E68)</f>
        <v>0.9</v>
      </c>
      <c r="H67" s="273" t="str">
        <f>+IF(G67&lt;=59%,"INSUFICIENTE",IF(G67&gt;=60%,IF(G67&lt;=79%,"ADECUADO",IF(G67&gt;=80%,"SATISFACTORIO"))))</f>
        <v>SATISFACTORIO</v>
      </c>
      <c r="I67" s="500">
        <f>+G67</f>
        <v>0.9</v>
      </c>
      <c r="J67" s="273" t="str">
        <f>+IF(I67&lt;=59%,"INSUFICIENTE",IF(I67&gt;=60%,IF(I67&lt;=79%,"ADECUADO",IF(I67&gt;=80%,"SATISFACTORIO"))))</f>
        <v>SATISFACTORIO</v>
      </c>
    </row>
    <row r="68" spans="1:10" ht="70.5" customHeight="1" x14ac:dyDescent="0.25">
      <c r="A68" s="489"/>
      <c r="B68" s="489"/>
      <c r="C68" s="322"/>
      <c r="D68" s="149" t="s">
        <v>340</v>
      </c>
      <c r="E68" s="104">
        <v>1</v>
      </c>
      <c r="F68" s="19" t="str">
        <f t="shared" si="4"/>
        <v>SATISFACTORIO</v>
      </c>
      <c r="G68" s="305"/>
      <c r="H68" s="306"/>
      <c r="I68" s="348"/>
      <c r="J68" s="306"/>
    </row>
    <row r="69" spans="1:10" ht="82.5" customHeight="1" x14ac:dyDescent="0.25">
      <c r="A69" s="320" t="s">
        <v>74</v>
      </c>
      <c r="B69" s="320" t="s">
        <v>86</v>
      </c>
      <c r="C69" s="320" t="s">
        <v>63</v>
      </c>
      <c r="D69" s="95" t="s">
        <v>318</v>
      </c>
      <c r="E69" s="104" t="s">
        <v>343</v>
      </c>
      <c r="F69" s="68" t="str">
        <f t="shared" si="4"/>
        <v>SATISFACTORIO</v>
      </c>
      <c r="G69" s="270">
        <f>+AVERAGE(E69:E71)</f>
        <v>0.875</v>
      </c>
      <c r="H69" s="273" t="str">
        <f>+IF(G69&lt;=59%,"INSUFICIENTE",IF(G69&gt;=60%,IF(G69&lt;=79%,"ADECUADO",IF(G69&gt;=80%,"SATISFACTORIO"))))</f>
        <v>SATISFACTORIO</v>
      </c>
      <c r="I69" s="270">
        <f>+AVERAGE(G69:G71)</f>
        <v>0.875</v>
      </c>
      <c r="J69" s="273" t="str">
        <f>+IF(I69&lt;=59%,"INSUFICIENTE",IF(I69&gt;=60%,IF(I69&lt;=79%,"ADECUADO",IF(I69&gt;=80%,"SATISFACTORIO"))))</f>
        <v>SATISFACTORIO</v>
      </c>
    </row>
    <row r="70" spans="1:10" ht="82.5" customHeight="1" x14ac:dyDescent="0.25">
      <c r="A70" s="320"/>
      <c r="B70" s="320"/>
      <c r="C70" s="320"/>
      <c r="D70" s="149" t="s">
        <v>341</v>
      </c>
      <c r="E70" s="104">
        <v>1</v>
      </c>
      <c r="F70" s="68" t="str">
        <f t="shared" si="4"/>
        <v>SATISFACTORIO</v>
      </c>
      <c r="G70" s="271"/>
      <c r="H70" s="274"/>
      <c r="I70" s="271"/>
      <c r="J70" s="274"/>
    </row>
    <row r="71" spans="1:10" ht="82.5" customHeight="1" x14ac:dyDescent="0.25">
      <c r="A71" s="320"/>
      <c r="B71" s="320"/>
      <c r="C71" s="320"/>
      <c r="D71" s="162" t="s">
        <v>342</v>
      </c>
      <c r="E71" s="104">
        <f>+AVERAGE('[3]FACTURACION '!$G$19:$G$20)</f>
        <v>0.75</v>
      </c>
      <c r="F71" s="68" t="str">
        <f t="shared" si="4"/>
        <v>ADECUADO</v>
      </c>
      <c r="G71" s="271"/>
      <c r="H71" s="274"/>
      <c r="I71" s="271"/>
      <c r="J71" s="274"/>
    </row>
    <row r="72" spans="1:10" ht="82.5" customHeight="1" x14ac:dyDescent="0.25">
      <c r="A72" s="320"/>
      <c r="B72" s="320"/>
      <c r="C72" s="320" t="s">
        <v>77</v>
      </c>
      <c r="D72" s="95" t="s">
        <v>344</v>
      </c>
      <c r="E72" s="104">
        <v>1</v>
      </c>
      <c r="F72" s="68" t="str">
        <f t="shared" si="4"/>
        <v>SATISFACTORIO</v>
      </c>
      <c r="G72" s="271">
        <f>+E72</f>
        <v>1</v>
      </c>
      <c r="H72" s="273" t="str">
        <f>+IF(G72&lt;=59%,"INSUFICIENTE",IF(G72&gt;=60%,IF(G72&lt;=79%,"ADECUADO",IF(G72&gt;=80%,"SATISFACTORIO"))))</f>
        <v>SATISFACTORIO</v>
      </c>
      <c r="I72" s="271">
        <f>+G72</f>
        <v>1</v>
      </c>
      <c r="J72" s="273" t="str">
        <f>+IF(I72&lt;=59%,"INSUFICIENTE",IF(I72&gt;=60%,IF(I72&lt;=79%,"ADECUADO",IF(I72&gt;=80%,"SATISFACTORIO"))))</f>
        <v>SATISFACTORIO</v>
      </c>
    </row>
    <row r="73" spans="1:10" ht="90" x14ac:dyDescent="0.25">
      <c r="A73" s="320"/>
      <c r="B73" s="320"/>
      <c r="C73" s="320"/>
      <c r="D73" s="95" t="s">
        <v>345</v>
      </c>
      <c r="E73" s="104">
        <v>1</v>
      </c>
      <c r="F73" s="68" t="str">
        <f t="shared" si="4"/>
        <v>SATISFACTORIO</v>
      </c>
      <c r="G73" s="305"/>
      <c r="H73" s="306"/>
      <c r="I73" s="305"/>
      <c r="J73" s="306"/>
    </row>
    <row r="74" spans="1:10" ht="33.75" x14ac:dyDescent="0.25">
      <c r="A74" s="478" t="s">
        <v>74</v>
      </c>
      <c r="B74" s="325" t="s">
        <v>86</v>
      </c>
      <c r="C74" s="476" t="s">
        <v>49</v>
      </c>
      <c r="D74" s="149" t="s">
        <v>346</v>
      </c>
      <c r="E74" s="104">
        <v>1</v>
      </c>
      <c r="F74" s="68" t="str">
        <f t="shared" si="4"/>
        <v>SATISFACTORIO</v>
      </c>
      <c r="G74" s="477">
        <f>+AVERAGE(E74:E75)</f>
        <v>1</v>
      </c>
      <c r="H74" s="273" t="s">
        <v>208</v>
      </c>
      <c r="I74" s="477">
        <f>+AVERAGE(G74:G75)</f>
        <v>1</v>
      </c>
      <c r="J74" s="273" t="s">
        <v>208</v>
      </c>
    </row>
    <row r="75" spans="1:10" ht="45" x14ac:dyDescent="0.25">
      <c r="A75" s="479"/>
      <c r="B75" s="326"/>
      <c r="C75" s="471"/>
      <c r="D75" s="90" t="s">
        <v>308</v>
      </c>
      <c r="E75" s="104">
        <v>1</v>
      </c>
      <c r="F75" s="68" t="str">
        <f t="shared" si="4"/>
        <v>SATISFACTORIO</v>
      </c>
      <c r="G75" s="462"/>
      <c r="H75" s="274"/>
      <c r="I75" s="462"/>
      <c r="J75" s="274"/>
    </row>
    <row r="76" spans="1:10" ht="33.75" x14ac:dyDescent="0.25">
      <c r="A76" s="482" t="s">
        <v>74</v>
      </c>
      <c r="B76" s="325" t="s">
        <v>86</v>
      </c>
      <c r="C76" s="475" t="s">
        <v>48</v>
      </c>
      <c r="D76" s="126" t="s">
        <v>347</v>
      </c>
      <c r="E76" s="104">
        <v>1</v>
      </c>
      <c r="F76" s="68" t="str">
        <f t="shared" si="4"/>
        <v>SATISFACTORIO</v>
      </c>
      <c r="G76" s="287">
        <f>+AVERAGE(E76:E77)</f>
        <v>1</v>
      </c>
      <c r="H76" s="314" t="s">
        <v>208</v>
      </c>
      <c r="I76" s="454">
        <f>+AVERAGE(G76:G77)</f>
        <v>1</v>
      </c>
      <c r="J76" s="314" t="s">
        <v>208</v>
      </c>
    </row>
    <row r="77" spans="1:10" ht="45" x14ac:dyDescent="0.25">
      <c r="A77" s="483"/>
      <c r="B77" s="326"/>
      <c r="C77" s="475"/>
      <c r="D77" s="126" t="s">
        <v>308</v>
      </c>
      <c r="E77" s="104" t="s">
        <v>129</v>
      </c>
      <c r="F77" s="68" t="str">
        <f t="shared" si="4"/>
        <v>SATISFACTORIO</v>
      </c>
      <c r="G77" s="475"/>
      <c r="H77" s="314"/>
      <c r="I77" s="454"/>
      <c r="J77" s="314"/>
    </row>
    <row r="78" spans="1:10" ht="22.5" x14ac:dyDescent="0.25">
      <c r="A78" s="455" t="s">
        <v>74</v>
      </c>
      <c r="B78" s="455" t="s">
        <v>86</v>
      </c>
      <c r="C78" s="475" t="s">
        <v>40</v>
      </c>
      <c r="D78" s="149" t="s">
        <v>348</v>
      </c>
      <c r="E78" s="104">
        <v>0.5</v>
      </c>
      <c r="F78" s="68" t="str">
        <f t="shared" si="4"/>
        <v>INSUFICIENTE</v>
      </c>
      <c r="G78" s="477">
        <f>+AVERAGE(E78:E81)</f>
        <v>0.57499999999999996</v>
      </c>
      <c r="H78" s="273" t="s">
        <v>351</v>
      </c>
      <c r="I78" s="477">
        <f>+AVERAGE(G78:G81)</f>
        <v>0.57499999999999996</v>
      </c>
      <c r="J78" s="273" t="s">
        <v>351</v>
      </c>
    </row>
    <row r="79" spans="1:10" ht="56.25" x14ac:dyDescent="0.25">
      <c r="A79" s="456"/>
      <c r="B79" s="456"/>
      <c r="C79" s="475"/>
      <c r="D79" s="149" t="s">
        <v>349</v>
      </c>
      <c r="E79" s="104">
        <v>0.3</v>
      </c>
      <c r="F79" s="68" t="str">
        <f t="shared" si="4"/>
        <v>INSUFICIENTE</v>
      </c>
      <c r="G79" s="462"/>
      <c r="H79" s="274"/>
      <c r="I79" s="462"/>
      <c r="J79" s="274"/>
    </row>
    <row r="80" spans="1:10" ht="22.5" x14ac:dyDescent="0.25">
      <c r="A80" s="456"/>
      <c r="B80" s="456"/>
      <c r="C80" s="475"/>
      <c r="D80" s="149" t="s">
        <v>350</v>
      </c>
      <c r="E80" s="104">
        <v>0.5</v>
      </c>
      <c r="F80" s="68" t="str">
        <f t="shared" si="4"/>
        <v>INSUFICIENTE</v>
      </c>
      <c r="G80" s="462"/>
      <c r="H80" s="274"/>
      <c r="I80" s="462"/>
      <c r="J80" s="274"/>
    </row>
    <row r="81" spans="1:11" ht="45" x14ac:dyDescent="0.25">
      <c r="A81" s="457"/>
      <c r="B81" s="457"/>
      <c r="C81" s="475"/>
      <c r="D81" s="90" t="s">
        <v>308</v>
      </c>
      <c r="E81" s="104">
        <v>1</v>
      </c>
      <c r="F81" s="68" t="str">
        <f t="shared" si="4"/>
        <v>SATISFACTORIO</v>
      </c>
      <c r="G81" s="462"/>
      <c r="H81" s="306"/>
      <c r="I81" s="462"/>
      <c r="J81" s="306"/>
    </row>
    <row r="82" spans="1:11" ht="56.25" x14ac:dyDescent="0.25">
      <c r="A82" s="455" t="s">
        <v>74</v>
      </c>
      <c r="B82" s="355" t="s">
        <v>86</v>
      </c>
      <c r="C82" s="320" t="s">
        <v>165</v>
      </c>
      <c r="D82" s="149" t="s">
        <v>352</v>
      </c>
      <c r="E82" s="104">
        <f>+'[1]MEJORAMIENTO CONTINUO'!$G$19</f>
        <v>1</v>
      </c>
      <c r="F82" s="68" t="str">
        <f t="shared" si="4"/>
        <v>SATISFACTORIO</v>
      </c>
      <c r="G82" s="461">
        <f>+AVERAGE(E82:E83)</f>
        <v>0.75</v>
      </c>
      <c r="H82" s="314" t="s">
        <v>208</v>
      </c>
      <c r="I82" s="461">
        <f>+AVERAGE(G82:G83)</f>
        <v>0.75</v>
      </c>
      <c r="J82" s="314" t="s">
        <v>208</v>
      </c>
    </row>
    <row r="83" spans="1:11" ht="45" x14ac:dyDescent="0.25">
      <c r="A83" s="457"/>
      <c r="B83" s="481"/>
      <c r="C83" s="320"/>
      <c r="D83" s="149" t="s">
        <v>353</v>
      </c>
      <c r="E83" s="104">
        <f>+'[1]MEJORAMIENTO CONTINUO'!$G$20</f>
        <v>0.5</v>
      </c>
      <c r="F83" s="68" t="str">
        <f t="shared" si="4"/>
        <v>INSUFICIENTE</v>
      </c>
      <c r="G83" s="462"/>
      <c r="H83" s="273"/>
      <c r="I83" s="462"/>
      <c r="J83" s="314"/>
    </row>
    <row r="84" spans="1:11" ht="45" x14ac:dyDescent="0.25">
      <c r="A84" s="316" t="s">
        <v>74</v>
      </c>
      <c r="B84" s="467" t="s">
        <v>86</v>
      </c>
      <c r="C84" s="475" t="s">
        <v>278</v>
      </c>
      <c r="D84" s="95" t="s">
        <v>354</v>
      </c>
      <c r="E84" s="104">
        <f>+'[1]AUDITORIA MEDICA'!$G$16</f>
        <v>0.8</v>
      </c>
      <c r="F84" s="68" t="str">
        <f t="shared" si="4"/>
        <v>SATISFACTORIO</v>
      </c>
      <c r="G84" s="287">
        <f>+AVERAGE(E84:E87)</f>
        <v>0.82499999999999996</v>
      </c>
      <c r="H84" s="314" t="s">
        <v>208</v>
      </c>
      <c r="I84" s="287">
        <f>+AVERAGE(G84:G87)</f>
        <v>0.82499999999999996</v>
      </c>
      <c r="J84" s="314" t="s">
        <v>208</v>
      </c>
    </row>
    <row r="85" spans="1:11" ht="33.75" x14ac:dyDescent="0.25">
      <c r="A85" s="276"/>
      <c r="B85" s="468"/>
      <c r="C85" s="475"/>
      <c r="D85" s="95" t="s">
        <v>355</v>
      </c>
      <c r="E85" s="104">
        <f>+'[1]AUDITORIA MEDICA'!$G$17</f>
        <v>0.8</v>
      </c>
      <c r="F85" s="68" t="str">
        <f t="shared" si="4"/>
        <v>SATISFACTORIO</v>
      </c>
      <c r="G85" s="475"/>
      <c r="H85" s="314"/>
      <c r="I85" s="475"/>
      <c r="J85" s="314"/>
    </row>
    <row r="86" spans="1:11" ht="90" x14ac:dyDescent="0.25">
      <c r="A86" s="276"/>
      <c r="B86" s="468"/>
      <c r="C86" s="475"/>
      <c r="D86" s="95" t="s">
        <v>356</v>
      </c>
      <c r="E86" s="104">
        <f>+'[1]AUDITORIA MEDICA'!$G$18</f>
        <v>1</v>
      </c>
      <c r="F86" s="68" t="str">
        <f t="shared" si="4"/>
        <v>SATISFACTORIO</v>
      </c>
      <c r="G86" s="475"/>
      <c r="H86" s="314"/>
      <c r="I86" s="475"/>
      <c r="J86" s="314"/>
    </row>
    <row r="87" spans="1:11" ht="41.25" customHeight="1" x14ac:dyDescent="0.25">
      <c r="A87" s="322"/>
      <c r="B87" s="480"/>
      <c r="C87" s="475"/>
      <c r="D87" s="95" t="s">
        <v>357</v>
      </c>
      <c r="E87" s="104">
        <f>+'[1]AUDITORIA MEDICA'!$G$19</f>
        <v>0.7</v>
      </c>
      <c r="F87" s="68" t="str">
        <f t="shared" si="4"/>
        <v>ADECUADO</v>
      </c>
      <c r="G87" s="475"/>
      <c r="H87" s="314"/>
      <c r="I87" s="475"/>
      <c r="J87" s="314"/>
    </row>
    <row r="88" spans="1:11" ht="90" x14ac:dyDescent="0.25">
      <c r="A88" s="320" t="s">
        <v>74</v>
      </c>
      <c r="B88" s="310" t="s">
        <v>86</v>
      </c>
      <c r="C88" s="476" t="s">
        <v>51</v>
      </c>
      <c r="D88" s="149" t="s">
        <v>358</v>
      </c>
      <c r="E88" s="104">
        <v>1</v>
      </c>
      <c r="F88" s="68" t="str">
        <f t="shared" si="4"/>
        <v>SATISFACTORIO</v>
      </c>
      <c r="G88" s="477">
        <f>+AVERAGE(E88:E91)</f>
        <v>0.91249999999999998</v>
      </c>
      <c r="H88" s="314" t="s">
        <v>208</v>
      </c>
      <c r="I88" s="477">
        <f>+AVERAGE(G88:G91)</f>
        <v>0.91249999999999998</v>
      </c>
      <c r="J88" s="314" t="s">
        <v>208</v>
      </c>
    </row>
    <row r="89" spans="1:11" ht="67.5" x14ac:dyDescent="0.25">
      <c r="A89" s="320"/>
      <c r="B89" s="310"/>
      <c r="C89" s="466"/>
      <c r="D89" s="149" t="s">
        <v>359</v>
      </c>
      <c r="E89" s="104">
        <v>1</v>
      </c>
      <c r="F89" s="68" t="str">
        <f t="shared" si="4"/>
        <v>SATISFACTORIO</v>
      </c>
      <c r="G89" s="462"/>
      <c r="H89" s="314"/>
      <c r="I89" s="462"/>
      <c r="J89" s="314"/>
    </row>
    <row r="90" spans="1:11" ht="45" x14ac:dyDescent="0.25">
      <c r="A90" s="320"/>
      <c r="B90" s="310"/>
      <c r="C90" s="466"/>
      <c r="D90" s="149" t="s">
        <v>360</v>
      </c>
      <c r="E90" s="104">
        <v>1</v>
      </c>
      <c r="F90" s="68" t="str">
        <f t="shared" si="4"/>
        <v>SATISFACTORIO</v>
      </c>
      <c r="G90" s="462"/>
      <c r="H90" s="314"/>
      <c r="I90" s="462"/>
      <c r="J90" s="314"/>
    </row>
    <row r="91" spans="1:11" ht="67.5" x14ac:dyDescent="0.25">
      <c r="A91" s="320"/>
      <c r="B91" s="310"/>
      <c r="C91" s="471"/>
      <c r="D91" s="149" t="s">
        <v>361</v>
      </c>
      <c r="E91" s="104">
        <v>0.65</v>
      </c>
      <c r="F91" s="68" t="str">
        <f t="shared" si="4"/>
        <v>ADECUADO</v>
      </c>
      <c r="G91" s="462"/>
      <c r="H91" s="273"/>
      <c r="I91" s="462"/>
      <c r="J91" s="314"/>
    </row>
    <row r="92" spans="1:11" ht="123.75" x14ac:dyDescent="0.25">
      <c r="A92" s="90" t="s">
        <v>74</v>
      </c>
      <c r="B92" s="90" t="s">
        <v>86</v>
      </c>
      <c r="C92" s="148" t="s">
        <v>363</v>
      </c>
      <c r="D92" s="95" t="s">
        <v>362</v>
      </c>
      <c r="E92" s="104">
        <v>1</v>
      </c>
      <c r="F92" s="68" t="str">
        <f t="shared" si="4"/>
        <v>SATISFACTORIO</v>
      </c>
      <c r="G92" s="143">
        <f>+AVERAGE(E92)</f>
        <v>1</v>
      </c>
      <c r="H92" s="144" t="str">
        <f t="shared" ref="H92:J94" si="5">+IF(G92&lt;=59%,"INSUFICIENTE",IF(G92&gt;=60%,IF(G92&lt;=79%,"ADECUADO",IF(G92&gt;=80%,"SATISFACTORIO"))))</f>
        <v>SATISFACTORIO</v>
      </c>
      <c r="I92" s="143">
        <f>+AVERAGE(G92)</f>
        <v>1</v>
      </c>
      <c r="J92" s="68" t="str">
        <f t="shared" ref="J92:J93" si="6">+IF(I92&lt;=59%,"INSUFICIENTE",IF(I92&gt;=60%,IF(I92&lt;=79%,"ADECUADO",IF(I92&gt;=80%,"SATISFACTORIO"))))</f>
        <v>SATISFACTORIO</v>
      </c>
    </row>
    <row r="93" spans="1:11" ht="123.75" x14ac:dyDescent="0.25">
      <c r="A93" s="140" t="s">
        <v>119</v>
      </c>
      <c r="B93" s="90" t="s">
        <v>86</v>
      </c>
      <c r="C93" s="147" t="s">
        <v>139</v>
      </c>
      <c r="D93" s="149" t="s">
        <v>364</v>
      </c>
      <c r="E93" s="161">
        <f>+'[1]RECURSOS FISICOS  (2)'!$G$21</f>
        <v>0.3</v>
      </c>
      <c r="F93" s="139" t="str">
        <f t="shared" si="4"/>
        <v>INSUFICIENTE</v>
      </c>
      <c r="G93" s="160">
        <f>+AVERAGE(E93)</f>
        <v>0.3</v>
      </c>
      <c r="H93" s="139" t="str">
        <f t="shared" si="5"/>
        <v>INSUFICIENTE</v>
      </c>
      <c r="I93" s="160">
        <f>+AVERAGE(G93)</f>
        <v>0.3</v>
      </c>
      <c r="J93" s="139" t="str">
        <f t="shared" si="6"/>
        <v>INSUFICIENTE</v>
      </c>
      <c r="K93" s="160"/>
    </row>
    <row r="94" spans="1:11" ht="123.75" x14ac:dyDescent="0.25">
      <c r="A94" s="145" t="s">
        <v>74</v>
      </c>
      <c r="B94" s="141" t="s">
        <v>86</v>
      </c>
      <c r="C94" s="147" t="s">
        <v>36</v>
      </c>
      <c r="D94" s="149" t="s">
        <v>365</v>
      </c>
      <c r="E94" s="104">
        <f>+[1]REHABILITACION!$G$20</f>
        <v>0.3</v>
      </c>
      <c r="F94" s="144" t="str">
        <f t="shared" si="4"/>
        <v>INSUFICIENTE</v>
      </c>
      <c r="G94" s="143">
        <f>+AVERAGE(E94)</f>
        <v>0.3</v>
      </c>
      <c r="H94" s="144" t="str">
        <f t="shared" si="5"/>
        <v>INSUFICIENTE</v>
      </c>
      <c r="I94" s="143">
        <f>+AVERAGE(G94)</f>
        <v>0.3</v>
      </c>
      <c r="J94" s="144" t="str">
        <f t="shared" si="5"/>
        <v>INSUFICIENTE</v>
      </c>
    </row>
    <row r="95" spans="1:11" ht="45" x14ac:dyDescent="0.25">
      <c r="A95" s="478" t="s">
        <v>74</v>
      </c>
      <c r="B95" s="277" t="s">
        <v>86</v>
      </c>
      <c r="C95" s="475" t="s">
        <v>73</v>
      </c>
      <c r="D95" s="126" t="s">
        <v>366</v>
      </c>
      <c r="E95" s="104">
        <v>0.85</v>
      </c>
      <c r="F95" s="144" t="str">
        <f t="shared" si="4"/>
        <v>SATISFACTORIO</v>
      </c>
      <c r="G95" s="287">
        <f>+AVERAGE(E95:E96)</f>
        <v>0.85</v>
      </c>
      <c r="H95" s="314" t="s">
        <v>208</v>
      </c>
      <c r="I95" s="287">
        <f>+AVERAGE(G95:G96)</f>
        <v>0.85</v>
      </c>
      <c r="J95" s="314" t="s">
        <v>208</v>
      </c>
    </row>
    <row r="96" spans="1:11" ht="45" x14ac:dyDescent="0.25">
      <c r="A96" s="479"/>
      <c r="B96" s="279"/>
      <c r="C96" s="475"/>
      <c r="D96" s="90" t="s">
        <v>308</v>
      </c>
      <c r="E96" s="104" t="s">
        <v>129</v>
      </c>
      <c r="F96" s="144" t="str">
        <f t="shared" si="4"/>
        <v>SATISFACTORIO</v>
      </c>
      <c r="G96" s="475"/>
      <c r="H96" s="314"/>
      <c r="I96" s="475"/>
      <c r="J96" s="314"/>
    </row>
    <row r="97" spans="1:10" ht="22.5" x14ac:dyDescent="0.25">
      <c r="A97" s="316" t="s">
        <v>74</v>
      </c>
      <c r="B97" s="277" t="s">
        <v>86</v>
      </c>
      <c r="C97" s="316" t="s">
        <v>42</v>
      </c>
      <c r="D97" s="159" t="s">
        <v>90</v>
      </c>
      <c r="E97" s="104">
        <v>0.8</v>
      </c>
      <c r="F97" s="158" t="str">
        <f t="shared" si="4"/>
        <v>SATISFACTORIO</v>
      </c>
      <c r="G97" s="287">
        <f>+AVERAGE(E97:E99)</f>
        <v>0.93333333333333324</v>
      </c>
      <c r="H97" s="314" t="s">
        <v>208</v>
      </c>
      <c r="I97" s="287">
        <f>+AVERAGE(G97:G99)</f>
        <v>0.93333333333333324</v>
      </c>
      <c r="J97" s="273" t="s">
        <v>208</v>
      </c>
    </row>
    <row r="98" spans="1:10" ht="33.75" x14ac:dyDescent="0.25">
      <c r="A98" s="276"/>
      <c r="B98" s="278"/>
      <c r="C98" s="276"/>
      <c r="D98" s="159" t="s">
        <v>91</v>
      </c>
      <c r="E98" s="104">
        <v>1</v>
      </c>
      <c r="F98" s="158" t="str">
        <f t="shared" si="4"/>
        <v>SATISFACTORIO</v>
      </c>
      <c r="G98" s="475"/>
      <c r="H98" s="314"/>
      <c r="I98" s="475"/>
      <c r="J98" s="274"/>
    </row>
    <row r="99" spans="1:10" ht="45" x14ac:dyDescent="0.25">
      <c r="A99" s="322"/>
      <c r="B99" s="279"/>
      <c r="C99" s="322"/>
      <c r="D99" s="90" t="s">
        <v>308</v>
      </c>
      <c r="E99" s="104">
        <v>1</v>
      </c>
      <c r="F99" s="158" t="str">
        <f t="shared" si="4"/>
        <v>SATISFACTORIO</v>
      </c>
      <c r="G99" s="475"/>
      <c r="H99" s="314"/>
      <c r="I99" s="475"/>
      <c r="J99" s="306"/>
    </row>
  </sheetData>
  <mergeCells count="144">
    <mergeCell ref="A97:A99"/>
    <mergeCell ref="B97:B99"/>
    <mergeCell ref="C97:C99"/>
    <mergeCell ref="G97:G99"/>
    <mergeCell ref="H97:H99"/>
    <mergeCell ref="I97:I99"/>
    <mergeCell ref="J97:J99"/>
    <mergeCell ref="H34:H35"/>
    <mergeCell ref="I34:I35"/>
    <mergeCell ref="J34:J35"/>
    <mergeCell ref="I36:I37"/>
    <mergeCell ref="J36:J37"/>
    <mergeCell ref="A36:A41"/>
    <mergeCell ref="C51:C59"/>
    <mergeCell ref="G51:G59"/>
    <mergeCell ref="G36:G37"/>
    <mergeCell ref="I60:I62"/>
    <mergeCell ref="J60:J62"/>
    <mergeCell ref="J64:J66"/>
    <mergeCell ref="C64:C66"/>
    <mergeCell ref="G69:G71"/>
    <mergeCell ref="H69:H71"/>
    <mergeCell ref="I69:I71"/>
    <mergeCell ref="J69:J71"/>
    <mergeCell ref="A9:A24"/>
    <mergeCell ref="I51:I59"/>
    <mergeCell ref="J51:J59"/>
    <mergeCell ref="G64:G66"/>
    <mergeCell ref="H64:H66"/>
    <mergeCell ref="I64:I66"/>
    <mergeCell ref="I22:I23"/>
    <mergeCell ref="J22:J23"/>
    <mergeCell ref="J27:J33"/>
    <mergeCell ref="C22:C23"/>
    <mergeCell ref="G22:G23"/>
    <mergeCell ref="H22:H23"/>
    <mergeCell ref="A63:A68"/>
    <mergeCell ref="A51:A62"/>
    <mergeCell ref="B51:B62"/>
    <mergeCell ref="B25:B35"/>
    <mergeCell ref="A25:A35"/>
    <mergeCell ref="I67:I68"/>
    <mergeCell ref="J67:J68"/>
    <mergeCell ref="H51:H59"/>
    <mergeCell ref="C60:C62"/>
    <mergeCell ref="I19:I21"/>
    <mergeCell ref="J19:J21"/>
    <mergeCell ref="I27:I33"/>
    <mergeCell ref="A7:J7"/>
    <mergeCell ref="A1:C4"/>
    <mergeCell ref="D1:H1"/>
    <mergeCell ref="I1:J1"/>
    <mergeCell ref="D2:H2"/>
    <mergeCell ref="I2:J2"/>
    <mergeCell ref="D3:H4"/>
    <mergeCell ref="I3:J3"/>
    <mergeCell ref="I4:J4"/>
    <mergeCell ref="I25:I26"/>
    <mergeCell ref="J25:J26"/>
    <mergeCell ref="H41:H50"/>
    <mergeCell ref="I41:I50"/>
    <mergeCell ref="J41:J50"/>
    <mergeCell ref="C36:C37"/>
    <mergeCell ref="C41:C50"/>
    <mergeCell ref="G41:G50"/>
    <mergeCell ref="H36:H37"/>
    <mergeCell ref="D42:D43"/>
    <mergeCell ref="C34:C35"/>
    <mergeCell ref="G34:G35"/>
    <mergeCell ref="B9:B24"/>
    <mergeCell ref="C67:C68"/>
    <mergeCell ref="G67:G68"/>
    <mergeCell ref="H67:H68"/>
    <mergeCell ref="B36:B41"/>
    <mergeCell ref="C27:C33"/>
    <mergeCell ref="G27:G33"/>
    <mergeCell ref="H27:H33"/>
    <mergeCell ref="C25:C26"/>
    <mergeCell ref="B63:B68"/>
    <mergeCell ref="C19:C21"/>
    <mergeCell ref="G19:G21"/>
    <mergeCell ref="H19:H21"/>
    <mergeCell ref="G60:G62"/>
    <mergeCell ref="H60:H62"/>
    <mergeCell ref="G25:G26"/>
    <mergeCell ref="H25:H26"/>
    <mergeCell ref="D32:D33"/>
    <mergeCell ref="C69:C71"/>
    <mergeCell ref="C72:C73"/>
    <mergeCell ref="B69:B73"/>
    <mergeCell ref="A69:A73"/>
    <mergeCell ref="G72:G73"/>
    <mergeCell ref="I72:I73"/>
    <mergeCell ref="H72:H73"/>
    <mergeCell ref="J72:J73"/>
    <mergeCell ref="I74:I75"/>
    <mergeCell ref="J74:J75"/>
    <mergeCell ref="A76:A77"/>
    <mergeCell ref="B76:B77"/>
    <mergeCell ref="G76:G77"/>
    <mergeCell ref="H76:H77"/>
    <mergeCell ref="I76:I77"/>
    <mergeCell ref="J76:J77"/>
    <mergeCell ref="C76:C77"/>
    <mergeCell ref="A74:A75"/>
    <mergeCell ref="B74:B75"/>
    <mergeCell ref="C74:C75"/>
    <mergeCell ref="G74:G75"/>
    <mergeCell ref="H74:H75"/>
    <mergeCell ref="I78:I81"/>
    <mergeCell ref="J78:J81"/>
    <mergeCell ref="A82:A83"/>
    <mergeCell ref="B82:B83"/>
    <mergeCell ref="C82:C83"/>
    <mergeCell ref="G82:G83"/>
    <mergeCell ref="H82:H83"/>
    <mergeCell ref="I82:I83"/>
    <mergeCell ref="J82:J83"/>
    <mergeCell ref="A78:A81"/>
    <mergeCell ref="B78:B81"/>
    <mergeCell ref="C78:C81"/>
    <mergeCell ref="G78:G81"/>
    <mergeCell ref="H78:H81"/>
    <mergeCell ref="I95:I96"/>
    <mergeCell ref="J95:J96"/>
    <mergeCell ref="A95:A96"/>
    <mergeCell ref="B95:B96"/>
    <mergeCell ref="C95:C96"/>
    <mergeCell ref="G95:G96"/>
    <mergeCell ref="H95:H96"/>
    <mergeCell ref="I84:I87"/>
    <mergeCell ref="J84:J87"/>
    <mergeCell ref="C84:C87"/>
    <mergeCell ref="A88:A91"/>
    <mergeCell ref="B88:B91"/>
    <mergeCell ref="C88:C91"/>
    <mergeCell ref="G88:G91"/>
    <mergeCell ref="H88:H91"/>
    <mergeCell ref="I88:I91"/>
    <mergeCell ref="J88:J91"/>
    <mergeCell ref="A84:A87"/>
    <mergeCell ref="B84:B87"/>
    <mergeCell ref="G84:G87"/>
    <mergeCell ref="H84:H87"/>
  </mergeCells>
  <conditionalFormatting sqref="H63:H65 J63:J65 H60 J60 H41:H47 J41:J47 H27 J27 H25 H22:H23 J22:J23 J25 H67:H69 J67:J69 H13:H15 J13:J15 J17 H17:H19 J19 H36 J36 H72 J72 F41:F72 H9:H10 J9:J10 F9:F39 H38 J38">
    <cfRule type="cellIs" dxfId="347" priority="265" stopIfTrue="1" operator="equal">
      <formula>"INSUFICIENTE"</formula>
    </cfRule>
    <cfRule type="cellIs" dxfId="346" priority="266" stopIfTrue="1" operator="equal">
      <formula>"ADECUADO"</formula>
    </cfRule>
    <cfRule type="cellIs" dxfId="345" priority="267" stopIfTrue="1" operator="equal">
      <formula>"SATISFACTORIO"</formula>
    </cfRule>
  </conditionalFormatting>
  <conditionalFormatting sqref="H39">
    <cfRule type="cellIs" dxfId="344" priority="226" stopIfTrue="1" operator="equal">
      <formula>"INSUFICIENTE"</formula>
    </cfRule>
    <cfRule type="cellIs" dxfId="343" priority="227" stopIfTrue="1" operator="equal">
      <formula>"ADECUADO"</formula>
    </cfRule>
    <cfRule type="cellIs" dxfId="342" priority="228" stopIfTrue="1" operator="equal">
      <formula>"SATISFACTORIO"</formula>
    </cfRule>
  </conditionalFormatting>
  <conditionalFormatting sqref="J39">
    <cfRule type="cellIs" dxfId="341" priority="223" stopIfTrue="1" operator="equal">
      <formula>"INSUFICIENTE"</formula>
    </cfRule>
    <cfRule type="cellIs" dxfId="340" priority="224" stopIfTrue="1" operator="equal">
      <formula>"ADECUADO"</formula>
    </cfRule>
    <cfRule type="cellIs" dxfId="339" priority="225" stopIfTrue="1" operator="equal">
      <formula>"SATISFACTORIO"</formula>
    </cfRule>
  </conditionalFormatting>
  <conditionalFormatting sqref="H11">
    <cfRule type="cellIs" dxfId="338" priority="220" stopIfTrue="1" operator="equal">
      <formula>"INSUFICIENTE"</formula>
    </cfRule>
    <cfRule type="cellIs" dxfId="337" priority="221" stopIfTrue="1" operator="equal">
      <formula>"ADECUADO"</formula>
    </cfRule>
    <cfRule type="cellIs" dxfId="336" priority="222" stopIfTrue="1" operator="equal">
      <formula>"SATISFACTORIO"</formula>
    </cfRule>
  </conditionalFormatting>
  <conditionalFormatting sqref="J11">
    <cfRule type="cellIs" dxfId="335" priority="217" stopIfTrue="1" operator="equal">
      <formula>"INSUFICIENTE"</formula>
    </cfRule>
    <cfRule type="cellIs" dxfId="334" priority="218" stopIfTrue="1" operator="equal">
      <formula>"ADECUADO"</formula>
    </cfRule>
    <cfRule type="cellIs" dxfId="333" priority="219" stopIfTrue="1" operator="equal">
      <formula>"SATISFACTORIO"</formula>
    </cfRule>
  </conditionalFormatting>
  <conditionalFormatting sqref="J12">
    <cfRule type="cellIs" dxfId="332" priority="211" stopIfTrue="1" operator="equal">
      <formula>"INSUFICIENTE"</formula>
    </cfRule>
    <cfRule type="cellIs" dxfId="331" priority="212" stopIfTrue="1" operator="equal">
      <formula>"ADECUADO"</formula>
    </cfRule>
    <cfRule type="cellIs" dxfId="330" priority="213" stopIfTrue="1" operator="equal">
      <formula>"SATISFACTORIO"</formula>
    </cfRule>
  </conditionalFormatting>
  <conditionalFormatting sqref="H16">
    <cfRule type="cellIs" dxfId="329" priority="208" stopIfTrue="1" operator="equal">
      <formula>"INSUFICIENTE"</formula>
    </cfRule>
    <cfRule type="cellIs" dxfId="328" priority="209" stopIfTrue="1" operator="equal">
      <formula>"ADECUADO"</formula>
    </cfRule>
    <cfRule type="cellIs" dxfId="327" priority="210" stopIfTrue="1" operator="equal">
      <formula>"SATISFACTORIO"</formula>
    </cfRule>
  </conditionalFormatting>
  <conditionalFormatting sqref="J16">
    <cfRule type="cellIs" dxfId="326" priority="205" stopIfTrue="1" operator="equal">
      <formula>"INSUFICIENTE"</formula>
    </cfRule>
    <cfRule type="cellIs" dxfId="325" priority="206" stopIfTrue="1" operator="equal">
      <formula>"ADECUADO"</formula>
    </cfRule>
    <cfRule type="cellIs" dxfId="324" priority="207" stopIfTrue="1" operator="equal">
      <formula>"SATISFACTORIO"</formula>
    </cfRule>
  </conditionalFormatting>
  <conditionalFormatting sqref="J18">
    <cfRule type="cellIs" dxfId="323" priority="202" stopIfTrue="1" operator="equal">
      <formula>"INSUFICIENTE"</formula>
    </cfRule>
    <cfRule type="cellIs" dxfId="322" priority="203" stopIfTrue="1" operator="equal">
      <formula>"ADECUADO"</formula>
    </cfRule>
    <cfRule type="cellIs" dxfId="321" priority="204" stopIfTrue="1" operator="equal">
      <formula>"SATISFACTORIO"</formula>
    </cfRule>
  </conditionalFormatting>
  <conditionalFormatting sqref="H24">
    <cfRule type="cellIs" dxfId="320" priority="199" stopIfTrue="1" operator="equal">
      <formula>"INSUFICIENTE"</formula>
    </cfRule>
    <cfRule type="cellIs" dxfId="319" priority="200" stopIfTrue="1" operator="equal">
      <formula>"ADECUADO"</formula>
    </cfRule>
    <cfRule type="cellIs" dxfId="318" priority="201" stopIfTrue="1" operator="equal">
      <formula>"SATISFACTORIO"</formula>
    </cfRule>
  </conditionalFormatting>
  <conditionalFormatting sqref="J24">
    <cfRule type="cellIs" dxfId="317" priority="196" stopIfTrue="1" operator="equal">
      <formula>"INSUFICIENTE"</formula>
    </cfRule>
    <cfRule type="cellIs" dxfId="316" priority="197" stopIfTrue="1" operator="equal">
      <formula>"ADECUADO"</formula>
    </cfRule>
    <cfRule type="cellIs" dxfId="315" priority="198" stopIfTrue="1" operator="equal">
      <formula>"SATISFACTORIO"</formula>
    </cfRule>
  </conditionalFormatting>
  <conditionalFormatting sqref="H34">
    <cfRule type="cellIs" dxfId="314" priority="193" stopIfTrue="1" operator="equal">
      <formula>"INSUFICIENTE"</formula>
    </cfRule>
    <cfRule type="cellIs" dxfId="313" priority="194" stopIfTrue="1" operator="equal">
      <formula>"ADECUADO"</formula>
    </cfRule>
    <cfRule type="cellIs" dxfId="312" priority="195" stopIfTrue="1" operator="equal">
      <formula>"SATISFACTORIO"</formula>
    </cfRule>
  </conditionalFormatting>
  <conditionalFormatting sqref="J34">
    <cfRule type="cellIs" dxfId="311" priority="190" stopIfTrue="1" operator="equal">
      <formula>"INSUFICIENTE"</formula>
    </cfRule>
    <cfRule type="cellIs" dxfId="310" priority="191" stopIfTrue="1" operator="equal">
      <formula>"ADECUADO"</formula>
    </cfRule>
    <cfRule type="cellIs" dxfId="309" priority="192" stopIfTrue="1" operator="equal">
      <formula>"SATISFACTORIO"</formula>
    </cfRule>
  </conditionalFormatting>
  <conditionalFormatting sqref="H51">
    <cfRule type="cellIs" dxfId="308" priority="178" stopIfTrue="1" operator="equal">
      <formula>"INSUFICIENTE"</formula>
    </cfRule>
    <cfRule type="cellIs" dxfId="307" priority="179" stopIfTrue="1" operator="equal">
      <formula>"ADECUADO"</formula>
    </cfRule>
    <cfRule type="cellIs" dxfId="306" priority="180" stopIfTrue="1" operator="equal">
      <formula>"SATISFACTORIO"</formula>
    </cfRule>
  </conditionalFormatting>
  <conditionalFormatting sqref="J51">
    <cfRule type="cellIs" dxfId="305" priority="175" stopIfTrue="1" operator="equal">
      <formula>"INSUFICIENTE"</formula>
    </cfRule>
    <cfRule type="cellIs" dxfId="304" priority="176" stopIfTrue="1" operator="equal">
      <formula>"ADECUADO"</formula>
    </cfRule>
    <cfRule type="cellIs" dxfId="303" priority="177" stopIfTrue="1" operator="equal">
      <formula>"SATISFACTORIO"</formula>
    </cfRule>
  </conditionalFormatting>
  <conditionalFormatting sqref="F73">
    <cfRule type="cellIs" dxfId="302" priority="172" stopIfTrue="1" operator="equal">
      <formula>"INSUFICIENTE"</formula>
    </cfRule>
    <cfRule type="cellIs" dxfId="301" priority="173" stopIfTrue="1" operator="equal">
      <formula>"ADECUADO"</formula>
    </cfRule>
    <cfRule type="cellIs" dxfId="300" priority="174" stopIfTrue="1" operator="equal">
      <formula>"SATISFACTORIO"</formula>
    </cfRule>
  </conditionalFormatting>
  <conditionalFormatting sqref="F74">
    <cfRule type="cellIs" dxfId="299" priority="163" stopIfTrue="1" operator="equal">
      <formula>"INSUFICIENTE"</formula>
    </cfRule>
    <cfRule type="cellIs" dxfId="298" priority="164" stopIfTrue="1" operator="equal">
      <formula>"ADECUADO"</formula>
    </cfRule>
    <cfRule type="cellIs" dxfId="297" priority="165" stopIfTrue="1" operator="equal">
      <formula>"SATISFACTORIO"</formula>
    </cfRule>
  </conditionalFormatting>
  <conditionalFormatting sqref="F75">
    <cfRule type="cellIs" dxfId="296" priority="160" stopIfTrue="1" operator="equal">
      <formula>"INSUFICIENTE"</formula>
    </cfRule>
    <cfRule type="cellIs" dxfId="295" priority="161" stopIfTrue="1" operator="equal">
      <formula>"ADECUADO"</formula>
    </cfRule>
    <cfRule type="cellIs" dxfId="294" priority="162" stopIfTrue="1" operator="equal">
      <formula>"SATISFACTORIO"</formula>
    </cfRule>
  </conditionalFormatting>
  <conditionalFormatting sqref="H74">
    <cfRule type="cellIs" dxfId="293" priority="157" stopIfTrue="1" operator="equal">
      <formula>"INSUFICIENTE"</formula>
    </cfRule>
    <cfRule type="cellIs" dxfId="292" priority="158" stopIfTrue="1" operator="equal">
      <formula>"ADECUADO"</formula>
    </cfRule>
    <cfRule type="cellIs" dxfId="291" priority="159" stopIfTrue="1" operator="equal">
      <formula>"SATISFACTORIO"</formula>
    </cfRule>
  </conditionalFormatting>
  <conditionalFormatting sqref="J74">
    <cfRule type="cellIs" dxfId="290" priority="154" stopIfTrue="1" operator="equal">
      <formula>"INSUFICIENTE"</formula>
    </cfRule>
    <cfRule type="cellIs" dxfId="289" priority="155" stopIfTrue="1" operator="equal">
      <formula>"ADECUADO"</formula>
    </cfRule>
    <cfRule type="cellIs" dxfId="288" priority="156" stopIfTrue="1" operator="equal">
      <formula>"SATISFACTORIO"</formula>
    </cfRule>
  </conditionalFormatting>
  <conditionalFormatting sqref="F76">
    <cfRule type="cellIs" dxfId="287" priority="151" stopIfTrue="1" operator="equal">
      <formula>"INSUFICIENTE"</formula>
    </cfRule>
    <cfRule type="cellIs" dxfId="286" priority="152" stopIfTrue="1" operator="equal">
      <formula>"ADECUADO"</formula>
    </cfRule>
    <cfRule type="cellIs" dxfId="285" priority="153" stopIfTrue="1" operator="equal">
      <formula>"SATISFACTORIO"</formula>
    </cfRule>
  </conditionalFormatting>
  <conditionalFormatting sqref="F77">
    <cfRule type="cellIs" dxfId="284" priority="148" stopIfTrue="1" operator="equal">
      <formula>"INSUFICIENTE"</formula>
    </cfRule>
    <cfRule type="cellIs" dxfId="283" priority="149" stopIfTrue="1" operator="equal">
      <formula>"ADECUADO"</formula>
    </cfRule>
    <cfRule type="cellIs" dxfId="282" priority="150" stopIfTrue="1" operator="equal">
      <formula>"SATISFACTORIO"</formula>
    </cfRule>
  </conditionalFormatting>
  <conditionalFormatting sqref="H76">
    <cfRule type="cellIs" dxfId="281" priority="145" stopIfTrue="1" operator="equal">
      <formula>"INSUFICIENTE"</formula>
    </cfRule>
    <cfRule type="cellIs" dxfId="280" priority="146" stopIfTrue="1" operator="equal">
      <formula>"ADECUADO"</formula>
    </cfRule>
    <cfRule type="cellIs" dxfId="279" priority="147" stopIfTrue="1" operator="equal">
      <formula>"SATISFACTORIO"</formula>
    </cfRule>
  </conditionalFormatting>
  <conditionalFormatting sqref="J76">
    <cfRule type="cellIs" dxfId="278" priority="142" stopIfTrue="1" operator="equal">
      <formula>"INSUFICIENTE"</formula>
    </cfRule>
    <cfRule type="cellIs" dxfId="277" priority="143" stopIfTrue="1" operator="equal">
      <formula>"ADECUADO"</formula>
    </cfRule>
    <cfRule type="cellIs" dxfId="276" priority="144" stopIfTrue="1" operator="equal">
      <formula>"SATISFACTORIO"</formula>
    </cfRule>
  </conditionalFormatting>
  <conditionalFormatting sqref="F78">
    <cfRule type="cellIs" dxfId="275" priority="139" stopIfTrue="1" operator="equal">
      <formula>"INSUFICIENTE"</formula>
    </cfRule>
    <cfRule type="cellIs" dxfId="274" priority="140" stopIfTrue="1" operator="equal">
      <formula>"ADECUADO"</formula>
    </cfRule>
    <cfRule type="cellIs" dxfId="273" priority="141" stopIfTrue="1" operator="equal">
      <formula>"SATISFACTORIO"</formula>
    </cfRule>
  </conditionalFormatting>
  <conditionalFormatting sqref="F79">
    <cfRule type="cellIs" dxfId="272" priority="136" stopIfTrue="1" operator="equal">
      <formula>"INSUFICIENTE"</formula>
    </cfRule>
    <cfRule type="cellIs" dxfId="271" priority="137" stopIfTrue="1" operator="equal">
      <formula>"ADECUADO"</formula>
    </cfRule>
    <cfRule type="cellIs" dxfId="270" priority="138" stopIfTrue="1" operator="equal">
      <formula>"SATISFACTORIO"</formula>
    </cfRule>
  </conditionalFormatting>
  <conditionalFormatting sqref="F80">
    <cfRule type="cellIs" dxfId="269" priority="133" stopIfTrue="1" operator="equal">
      <formula>"INSUFICIENTE"</formula>
    </cfRule>
    <cfRule type="cellIs" dxfId="268" priority="134" stopIfTrue="1" operator="equal">
      <formula>"ADECUADO"</formula>
    </cfRule>
    <cfRule type="cellIs" dxfId="267" priority="135" stopIfTrue="1" operator="equal">
      <formula>"SATISFACTORIO"</formula>
    </cfRule>
  </conditionalFormatting>
  <conditionalFormatting sqref="F81">
    <cfRule type="cellIs" dxfId="266" priority="130" stopIfTrue="1" operator="equal">
      <formula>"INSUFICIENTE"</formula>
    </cfRule>
    <cfRule type="cellIs" dxfId="265" priority="131" stopIfTrue="1" operator="equal">
      <formula>"ADECUADO"</formula>
    </cfRule>
    <cfRule type="cellIs" dxfId="264" priority="132" stopIfTrue="1" operator="equal">
      <formula>"SATISFACTORIO"</formula>
    </cfRule>
  </conditionalFormatting>
  <conditionalFormatting sqref="H78">
    <cfRule type="cellIs" dxfId="263" priority="127" stopIfTrue="1" operator="equal">
      <formula>"INSUFICIENTE"</formula>
    </cfRule>
    <cfRule type="cellIs" dxfId="262" priority="128" stopIfTrue="1" operator="equal">
      <formula>"ADECUADO"</formula>
    </cfRule>
    <cfRule type="cellIs" dxfId="261" priority="129" stopIfTrue="1" operator="equal">
      <formula>"SATISFACTORIO"</formula>
    </cfRule>
  </conditionalFormatting>
  <conditionalFormatting sqref="J78">
    <cfRule type="cellIs" dxfId="260" priority="124" stopIfTrue="1" operator="equal">
      <formula>"INSUFICIENTE"</formula>
    </cfRule>
    <cfRule type="cellIs" dxfId="259" priority="125" stopIfTrue="1" operator="equal">
      <formula>"ADECUADO"</formula>
    </cfRule>
    <cfRule type="cellIs" dxfId="258" priority="126" stopIfTrue="1" operator="equal">
      <formula>"SATISFACTORIO"</formula>
    </cfRule>
  </conditionalFormatting>
  <conditionalFormatting sqref="F82">
    <cfRule type="cellIs" dxfId="257" priority="121" stopIfTrue="1" operator="equal">
      <formula>"INSUFICIENTE"</formula>
    </cfRule>
    <cfRule type="cellIs" dxfId="256" priority="122" stopIfTrue="1" operator="equal">
      <formula>"ADECUADO"</formula>
    </cfRule>
    <cfRule type="cellIs" dxfId="255" priority="123" stopIfTrue="1" operator="equal">
      <formula>"SATISFACTORIO"</formula>
    </cfRule>
  </conditionalFormatting>
  <conditionalFormatting sqref="F83">
    <cfRule type="cellIs" dxfId="254" priority="118" stopIfTrue="1" operator="equal">
      <formula>"INSUFICIENTE"</formula>
    </cfRule>
    <cfRule type="cellIs" dxfId="253" priority="119" stopIfTrue="1" operator="equal">
      <formula>"ADECUADO"</formula>
    </cfRule>
    <cfRule type="cellIs" dxfId="252" priority="120" stopIfTrue="1" operator="equal">
      <formula>"SATISFACTORIO"</formula>
    </cfRule>
  </conditionalFormatting>
  <conditionalFormatting sqref="H82">
    <cfRule type="cellIs" dxfId="251" priority="115" stopIfTrue="1" operator="equal">
      <formula>"INSUFICIENTE"</formula>
    </cfRule>
    <cfRule type="cellIs" dxfId="250" priority="116" stopIfTrue="1" operator="equal">
      <formula>"ADECUADO"</formula>
    </cfRule>
    <cfRule type="cellIs" dxfId="249" priority="117" stopIfTrue="1" operator="equal">
      <formula>"SATISFACTORIO"</formula>
    </cfRule>
  </conditionalFormatting>
  <conditionalFormatting sqref="J82">
    <cfRule type="cellIs" dxfId="248" priority="112" stopIfTrue="1" operator="equal">
      <formula>"INSUFICIENTE"</formula>
    </cfRule>
    <cfRule type="cellIs" dxfId="247" priority="113" stopIfTrue="1" operator="equal">
      <formula>"ADECUADO"</formula>
    </cfRule>
    <cfRule type="cellIs" dxfId="246" priority="114" stopIfTrue="1" operator="equal">
      <formula>"SATISFACTORIO"</formula>
    </cfRule>
  </conditionalFormatting>
  <conditionalFormatting sqref="F84">
    <cfRule type="cellIs" dxfId="245" priority="109" stopIfTrue="1" operator="equal">
      <formula>"INSUFICIENTE"</formula>
    </cfRule>
    <cfRule type="cellIs" dxfId="244" priority="110" stopIfTrue="1" operator="equal">
      <formula>"ADECUADO"</formula>
    </cfRule>
    <cfRule type="cellIs" dxfId="243" priority="111" stopIfTrue="1" operator="equal">
      <formula>"SATISFACTORIO"</formula>
    </cfRule>
  </conditionalFormatting>
  <conditionalFormatting sqref="F85">
    <cfRule type="cellIs" dxfId="242" priority="106" stopIfTrue="1" operator="equal">
      <formula>"INSUFICIENTE"</formula>
    </cfRule>
    <cfRule type="cellIs" dxfId="241" priority="107" stopIfTrue="1" operator="equal">
      <formula>"ADECUADO"</formula>
    </cfRule>
    <cfRule type="cellIs" dxfId="240" priority="108" stopIfTrue="1" operator="equal">
      <formula>"SATISFACTORIO"</formula>
    </cfRule>
  </conditionalFormatting>
  <conditionalFormatting sqref="F86">
    <cfRule type="cellIs" dxfId="239" priority="103" stopIfTrue="1" operator="equal">
      <formula>"INSUFICIENTE"</formula>
    </cfRule>
    <cfRule type="cellIs" dxfId="238" priority="104" stopIfTrue="1" operator="equal">
      <formula>"ADECUADO"</formula>
    </cfRule>
    <cfRule type="cellIs" dxfId="237" priority="105" stopIfTrue="1" operator="equal">
      <formula>"SATISFACTORIO"</formula>
    </cfRule>
  </conditionalFormatting>
  <conditionalFormatting sqref="F87">
    <cfRule type="cellIs" dxfId="236" priority="100" stopIfTrue="1" operator="equal">
      <formula>"INSUFICIENTE"</formula>
    </cfRule>
    <cfRule type="cellIs" dxfId="235" priority="101" stopIfTrue="1" operator="equal">
      <formula>"ADECUADO"</formula>
    </cfRule>
    <cfRule type="cellIs" dxfId="234" priority="102" stopIfTrue="1" operator="equal">
      <formula>"SATISFACTORIO"</formula>
    </cfRule>
  </conditionalFormatting>
  <conditionalFormatting sqref="H84">
    <cfRule type="cellIs" dxfId="233" priority="97" stopIfTrue="1" operator="equal">
      <formula>"INSUFICIENTE"</formula>
    </cfRule>
    <cfRule type="cellIs" dxfId="232" priority="98" stopIfTrue="1" operator="equal">
      <formula>"ADECUADO"</formula>
    </cfRule>
    <cfRule type="cellIs" dxfId="231" priority="99" stopIfTrue="1" operator="equal">
      <formula>"SATISFACTORIO"</formula>
    </cfRule>
  </conditionalFormatting>
  <conditionalFormatting sqref="J84">
    <cfRule type="cellIs" dxfId="230" priority="94" stopIfTrue="1" operator="equal">
      <formula>"INSUFICIENTE"</formula>
    </cfRule>
    <cfRule type="cellIs" dxfId="229" priority="95" stopIfTrue="1" operator="equal">
      <formula>"ADECUADO"</formula>
    </cfRule>
    <cfRule type="cellIs" dxfId="228" priority="96" stopIfTrue="1" operator="equal">
      <formula>"SATISFACTORIO"</formula>
    </cfRule>
  </conditionalFormatting>
  <conditionalFormatting sqref="F88">
    <cfRule type="cellIs" dxfId="227" priority="91" stopIfTrue="1" operator="equal">
      <formula>"INSUFICIENTE"</formula>
    </cfRule>
    <cfRule type="cellIs" dxfId="226" priority="92" stopIfTrue="1" operator="equal">
      <formula>"ADECUADO"</formula>
    </cfRule>
    <cfRule type="cellIs" dxfId="225" priority="93" stopIfTrue="1" operator="equal">
      <formula>"SATISFACTORIO"</formula>
    </cfRule>
  </conditionalFormatting>
  <conditionalFormatting sqref="F89">
    <cfRule type="cellIs" dxfId="224" priority="88" stopIfTrue="1" operator="equal">
      <formula>"INSUFICIENTE"</formula>
    </cfRule>
    <cfRule type="cellIs" dxfId="223" priority="89" stopIfTrue="1" operator="equal">
      <formula>"ADECUADO"</formula>
    </cfRule>
    <cfRule type="cellIs" dxfId="222" priority="90" stopIfTrue="1" operator="equal">
      <formula>"SATISFACTORIO"</formula>
    </cfRule>
  </conditionalFormatting>
  <conditionalFormatting sqref="F90">
    <cfRule type="cellIs" dxfId="221" priority="85" stopIfTrue="1" operator="equal">
      <formula>"INSUFICIENTE"</formula>
    </cfRule>
    <cfRule type="cellIs" dxfId="220" priority="86" stopIfTrue="1" operator="equal">
      <formula>"ADECUADO"</formula>
    </cfRule>
    <cfRule type="cellIs" dxfId="219" priority="87" stopIfTrue="1" operator="equal">
      <formula>"SATISFACTORIO"</formula>
    </cfRule>
  </conditionalFormatting>
  <conditionalFormatting sqref="F91">
    <cfRule type="cellIs" dxfId="218" priority="82" stopIfTrue="1" operator="equal">
      <formula>"INSUFICIENTE"</formula>
    </cfRule>
    <cfRule type="cellIs" dxfId="217" priority="83" stopIfTrue="1" operator="equal">
      <formula>"ADECUADO"</formula>
    </cfRule>
    <cfRule type="cellIs" dxfId="216" priority="84" stopIfTrue="1" operator="equal">
      <formula>"SATISFACTORIO"</formula>
    </cfRule>
  </conditionalFormatting>
  <conditionalFormatting sqref="H88">
    <cfRule type="cellIs" dxfId="215" priority="79" stopIfTrue="1" operator="equal">
      <formula>"INSUFICIENTE"</formula>
    </cfRule>
    <cfRule type="cellIs" dxfId="214" priority="80" stopIfTrue="1" operator="equal">
      <formula>"ADECUADO"</formula>
    </cfRule>
    <cfRule type="cellIs" dxfId="213" priority="81" stopIfTrue="1" operator="equal">
      <formula>"SATISFACTORIO"</formula>
    </cfRule>
  </conditionalFormatting>
  <conditionalFormatting sqref="J88">
    <cfRule type="cellIs" dxfId="212" priority="76" stopIfTrue="1" operator="equal">
      <formula>"INSUFICIENTE"</formula>
    </cfRule>
    <cfRule type="cellIs" dxfId="211" priority="77" stopIfTrue="1" operator="equal">
      <formula>"ADECUADO"</formula>
    </cfRule>
    <cfRule type="cellIs" dxfId="210" priority="78" stopIfTrue="1" operator="equal">
      <formula>"SATISFACTORIO"</formula>
    </cfRule>
  </conditionalFormatting>
  <conditionalFormatting sqref="F92">
    <cfRule type="cellIs" dxfId="209" priority="73" stopIfTrue="1" operator="equal">
      <formula>"INSUFICIENTE"</formula>
    </cfRule>
    <cfRule type="cellIs" dxfId="208" priority="74" stopIfTrue="1" operator="equal">
      <formula>"ADECUADO"</formula>
    </cfRule>
    <cfRule type="cellIs" dxfId="207" priority="75" stopIfTrue="1" operator="equal">
      <formula>"SATISFACTORIO"</formula>
    </cfRule>
  </conditionalFormatting>
  <conditionalFormatting sqref="H92">
    <cfRule type="cellIs" dxfId="206" priority="70" stopIfTrue="1" operator="equal">
      <formula>"INSUFICIENTE"</formula>
    </cfRule>
    <cfRule type="cellIs" dxfId="205" priority="71" stopIfTrue="1" operator="equal">
      <formula>"ADECUADO"</formula>
    </cfRule>
    <cfRule type="cellIs" dxfId="204" priority="72" stopIfTrue="1" operator="equal">
      <formula>"SATISFACTORIO"</formula>
    </cfRule>
  </conditionalFormatting>
  <conditionalFormatting sqref="J92">
    <cfRule type="cellIs" dxfId="203" priority="67" stopIfTrue="1" operator="equal">
      <formula>"INSUFICIENTE"</formula>
    </cfRule>
    <cfRule type="cellIs" dxfId="202" priority="68" stopIfTrue="1" operator="equal">
      <formula>"ADECUADO"</formula>
    </cfRule>
    <cfRule type="cellIs" dxfId="201" priority="69" stopIfTrue="1" operator="equal">
      <formula>"SATISFACTORIO"</formula>
    </cfRule>
  </conditionalFormatting>
  <conditionalFormatting sqref="F93">
    <cfRule type="cellIs" dxfId="200" priority="64" stopIfTrue="1" operator="equal">
      <formula>"INSUFICIENTE"</formula>
    </cfRule>
    <cfRule type="cellIs" dxfId="199" priority="65" stopIfTrue="1" operator="equal">
      <formula>"ADECUADO"</formula>
    </cfRule>
    <cfRule type="cellIs" dxfId="198" priority="66" stopIfTrue="1" operator="equal">
      <formula>"SATISFACTORIO"</formula>
    </cfRule>
  </conditionalFormatting>
  <conditionalFormatting sqref="H93">
    <cfRule type="cellIs" dxfId="197" priority="61" stopIfTrue="1" operator="equal">
      <formula>"INSUFICIENTE"</formula>
    </cfRule>
    <cfRule type="cellIs" dxfId="196" priority="62" stopIfTrue="1" operator="equal">
      <formula>"ADECUADO"</formula>
    </cfRule>
    <cfRule type="cellIs" dxfId="195" priority="63" stopIfTrue="1" operator="equal">
      <formula>"SATISFACTORIO"</formula>
    </cfRule>
  </conditionalFormatting>
  <conditionalFormatting sqref="J93">
    <cfRule type="cellIs" dxfId="194" priority="58" stopIfTrue="1" operator="equal">
      <formula>"INSUFICIENTE"</formula>
    </cfRule>
    <cfRule type="cellIs" dxfId="193" priority="59" stopIfTrue="1" operator="equal">
      <formula>"ADECUADO"</formula>
    </cfRule>
    <cfRule type="cellIs" dxfId="192" priority="60" stopIfTrue="1" operator="equal">
      <formula>"SATISFACTORIO"</formula>
    </cfRule>
  </conditionalFormatting>
  <conditionalFormatting sqref="F94">
    <cfRule type="cellIs" dxfId="191" priority="55" stopIfTrue="1" operator="equal">
      <formula>"INSUFICIENTE"</formula>
    </cfRule>
    <cfRule type="cellIs" dxfId="190" priority="56" stopIfTrue="1" operator="equal">
      <formula>"ADECUADO"</formula>
    </cfRule>
    <cfRule type="cellIs" dxfId="189" priority="57" stopIfTrue="1" operator="equal">
      <formula>"SATISFACTORIO"</formula>
    </cfRule>
  </conditionalFormatting>
  <conditionalFormatting sqref="H94">
    <cfRule type="cellIs" dxfId="188" priority="52" stopIfTrue="1" operator="equal">
      <formula>"INSUFICIENTE"</formula>
    </cfRule>
    <cfRule type="cellIs" dxfId="187" priority="53" stopIfTrue="1" operator="equal">
      <formula>"ADECUADO"</formula>
    </cfRule>
    <cfRule type="cellIs" dxfId="186" priority="54" stopIfTrue="1" operator="equal">
      <formula>"SATISFACTORIO"</formula>
    </cfRule>
  </conditionalFormatting>
  <conditionalFormatting sqref="J94">
    <cfRule type="cellIs" dxfId="185" priority="49" stopIfTrue="1" operator="equal">
      <formula>"INSUFICIENTE"</formula>
    </cfRule>
    <cfRule type="cellIs" dxfId="184" priority="50" stopIfTrue="1" operator="equal">
      <formula>"ADECUADO"</formula>
    </cfRule>
    <cfRule type="cellIs" dxfId="183" priority="51" stopIfTrue="1" operator="equal">
      <formula>"SATISFACTORIO"</formula>
    </cfRule>
  </conditionalFormatting>
  <conditionalFormatting sqref="F95">
    <cfRule type="cellIs" dxfId="182" priority="46" stopIfTrue="1" operator="equal">
      <formula>"INSUFICIENTE"</formula>
    </cfRule>
    <cfRule type="cellIs" dxfId="181" priority="47" stopIfTrue="1" operator="equal">
      <formula>"ADECUADO"</formula>
    </cfRule>
    <cfRule type="cellIs" dxfId="180" priority="48" stopIfTrue="1" operator="equal">
      <formula>"SATISFACTORIO"</formula>
    </cfRule>
  </conditionalFormatting>
  <conditionalFormatting sqref="F96">
    <cfRule type="cellIs" dxfId="179" priority="43" stopIfTrue="1" operator="equal">
      <formula>"INSUFICIENTE"</formula>
    </cfRule>
    <cfRule type="cellIs" dxfId="178" priority="44" stopIfTrue="1" operator="equal">
      <formula>"ADECUADO"</formula>
    </cfRule>
    <cfRule type="cellIs" dxfId="177" priority="45" stopIfTrue="1" operator="equal">
      <formula>"SATISFACTORIO"</formula>
    </cfRule>
  </conditionalFormatting>
  <conditionalFormatting sqref="H95">
    <cfRule type="cellIs" dxfId="176" priority="40" stopIfTrue="1" operator="equal">
      <formula>"INSUFICIENTE"</formula>
    </cfRule>
    <cfRule type="cellIs" dxfId="175" priority="41" stopIfTrue="1" operator="equal">
      <formula>"ADECUADO"</formula>
    </cfRule>
    <cfRule type="cellIs" dxfId="174" priority="42" stopIfTrue="1" operator="equal">
      <formula>"SATISFACTORIO"</formula>
    </cfRule>
  </conditionalFormatting>
  <conditionalFormatting sqref="J95">
    <cfRule type="cellIs" dxfId="173" priority="37" stopIfTrue="1" operator="equal">
      <formula>"INSUFICIENTE"</formula>
    </cfRule>
    <cfRule type="cellIs" dxfId="172" priority="38" stopIfTrue="1" operator="equal">
      <formula>"ADECUADO"</formula>
    </cfRule>
    <cfRule type="cellIs" dxfId="171" priority="39" stopIfTrue="1" operator="equal">
      <formula>"SATISFACTORIO"</formula>
    </cfRule>
  </conditionalFormatting>
  <conditionalFormatting sqref="F97">
    <cfRule type="cellIs" dxfId="170" priority="34" stopIfTrue="1" operator="equal">
      <formula>"INSUFICIENTE"</formula>
    </cfRule>
    <cfRule type="cellIs" dxfId="169" priority="35" stopIfTrue="1" operator="equal">
      <formula>"ADECUADO"</formula>
    </cfRule>
    <cfRule type="cellIs" dxfId="168" priority="36" stopIfTrue="1" operator="equal">
      <formula>"SATISFACTORIO"</formula>
    </cfRule>
  </conditionalFormatting>
  <conditionalFormatting sqref="F98">
    <cfRule type="cellIs" dxfId="167" priority="31" stopIfTrue="1" operator="equal">
      <formula>"INSUFICIENTE"</formula>
    </cfRule>
    <cfRule type="cellIs" dxfId="166" priority="32" stopIfTrue="1" operator="equal">
      <formula>"ADECUADO"</formula>
    </cfRule>
    <cfRule type="cellIs" dxfId="165" priority="33" stopIfTrue="1" operator="equal">
      <formula>"SATISFACTORIO"</formula>
    </cfRule>
  </conditionalFormatting>
  <conditionalFormatting sqref="F99">
    <cfRule type="cellIs" dxfId="164" priority="28" stopIfTrue="1" operator="equal">
      <formula>"INSUFICIENTE"</formula>
    </cfRule>
    <cfRule type="cellIs" dxfId="163" priority="29" stopIfTrue="1" operator="equal">
      <formula>"ADECUADO"</formula>
    </cfRule>
    <cfRule type="cellIs" dxfId="162" priority="30" stopIfTrue="1" operator="equal">
      <formula>"SATISFACTORIO"</formula>
    </cfRule>
  </conditionalFormatting>
  <conditionalFormatting sqref="H97">
    <cfRule type="cellIs" dxfId="161" priority="25" stopIfTrue="1" operator="equal">
      <formula>"INSUFICIENTE"</formula>
    </cfRule>
    <cfRule type="cellIs" dxfId="160" priority="26" stopIfTrue="1" operator="equal">
      <formula>"ADECUADO"</formula>
    </cfRule>
    <cfRule type="cellIs" dxfId="159" priority="27" stopIfTrue="1" operator="equal">
      <formula>"SATISFACTORIO"</formula>
    </cfRule>
  </conditionalFormatting>
  <conditionalFormatting sqref="J97">
    <cfRule type="cellIs" dxfId="158" priority="22" stopIfTrue="1" operator="equal">
      <formula>"INSUFICIENTE"</formula>
    </cfRule>
    <cfRule type="cellIs" dxfId="157" priority="23" stopIfTrue="1" operator="equal">
      <formula>"ADECUADO"</formula>
    </cfRule>
    <cfRule type="cellIs" dxfId="156" priority="24" stopIfTrue="1" operator="equal">
      <formula>"SATISFACTORIO"</formula>
    </cfRule>
  </conditionalFormatting>
  <conditionalFormatting sqref="H12">
    <cfRule type="cellIs" dxfId="155" priority="10" stopIfTrue="1" operator="equal">
      <formula>"INSUFICIENTE"</formula>
    </cfRule>
    <cfRule type="cellIs" dxfId="154" priority="11" stopIfTrue="1" operator="equal">
      <formula>"ADECUADO"</formula>
    </cfRule>
    <cfRule type="cellIs" dxfId="153" priority="12" stopIfTrue="1" operator="equal">
      <formula>"SATISFACTORIO"</formula>
    </cfRule>
  </conditionalFormatting>
  <conditionalFormatting sqref="F40">
    <cfRule type="cellIs" dxfId="152" priority="7" stopIfTrue="1" operator="equal">
      <formula>"INSUFICIENTE"</formula>
    </cfRule>
    <cfRule type="cellIs" dxfId="151" priority="8" stopIfTrue="1" operator="equal">
      <formula>"ADECUADO"</formula>
    </cfRule>
    <cfRule type="cellIs" dxfId="150" priority="9" stopIfTrue="1" operator="equal">
      <formula>"SATISFACTORIO"</formula>
    </cfRule>
  </conditionalFormatting>
  <conditionalFormatting sqref="H40">
    <cfRule type="cellIs" dxfId="149" priority="4" stopIfTrue="1" operator="equal">
      <formula>"INSUFICIENTE"</formula>
    </cfRule>
    <cfRule type="cellIs" dxfId="148" priority="5" stopIfTrue="1" operator="equal">
      <formula>"ADECUADO"</formula>
    </cfRule>
    <cfRule type="cellIs" dxfId="147" priority="6" stopIfTrue="1" operator="equal">
      <formula>"SATISFACTORIO"</formula>
    </cfRule>
  </conditionalFormatting>
  <conditionalFormatting sqref="J40">
    <cfRule type="cellIs" dxfId="146" priority="1" stopIfTrue="1" operator="equal">
      <formula>"INSUFICIENTE"</formula>
    </cfRule>
    <cfRule type="cellIs" dxfId="145" priority="2" stopIfTrue="1" operator="equal">
      <formula>"ADECUADO"</formula>
    </cfRule>
    <cfRule type="cellIs" dxfId="144" priority="3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63"/>
  <sheetViews>
    <sheetView topLeftCell="A58" zoomScale="90" zoomScaleNormal="90" workbookViewId="0">
      <selection activeCell="I57" sqref="I57:I63"/>
    </sheetView>
  </sheetViews>
  <sheetFormatPr baseColWidth="10" defaultRowHeight="15" x14ac:dyDescent="0.25"/>
  <cols>
    <col min="1" max="1" width="15" customWidth="1"/>
    <col min="2" max="2" width="21.28515625" customWidth="1"/>
    <col min="3" max="3" width="18.85546875" customWidth="1"/>
    <col min="4" max="4" width="22.85546875" customWidth="1"/>
    <col min="5" max="5" width="12.7109375" customWidth="1"/>
    <col min="6" max="6" width="15.42578125" customWidth="1"/>
    <col min="7" max="7" width="13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435"/>
      <c r="B1" s="435"/>
      <c r="C1" s="435"/>
      <c r="D1" s="402" t="s">
        <v>0</v>
      </c>
      <c r="E1" s="403"/>
      <c r="F1" s="403"/>
      <c r="G1" s="403"/>
      <c r="H1" s="403"/>
      <c r="I1" s="410" t="s">
        <v>1</v>
      </c>
      <c r="J1" s="411"/>
    </row>
    <row r="2" spans="1:10" ht="15.75" x14ac:dyDescent="0.25">
      <c r="A2" s="435"/>
      <c r="B2" s="435"/>
      <c r="C2" s="435"/>
      <c r="D2" s="402" t="s">
        <v>2</v>
      </c>
      <c r="E2" s="403"/>
      <c r="F2" s="403"/>
      <c r="G2" s="403"/>
      <c r="H2" s="403"/>
      <c r="I2" s="410" t="s">
        <v>3</v>
      </c>
      <c r="J2" s="411"/>
    </row>
    <row r="3" spans="1:10" x14ac:dyDescent="0.25">
      <c r="A3" s="435"/>
      <c r="B3" s="435"/>
      <c r="C3" s="435"/>
      <c r="D3" s="436" t="s">
        <v>4</v>
      </c>
      <c r="E3" s="399"/>
      <c r="F3" s="399"/>
      <c r="G3" s="399"/>
      <c r="H3" s="399"/>
      <c r="I3" s="410" t="s">
        <v>5</v>
      </c>
      <c r="J3" s="411"/>
    </row>
    <row r="4" spans="1:10" x14ac:dyDescent="0.25">
      <c r="A4" s="435"/>
      <c r="B4" s="435"/>
      <c r="C4" s="435"/>
      <c r="D4" s="400"/>
      <c r="E4" s="401"/>
      <c r="F4" s="401"/>
      <c r="G4" s="401"/>
      <c r="H4" s="401"/>
      <c r="I4" s="410" t="s">
        <v>6</v>
      </c>
      <c r="J4" s="411"/>
    </row>
    <row r="7" spans="1:10" x14ac:dyDescent="0.25">
      <c r="A7" s="404" t="s">
        <v>457</v>
      </c>
      <c r="B7" s="405"/>
      <c r="C7" s="405"/>
      <c r="D7" s="405"/>
      <c r="E7" s="405"/>
      <c r="F7" s="405"/>
      <c r="G7" s="405"/>
      <c r="H7" s="405"/>
      <c r="I7" s="405"/>
      <c r="J7" s="405"/>
    </row>
    <row r="8" spans="1:10" ht="24" x14ac:dyDescent="0.25">
      <c r="A8" s="225" t="s">
        <v>13</v>
      </c>
      <c r="B8" s="226" t="s">
        <v>12</v>
      </c>
      <c r="C8" s="225" t="s">
        <v>14</v>
      </c>
      <c r="D8" s="226" t="s">
        <v>7</v>
      </c>
      <c r="E8" s="227" t="s">
        <v>8</v>
      </c>
      <c r="F8" s="227" t="s">
        <v>9</v>
      </c>
      <c r="G8" s="228" t="s">
        <v>10</v>
      </c>
      <c r="H8" s="228" t="s">
        <v>9</v>
      </c>
      <c r="I8" s="228" t="s">
        <v>24</v>
      </c>
      <c r="J8" s="228" t="s">
        <v>9</v>
      </c>
    </row>
    <row r="9" spans="1:10" ht="112.5" customHeight="1" x14ac:dyDescent="0.25">
      <c r="A9" s="316" t="s">
        <v>97</v>
      </c>
      <c r="B9" s="277" t="s">
        <v>98</v>
      </c>
      <c r="C9" s="505" t="s">
        <v>59</v>
      </c>
      <c r="D9" s="206" t="s">
        <v>367</v>
      </c>
      <c r="E9" s="104" t="s">
        <v>129</v>
      </c>
      <c r="F9" s="280" t="s">
        <v>442</v>
      </c>
      <c r="G9" s="287" t="s">
        <v>196</v>
      </c>
      <c r="H9" s="280" t="s">
        <v>442</v>
      </c>
      <c r="I9" s="287" t="str">
        <f>+G9</f>
        <v>N.A</v>
      </c>
      <c r="J9" s="280" t="s">
        <v>442</v>
      </c>
    </row>
    <row r="10" spans="1:10" ht="90" x14ac:dyDescent="0.25">
      <c r="A10" s="276"/>
      <c r="B10" s="278"/>
      <c r="C10" s="505"/>
      <c r="D10" s="206" t="s">
        <v>368</v>
      </c>
      <c r="E10" s="104" t="s">
        <v>129</v>
      </c>
      <c r="F10" s="281"/>
      <c r="G10" s="287"/>
      <c r="H10" s="281"/>
      <c r="I10" s="287"/>
      <c r="J10" s="281"/>
    </row>
    <row r="11" spans="1:10" ht="67.5" x14ac:dyDescent="0.25">
      <c r="A11" s="276"/>
      <c r="B11" s="278"/>
      <c r="C11" s="505"/>
      <c r="D11" s="206" t="s">
        <v>369</v>
      </c>
      <c r="E11" s="104" t="s">
        <v>129</v>
      </c>
      <c r="F11" s="282"/>
      <c r="G11" s="287"/>
      <c r="H11" s="282"/>
      <c r="I11" s="287"/>
      <c r="J11" s="282"/>
    </row>
    <row r="12" spans="1:10" ht="72.75" customHeight="1" x14ac:dyDescent="0.25">
      <c r="A12" s="316" t="s">
        <v>97</v>
      </c>
      <c r="B12" s="316" t="s">
        <v>98</v>
      </c>
      <c r="C12" s="505" t="s">
        <v>63</v>
      </c>
      <c r="D12" s="201" t="s">
        <v>370</v>
      </c>
      <c r="E12" s="104">
        <f>+AVERAGE('[1]FACTURACION '!$G$19:$G$20)</f>
        <v>0.65</v>
      </c>
      <c r="F12" s="197" t="str">
        <f t="shared" ref="F12:F63" si="0">+IF(E12&lt;=59%,"INSUFICIENTE",IF(E12&gt;=60%,IF(E12&lt;=79%,"ADECUADO",IF(E12&gt;=80%,"SATISFACTORIO"))))</f>
        <v>ADECUADO</v>
      </c>
      <c r="G12" s="287">
        <f>+AVERAGE(E12:E17)</f>
        <v>0.875</v>
      </c>
      <c r="H12" s="314" t="str">
        <f>+IF(G12&lt;=59%,"INSUFICIENTE",IF(G12&gt;=60%,IF(G12&lt;=79%,"ADECUADO",IF(G12&gt;=80%,"SATISFACTORIO"))))</f>
        <v>SATISFACTORIO</v>
      </c>
      <c r="I12" s="287">
        <f>+G12</f>
        <v>0.875</v>
      </c>
      <c r="J12" s="314" t="str">
        <f>+IF(I12&lt;=59%,"INSUFICIENTE",IF(I12&gt;=60%,IF(I12&lt;=79%,"ADECUADO",IF(I12&gt;=80%,"SATISFACTORIO"))))</f>
        <v>SATISFACTORIO</v>
      </c>
    </row>
    <row r="13" spans="1:10" ht="73.5" customHeight="1" x14ac:dyDescent="0.25">
      <c r="A13" s="276"/>
      <c r="B13" s="276"/>
      <c r="C13" s="505"/>
      <c r="D13" s="206" t="s">
        <v>371</v>
      </c>
      <c r="E13" s="104">
        <f>+'[1]FACTURACION '!$G$21</f>
        <v>0.8</v>
      </c>
      <c r="F13" s="197" t="str">
        <f t="shared" si="0"/>
        <v>SATISFACTORIO</v>
      </c>
      <c r="G13" s="287"/>
      <c r="H13" s="314"/>
      <c r="I13" s="287"/>
      <c r="J13" s="314"/>
    </row>
    <row r="14" spans="1:10" ht="54.75" customHeight="1" x14ac:dyDescent="0.25">
      <c r="A14" s="276"/>
      <c r="B14" s="276"/>
      <c r="C14" s="505"/>
      <c r="D14" s="206" t="s">
        <v>372</v>
      </c>
      <c r="E14" s="104">
        <f>+'[1]FACTURACION '!$G$22</f>
        <v>1</v>
      </c>
      <c r="F14" s="197" t="str">
        <f t="shared" si="0"/>
        <v>SATISFACTORIO</v>
      </c>
      <c r="G14" s="287"/>
      <c r="H14" s="314"/>
      <c r="I14" s="287"/>
      <c r="J14" s="314"/>
    </row>
    <row r="15" spans="1:10" ht="66.75" customHeight="1" x14ac:dyDescent="0.25">
      <c r="A15" s="276"/>
      <c r="B15" s="276"/>
      <c r="C15" s="505"/>
      <c r="D15" s="325" t="s">
        <v>373</v>
      </c>
      <c r="E15" s="104">
        <f>+'[1]FACTURACION '!$G$23</f>
        <v>0.8</v>
      </c>
      <c r="F15" s="197" t="str">
        <f t="shared" si="0"/>
        <v>SATISFACTORIO</v>
      </c>
      <c r="G15" s="287"/>
      <c r="H15" s="314"/>
      <c r="I15" s="287"/>
      <c r="J15" s="314"/>
    </row>
    <row r="16" spans="1:10" ht="66.75" customHeight="1" x14ac:dyDescent="0.25">
      <c r="A16" s="276"/>
      <c r="B16" s="276"/>
      <c r="C16" s="505"/>
      <c r="D16" s="326"/>
      <c r="E16" s="104">
        <f>+'[1]FACTURACION '!$G$24</f>
        <v>1</v>
      </c>
      <c r="F16" s="197" t="str">
        <f t="shared" si="0"/>
        <v>SATISFACTORIO</v>
      </c>
      <c r="G16" s="287"/>
      <c r="H16" s="314"/>
      <c r="I16" s="287"/>
      <c r="J16" s="314"/>
    </row>
    <row r="17" spans="1:10" ht="66.75" customHeight="1" x14ac:dyDescent="0.25">
      <c r="A17" s="276"/>
      <c r="B17" s="276"/>
      <c r="C17" s="505"/>
      <c r="D17" s="206" t="s">
        <v>374</v>
      </c>
      <c r="E17" s="104">
        <f>+'[1]FACTURACION '!$G$25</f>
        <v>1</v>
      </c>
      <c r="F17" s="197" t="str">
        <f t="shared" si="0"/>
        <v>SATISFACTORIO</v>
      </c>
      <c r="G17" s="287"/>
      <c r="H17" s="314"/>
      <c r="I17" s="287"/>
      <c r="J17" s="314"/>
    </row>
    <row r="18" spans="1:10" ht="45" customHeight="1" x14ac:dyDescent="0.25">
      <c r="A18" s="276"/>
      <c r="B18" s="276"/>
      <c r="C18" s="497" t="s">
        <v>79</v>
      </c>
      <c r="D18" s="355" t="s">
        <v>375</v>
      </c>
      <c r="E18" s="104" t="s">
        <v>129</v>
      </c>
      <c r="F18" s="280" t="s">
        <v>442</v>
      </c>
      <c r="G18" s="270" t="s">
        <v>196</v>
      </c>
      <c r="H18" s="280" t="s">
        <v>442</v>
      </c>
      <c r="I18" s="270" t="str">
        <f>+G18</f>
        <v>N.A</v>
      </c>
      <c r="J18" s="280" t="s">
        <v>442</v>
      </c>
    </row>
    <row r="19" spans="1:10" ht="26.25" customHeight="1" x14ac:dyDescent="0.25">
      <c r="A19" s="276"/>
      <c r="B19" s="276"/>
      <c r="C19" s="498"/>
      <c r="D19" s="356"/>
      <c r="E19" s="104" t="s">
        <v>129</v>
      </c>
      <c r="F19" s="281"/>
      <c r="G19" s="271"/>
      <c r="H19" s="281"/>
      <c r="I19" s="271"/>
      <c r="J19" s="281"/>
    </row>
    <row r="20" spans="1:10" ht="24" customHeight="1" x14ac:dyDescent="0.25">
      <c r="A20" s="276"/>
      <c r="B20" s="276"/>
      <c r="C20" s="498"/>
      <c r="D20" s="356"/>
      <c r="E20" s="104" t="s">
        <v>129</v>
      </c>
      <c r="F20" s="281"/>
      <c r="G20" s="271"/>
      <c r="H20" s="281"/>
      <c r="I20" s="271"/>
      <c r="J20" s="281"/>
    </row>
    <row r="21" spans="1:10" ht="27" customHeight="1" x14ac:dyDescent="0.25">
      <c r="A21" s="276"/>
      <c r="B21" s="276"/>
      <c r="C21" s="498"/>
      <c r="D21" s="481"/>
      <c r="E21" s="104" t="s">
        <v>129</v>
      </c>
      <c r="F21" s="281"/>
      <c r="G21" s="271"/>
      <c r="H21" s="281"/>
      <c r="I21" s="271"/>
      <c r="J21" s="281"/>
    </row>
    <row r="22" spans="1:10" ht="36" customHeight="1" x14ac:dyDescent="0.25">
      <c r="A22" s="276"/>
      <c r="B22" s="276"/>
      <c r="C22" s="498"/>
      <c r="D22" s="90" t="s">
        <v>376</v>
      </c>
      <c r="E22" s="104" t="s">
        <v>129</v>
      </c>
      <c r="F22" s="281"/>
      <c r="G22" s="271"/>
      <c r="H22" s="281"/>
      <c r="I22" s="271"/>
      <c r="J22" s="281"/>
    </row>
    <row r="23" spans="1:10" ht="36" customHeight="1" x14ac:dyDescent="0.25">
      <c r="A23" s="276"/>
      <c r="B23" s="276"/>
      <c r="C23" s="498"/>
      <c r="D23" s="90" t="s">
        <v>377</v>
      </c>
      <c r="E23" s="104" t="s">
        <v>129</v>
      </c>
      <c r="F23" s="281"/>
      <c r="G23" s="271"/>
      <c r="H23" s="281"/>
      <c r="I23" s="271"/>
      <c r="J23" s="281"/>
    </row>
    <row r="24" spans="1:10" ht="46.5" customHeight="1" x14ac:dyDescent="0.25">
      <c r="A24" s="276"/>
      <c r="B24" s="276"/>
      <c r="C24" s="498"/>
      <c r="D24" s="90" t="s">
        <v>378</v>
      </c>
      <c r="E24" s="104" t="s">
        <v>129</v>
      </c>
      <c r="F24" s="282"/>
      <c r="G24" s="271"/>
      <c r="H24" s="282"/>
      <c r="I24" s="271"/>
      <c r="J24" s="282"/>
    </row>
    <row r="25" spans="1:10" ht="33.75" x14ac:dyDescent="0.25">
      <c r="A25" s="276"/>
      <c r="B25" s="276"/>
      <c r="C25" s="476" t="s">
        <v>78</v>
      </c>
      <c r="D25" s="206" t="s">
        <v>379</v>
      </c>
      <c r="E25" s="104">
        <f>+[1]COSTOS!$G$15</f>
        <v>1</v>
      </c>
      <c r="F25" s="197" t="str">
        <f t="shared" si="0"/>
        <v>SATISFACTORIO</v>
      </c>
      <c r="G25" s="270">
        <f>+AVERAGE(E25:E28)</f>
        <v>0.83333333333333337</v>
      </c>
      <c r="H25" s="273" t="str">
        <f>+IF(G25&lt;=59%,"INSUFICIENTE",IF(G25&gt;=60%,IF(G25&lt;=79%,"ADECUADO",IF(G25&gt;=80%,"SATISFACTORIO"))))</f>
        <v>SATISFACTORIO</v>
      </c>
      <c r="I25" s="270">
        <f>+G25</f>
        <v>0.83333333333333337</v>
      </c>
      <c r="J25" s="273" t="str">
        <f>+IF(I25&lt;=59%,"INSUFICIENTE",IF(I25&gt;=60%,IF(I25&lt;=79%,"ADECUADO",IF(I25&gt;=80%,"SATISFACTORIO"))))</f>
        <v>SATISFACTORIO</v>
      </c>
    </row>
    <row r="26" spans="1:10" ht="45" x14ac:dyDescent="0.25">
      <c r="A26" s="276"/>
      <c r="B26" s="276"/>
      <c r="C26" s="466"/>
      <c r="D26" s="205" t="s">
        <v>380</v>
      </c>
      <c r="E26" s="104" t="str">
        <f>+[1]COSTOS!$G$16</f>
        <v>N.A</v>
      </c>
      <c r="F26" s="197" t="str">
        <f t="shared" si="0"/>
        <v>SATISFACTORIO</v>
      </c>
      <c r="G26" s="271"/>
      <c r="H26" s="274"/>
      <c r="I26" s="271"/>
      <c r="J26" s="274"/>
    </row>
    <row r="27" spans="1:10" ht="67.5" x14ac:dyDescent="0.25">
      <c r="A27" s="276"/>
      <c r="B27" s="276"/>
      <c r="C27" s="466"/>
      <c r="D27" s="206" t="s">
        <v>381</v>
      </c>
      <c r="E27" s="104">
        <f>+[1]COSTOS!$G$17</f>
        <v>0.5</v>
      </c>
      <c r="F27" s="197" t="str">
        <f t="shared" si="0"/>
        <v>INSUFICIENTE</v>
      </c>
      <c r="G27" s="271"/>
      <c r="H27" s="274"/>
      <c r="I27" s="271"/>
      <c r="J27" s="274"/>
    </row>
    <row r="28" spans="1:10" ht="67.5" x14ac:dyDescent="0.25">
      <c r="A28" s="322"/>
      <c r="B28" s="322"/>
      <c r="C28" s="471"/>
      <c r="D28" s="206" t="s">
        <v>382</v>
      </c>
      <c r="E28" s="104">
        <f>+[1]COSTOS!$G$18</f>
        <v>1</v>
      </c>
      <c r="F28" s="197" t="str">
        <f t="shared" si="0"/>
        <v>SATISFACTORIO</v>
      </c>
      <c r="G28" s="305"/>
      <c r="H28" s="306"/>
      <c r="I28" s="305"/>
      <c r="J28" s="306"/>
    </row>
    <row r="29" spans="1:10" ht="106.5" customHeight="1" x14ac:dyDescent="0.25">
      <c r="A29" s="316" t="s">
        <v>97</v>
      </c>
      <c r="B29" s="316" t="s">
        <v>98</v>
      </c>
      <c r="C29" s="198" t="s">
        <v>85</v>
      </c>
      <c r="D29" s="206" t="s">
        <v>99</v>
      </c>
      <c r="E29" s="200">
        <f>+[1]SISTEMAS!$G$16</f>
        <v>1</v>
      </c>
      <c r="F29" s="197" t="str">
        <f t="shared" si="0"/>
        <v>SATISFACTORIO</v>
      </c>
      <c r="G29" s="200">
        <f>+E29</f>
        <v>1</v>
      </c>
      <c r="H29" s="98" t="str">
        <f>+IF(G29&lt;=59%,"INSUFICIENTE",IF(G29&gt;=60%,IF(G29&lt;=79%,"ADECUADO",IF(G29&gt;=80%,"SATISFACTORIO"))))</f>
        <v>SATISFACTORIO</v>
      </c>
      <c r="I29" s="200">
        <f>+G29</f>
        <v>1</v>
      </c>
      <c r="J29" s="98" t="str">
        <f>+IF(I29&lt;=59%,"INSUFICIENTE",IF(I29&gt;=60%,IF(I29&lt;=79%,"ADECUADO",IF(I29&gt;=80%,"SATISFACTORIO"))))</f>
        <v>SATISFACTORIO</v>
      </c>
    </row>
    <row r="30" spans="1:10" ht="78" customHeight="1" x14ac:dyDescent="0.25">
      <c r="A30" s="276"/>
      <c r="B30" s="276"/>
      <c r="C30" s="320" t="s">
        <v>65</v>
      </c>
      <c r="D30" s="95" t="s">
        <v>100</v>
      </c>
      <c r="E30" s="104">
        <f>+'[1]COMPRAS Y SUMINISTROS'!$G$16</f>
        <v>1</v>
      </c>
      <c r="F30" s="197" t="str">
        <f t="shared" si="0"/>
        <v>SATISFACTORIO</v>
      </c>
      <c r="G30" s="287">
        <f>+AVERAGE(E30:E34)</f>
        <v>0.88000000000000012</v>
      </c>
      <c r="H30" s="314" t="str">
        <f>+IF(G30&lt;=59%,"INSUFICIENTE",IF(G30&gt;=60%,IF(G30&lt;=79%,"ADECUADO",IF(G30&gt;=80%,"SATISFACTORIO"))))</f>
        <v>SATISFACTORIO</v>
      </c>
      <c r="I30" s="287">
        <f>+G30</f>
        <v>0.88000000000000012</v>
      </c>
      <c r="J30" s="314" t="str">
        <f>+IF(I30&lt;=59%,"INSUFICIENTE",IF(I30&gt;=60%,IF(I30&lt;=79%,"ADECUADO",IF(I30&gt;=80%,"SATISFACTORIO"))))</f>
        <v>SATISFACTORIO</v>
      </c>
    </row>
    <row r="31" spans="1:10" ht="67.5" x14ac:dyDescent="0.25">
      <c r="A31" s="276"/>
      <c r="B31" s="276"/>
      <c r="C31" s="320"/>
      <c r="D31" s="95" t="s">
        <v>177</v>
      </c>
      <c r="E31" s="104">
        <f>+'[1]COMPRAS Y SUMINISTROS'!$G$17</f>
        <v>1</v>
      </c>
      <c r="F31" s="197" t="str">
        <f t="shared" si="0"/>
        <v>SATISFACTORIO</v>
      </c>
      <c r="G31" s="287"/>
      <c r="H31" s="314"/>
      <c r="I31" s="287"/>
      <c r="J31" s="314"/>
    </row>
    <row r="32" spans="1:10" ht="34.5" customHeight="1" x14ac:dyDescent="0.25">
      <c r="A32" s="276"/>
      <c r="B32" s="276"/>
      <c r="C32" s="320"/>
      <c r="D32" s="90" t="s">
        <v>101</v>
      </c>
      <c r="E32" s="104">
        <f>+'[1]COMPRAS Y SUMINISTROS'!$G$18</f>
        <v>0.6</v>
      </c>
      <c r="F32" s="197" t="str">
        <f t="shared" si="0"/>
        <v>ADECUADO</v>
      </c>
      <c r="G32" s="287"/>
      <c r="H32" s="314"/>
      <c r="I32" s="287"/>
      <c r="J32" s="314"/>
    </row>
    <row r="33" spans="1:10" ht="46.5" customHeight="1" x14ac:dyDescent="0.25">
      <c r="A33" s="276"/>
      <c r="B33" s="276"/>
      <c r="C33" s="320"/>
      <c r="D33" s="90" t="s">
        <v>102</v>
      </c>
      <c r="E33" s="104">
        <f>+'[1]COMPRAS Y SUMINISTROS'!$G$19</f>
        <v>0.8</v>
      </c>
      <c r="F33" s="197" t="str">
        <f t="shared" si="0"/>
        <v>SATISFACTORIO</v>
      </c>
      <c r="G33" s="287"/>
      <c r="H33" s="314"/>
      <c r="I33" s="287"/>
      <c r="J33" s="314"/>
    </row>
    <row r="34" spans="1:10" ht="51.75" customHeight="1" x14ac:dyDescent="0.25">
      <c r="A34" s="276"/>
      <c r="B34" s="276"/>
      <c r="C34" s="320"/>
      <c r="D34" s="95" t="s">
        <v>383</v>
      </c>
      <c r="E34" s="104">
        <f>+'[1]COMPRAS Y SUMINISTROS'!$G$20</f>
        <v>1</v>
      </c>
      <c r="F34" s="197" t="str">
        <f t="shared" si="0"/>
        <v>SATISFACTORIO</v>
      </c>
      <c r="G34" s="287"/>
      <c r="H34" s="314"/>
      <c r="I34" s="287"/>
      <c r="J34" s="314"/>
    </row>
    <row r="35" spans="1:10" ht="22.5" x14ac:dyDescent="0.25">
      <c r="A35" s="276"/>
      <c r="B35" s="276"/>
      <c r="C35" s="475" t="s">
        <v>103</v>
      </c>
      <c r="D35" s="206" t="s">
        <v>384</v>
      </c>
      <c r="E35" s="104">
        <f>+[1]CONTABILIDAD!$G$14</f>
        <v>1</v>
      </c>
      <c r="F35" s="197" t="str">
        <f t="shared" si="0"/>
        <v>SATISFACTORIO</v>
      </c>
      <c r="G35" s="287">
        <f>+AVERAGE(E35:E39)</f>
        <v>0.91999999999999993</v>
      </c>
      <c r="H35" s="314" t="str">
        <f>+IF(G35&lt;=59%,"INSUFICIENTE",IF(G35&gt;=60%,IF(G35&lt;=79%,"ADECUADO",IF(G35&gt;=80%,"SATISFACTORIO"))))</f>
        <v>SATISFACTORIO</v>
      </c>
      <c r="I35" s="287">
        <f>+G35</f>
        <v>0.91999999999999993</v>
      </c>
      <c r="J35" s="314" t="str">
        <f>+IF(I35&lt;=59%,"INSUFICIENTE",IF(I35&gt;=60%,IF(I35&lt;=79%,"ADECUADO",IF(I35&gt;=80%,"SATISFACTORIO"))))</f>
        <v>SATISFACTORIO</v>
      </c>
    </row>
    <row r="36" spans="1:10" ht="22.5" x14ac:dyDescent="0.25">
      <c r="A36" s="276"/>
      <c r="B36" s="276"/>
      <c r="C36" s="475"/>
      <c r="D36" s="206" t="s">
        <v>385</v>
      </c>
      <c r="E36" s="104">
        <f>+[1]CONTABILIDAD!$G$15</f>
        <v>1</v>
      </c>
      <c r="F36" s="197" t="str">
        <f t="shared" si="0"/>
        <v>SATISFACTORIO</v>
      </c>
      <c r="G36" s="287"/>
      <c r="H36" s="314"/>
      <c r="I36" s="287"/>
      <c r="J36" s="314"/>
    </row>
    <row r="37" spans="1:10" ht="56.25" x14ac:dyDescent="0.25">
      <c r="A37" s="276"/>
      <c r="B37" s="276"/>
      <c r="C37" s="475"/>
      <c r="D37" s="206" t="s">
        <v>386</v>
      </c>
      <c r="E37" s="104">
        <f>+[1]CONTABILIDAD!$G$16</f>
        <v>0.8</v>
      </c>
      <c r="F37" s="197" t="str">
        <f t="shared" si="0"/>
        <v>SATISFACTORIO</v>
      </c>
      <c r="G37" s="287"/>
      <c r="H37" s="314"/>
      <c r="I37" s="287"/>
      <c r="J37" s="314"/>
    </row>
    <row r="38" spans="1:10" ht="22.5" x14ac:dyDescent="0.25">
      <c r="A38" s="276"/>
      <c r="B38" s="276"/>
      <c r="C38" s="475"/>
      <c r="D38" s="206" t="s">
        <v>387</v>
      </c>
      <c r="E38" s="104">
        <f>+[1]CONTABILIDAD!$G$17</f>
        <v>1</v>
      </c>
      <c r="F38" s="197" t="str">
        <f t="shared" si="0"/>
        <v>SATISFACTORIO</v>
      </c>
      <c r="G38" s="287"/>
      <c r="H38" s="314"/>
      <c r="I38" s="287"/>
      <c r="J38" s="314"/>
    </row>
    <row r="39" spans="1:10" ht="33.75" x14ac:dyDescent="0.25">
      <c r="A39" s="276"/>
      <c r="B39" s="276"/>
      <c r="C39" s="475"/>
      <c r="D39" s="206" t="s">
        <v>388</v>
      </c>
      <c r="E39" s="104">
        <f>+[1]CONTABILIDAD!$G$18</f>
        <v>0.8</v>
      </c>
      <c r="F39" s="197" t="str">
        <f t="shared" si="0"/>
        <v>SATISFACTORIO</v>
      </c>
      <c r="G39" s="287"/>
      <c r="H39" s="314"/>
      <c r="I39" s="287"/>
      <c r="J39" s="314"/>
    </row>
    <row r="40" spans="1:10" ht="32.25" customHeight="1" x14ac:dyDescent="0.25">
      <c r="A40" s="320" t="s">
        <v>97</v>
      </c>
      <c r="B40" s="320" t="s">
        <v>98</v>
      </c>
      <c r="C40" s="475" t="s">
        <v>131</v>
      </c>
      <c r="D40" s="94" t="s">
        <v>389</v>
      </c>
      <c r="E40" s="104">
        <f>+[1]TESORERIA!$G$14</f>
        <v>1</v>
      </c>
      <c r="F40" s="197" t="str">
        <f t="shared" si="0"/>
        <v>SATISFACTORIO</v>
      </c>
      <c r="G40" s="287">
        <f>+AVERAGE(E40:E44)</f>
        <v>1</v>
      </c>
      <c r="H40" s="314" t="str">
        <f>+IF(G40&lt;=59%,"INSUFICIENTE",IF(G40&gt;=60%,IF(G40&lt;=79%,"ADECUADO",IF(G40&gt;=80%,"SATISFACTORIO"))))</f>
        <v>SATISFACTORIO</v>
      </c>
      <c r="I40" s="287">
        <f>+G40</f>
        <v>1</v>
      </c>
      <c r="J40" s="314" t="str">
        <f>+IF(I40&lt;=59%,"INSUFICIENTE",IF(I40&gt;=60%,IF(I40&lt;=79%,"ADECUADO",IF(I40&gt;=80%,"SATISFACTORIO"))))</f>
        <v>SATISFACTORIO</v>
      </c>
    </row>
    <row r="41" spans="1:10" ht="33.75" x14ac:dyDescent="0.25">
      <c r="A41" s="320"/>
      <c r="B41" s="320"/>
      <c r="C41" s="475"/>
      <c r="D41" s="94" t="s">
        <v>390</v>
      </c>
      <c r="E41" s="104">
        <f>+[1]TESORERIA!$G$15</f>
        <v>1</v>
      </c>
      <c r="F41" s="197" t="str">
        <f t="shared" si="0"/>
        <v>SATISFACTORIO</v>
      </c>
      <c r="G41" s="287"/>
      <c r="H41" s="314"/>
      <c r="I41" s="287"/>
      <c r="J41" s="314"/>
    </row>
    <row r="42" spans="1:10" ht="33.75" x14ac:dyDescent="0.25">
      <c r="A42" s="320"/>
      <c r="B42" s="320"/>
      <c r="C42" s="475"/>
      <c r="D42" s="94" t="s">
        <v>391</v>
      </c>
      <c r="E42" s="104">
        <f>+[1]TESORERIA!$G$16</f>
        <v>1</v>
      </c>
      <c r="F42" s="197" t="str">
        <f t="shared" si="0"/>
        <v>SATISFACTORIO</v>
      </c>
      <c r="G42" s="287"/>
      <c r="H42" s="314"/>
      <c r="I42" s="287"/>
      <c r="J42" s="314"/>
    </row>
    <row r="43" spans="1:10" ht="45" x14ac:dyDescent="0.25">
      <c r="A43" s="320"/>
      <c r="B43" s="320"/>
      <c r="C43" s="475"/>
      <c r="D43" s="94" t="s">
        <v>392</v>
      </c>
      <c r="E43" s="104">
        <f>+[1]TESORERIA!$G$17</f>
        <v>1</v>
      </c>
      <c r="F43" s="197" t="str">
        <f t="shared" si="0"/>
        <v>SATISFACTORIO</v>
      </c>
      <c r="G43" s="287"/>
      <c r="H43" s="314"/>
      <c r="I43" s="287"/>
      <c r="J43" s="314"/>
    </row>
    <row r="44" spans="1:10" ht="33.75" x14ac:dyDescent="0.25">
      <c r="A44" s="320"/>
      <c r="B44" s="320"/>
      <c r="C44" s="475"/>
      <c r="D44" s="94" t="s">
        <v>393</v>
      </c>
      <c r="E44" s="104">
        <f>+[1]TESORERIA!$G$18</f>
        <v>1</v>
      </c>
      <c r="F44" s="197" t="str">
        <f t="shared" si="0"/>
        <v>SATISFACTORIO</v>
      </c>
      <c r="G44" s="287"/>
      <c r="H44" s="314"/>
      <c r="I44" s="287"/>
      <c r="J44" s="314"/>
    </row>
    <row r="45" spans="1:10" ht="78.75" x14ac:dyDescent="0.25">
      <c r="A45" s="320"/>
      <c r="B45" s="320"/>
      <c r="C45" s="475" t="s">
        <v>132</v>
      </c>
      <c r="D45" s="206" t="s">
        <v>178</v>
      </c>
      <c r="E45" s="104">
        <f>+[1]CARTERA!$G$15</f>
        <v>1</v>
      </c>
      <c r="F45" s="197" t="str">
        <f t="shared" si="0"/>
        <v>SATISFACTORIO</v>
      </c>
      <c r="G45" s="287">
        <f>+AVERAGE(E45:E51)</f>
        <v>0.85833333333333339</v>
      </c>
      <c r="H45" s="314" t="str">
        <f>+IF(G45&lt;=59%,"INSUFICIENTE",IF(G45&gt;=60%,IF(G45&lt;=79%,"ADECUADO",IF(G45&gt;=80%,"SATISFACTORIO"))))</f>
        <v>SATISFACTORIO</v>
      </c>
      <c r="I45" s="287">
        <f>+AVERAGE(G45:G51)</f>
        <v>0.85833333333333339</v>
      </c>
      <c r="J45" s="314" t="str">
        <f>+IF(I45&lt;=59%,"INSUFICIENTE",IF(I45&gt;=60%,IF(I45&lt;=79%,"ADECUADO",IF(I45&gt;=80%,"SATISFACTORIO"))))</f>
        <v>SATISFACTORIO</v>
      </c>
    </row>
    <row r="46" spans="1:10" ht="56.25" x14ac:dyDescent="0.25">
      <c r="A46" s="320"/>
      <c r="B46" s="320"/>
      <c r="C46" s="475"/>
      <c r="D46" s="206" t="s">
        <v>179</v>
      </c>
      <c r="E46" s="104">
        <f>+[1]CARTERA!$G$16</f>
        <v>0.95</v>
      </c>
      <c r="F46" s="197" t="str">
        <f t="shared" si="0"/>
        <v>SATISFACTORIO</v>
      </c>
      <c r="G46" s="287"/>
      <c r="H46" s="314"/>
      <c r="I46" s="287"/>
      <c r="J46" s="314"/>
    </row>
    <row r="47" spans="1:10" ht="56.25" x14ac:dyDescent="0.25">
      <c r="A47" s="320"/>
      <c r="B47" s="320"/>
      <c r="C47" s="475"/>
      <c r="D47" s="206" t="s">
        <v>180</v>
      </c>
      <c r="E47" s="104" t="str">
        <f>+[1]CARTERA!$G$17</f>
        <v>N.A.</v>
      </c>
      <c r="F47" s="197" t="str">
        <f t="shared" si="0"/>
        <v>SATISFACTORIO</v>
      </c>
      <c r="G47" s="287"/>
      <c r="H47" s="314"/>
      <c r="I47" s="287"/>
      <c r="J47" s="314"/>
    </row>
    <row r="48" spans="1:10" ht="22.5" x14ac:dyDescent="0.25">
      <c r="A48" s="320"/>
      <c r="B48" s="320"/>
      <c r="C48" s="475"/>
      <c r="D48" s="206" t="s">
        <v>181</v>
      </c>
      <c r="E48" s="104">
        <f>+[1]CARTERA!$G$18</f>
        <v>1</v>
      </c>
      <c r="F48" s="197" t="str">
        <f t="shared" si="0"/>
        <v>SATISFACTORIO</v>
      </c>
      <c r="G48" s="287"/>
      <c r="H48" s="314"/>
      <c r="I48" s="287"/>
      <c r="J48" s="314"/>
    </row>
    <row r="49" spans="1:11" ht="67.5" x14ac:dyDescent="0.25">
      <c r="A49" s="320"/>
      <c r="B49" s="320"/>
      <c r="C49" s="475"/>
      <c r="D49" s="206" t="s">
        <v>182</v>
      </c>
      <c r="E49" s="104">
        <f>+[1]CARTERA!$G$19</f>
        <v>1</v>
      </c>
      <c r="F49" s="197" t="str">
        <f t="shared" si="0"/>
        <v>SATISFACTORIO</v>
      </c>
      <c r="G49" s="287"/>
      <c r="H49" s="314"/>
      <c r="I49" s="287"/>
      <c r="J49" s="314"/>
    </row>
    <row r="50" spans="1:11" ht="67.5" x14ac:dyDescent="0.25">
      <c r="A50" s="320"/>
      <c r="B50" s="320"/>
      <c r="C50" s="475"/>
      <c r="D50" s="206" t="s">
        <v>183</v>
      </c>
      <c r="E50" s="104">
        <f>+[1]CARTERA!$G$20</f>
        <v>1</v>
      </c>
      <c r="F50" s="197" t="str">
        <f t="shared" si="0"/>
        <v>SATISFACTORIO</v>
      </c>
      <c r="G50" s="287"/>
      <c r="H50" s="314"/>
      <c r="I50" s="287"/>
      <c r="J50" s="314"/>
    </row>
    <row r="51" spans="1:11" ht="78.75" x14ac:dyDescent="0.25">
      <c r="A51" s="320"/>
      <c r="B51" s="320"/>
      <c r="C51" s="475"/>
      <c r="D51" s="206" t="s">
        <v>394</v>
      </c>
      <c r="E51" s="104">
        <f>+[1]CARTERA!$G$21</f>
        <v>0.2</v>
      </c>
      <c r="F51" s="197" t="str">
        <f t="shared" si="0"/>
        <v>INSUFICIENTE</v>
      </c>
      <c r="G51" s="287"/>
      <c r="H51" s="314"/>
      <c r="I51" s="287"/>
      <c r="J51" s="314"/>
    </row>
    <row r="52" spans="1:11" ht="53.25" customHeight="1" x14ac:dyDescent="0.25">
      <c r="A52" s="316" t="s">
        <v>97</v>
      </c>
      <c r="B52" s="478" t="s">
        <v>98</v>
      </c>
      <c r="C52" s="475" t="s">
        <v>52</v>
      </c>
      <c r="D52" s="206" t="s">
        <v>395</v>
      </c>
      <c r="E52" s="200">
        <f>+'[1]CONTROL INTERNO'!$G$27</f>
        <v>1</v>
      </c>
      <c r="F52" s="197" t="str">
        <f t="shared" si="0"/>
        <v>SATISFACTORIO</v>
      </c>
      <c r="G52" s="287">
        <f>+AVERAGE(E52:E53)</f>
        <v>1</v>
      </c>
      <c r="H52" s="314" t="str">
        <f>+IF(G52&lt;=59%,"INSUFICIENTE",IF(G52&gt;=60%,IF(G52&lt;=79%,"ADECUADO",IF(G52&gt;=80%,"SATISFACTORIO"))))</f>
        <v>SATISFACTORIO</v>
      </c>
      <c r="I52" s="287">
        <f>+G52</f>
        <v>1</v>
      </c>
      <c r="J52" s="314" t="str">
        <f>+IF(I52&lt;=59%,"INSUFICIENTE",IF(I52&gt;=60%,IF(I52&lt;=79%,"ADECUADO",IF(I52&gt;=80%,"SATISFACTORIO"))))</f>
        <v>SATISFACTORIO</v>
      </c>
    </row>
    <row r="53" spans="1:11" ht="75.75" customHeight="1" x14ac:dyDescent="0.25">
      <c r="A53" s="276"/>
      <c r="B53" s="506"/>
      <c r="C53" s="507"/>
      <c r="D53" s="206" t="s">
        <v>396</v>
      </c>
      <c r="E53" s="200" t="str">
        <f>+'[1]CONTROL INTERNO'!$G$28</f>
        <v>N.A.</v>
      </c>
      <c r="F53" s="197" t="str">
        <f t="shared" si="0"/>
        <v>SATISFACTORIO</v>
      </c>
      <c r="G53" s="287"/>
      <c r="H53" s="314"/>
      <c r="I53" s="287"/>
      <c r="J53" s="314"/>
    </row>
    <row r="54" spans="1:11" ht="85.5" customHeight="1" x14ac:dyDescent="0.25">
      <c r="A54" s="276"/>
      <c r="B54" s="506"/>
      <c r="C54" s="198" t="s">
        <v>77</v>
      </c>
      <c r="D54" s="206" t="s">
        <v>397</v>
      </c>
      <c r="E54" s="200">
        <f>+'[1]ADMISION AL USUARIO'!$G$17</f>
        <v>0.95</v>
      </c>
      <c r="F54" s="197" t="str">
        <f t="shared" si="0"/>
        <v>SATISFACTORIO</v>
      </c>
      <c r="G54" s="200">
        <f>+AVERAGE(E54)</f>
        <v>0.95</v>
      </c>
      <c r="H54" s="197" t="str">
        <f>+IF(G54&lt;=59%,"INSUFICIENTE",IF(G54&gt;=60%,IF(G54&lt;=79%,"ADECUADO",IF(G54&gt;=80%,"SATISFACTORIO"))))</f>
        <v>SATISFACTORIO</v>
      </c>
      <c r="I54" s="200">
        <f>+G54</f>
        <v>0.95</v>
      </c>
      <c r="J54" s="98" t="str">
        <f>+IF(I54&lt;=59%,"INSUFICIENTE",IF(I54&gt;=60%,IF(I54&lt;=79%,"ADECUADO",IF(I54&gt;=80%,"SATISFACTORIO"))))</f>
        <v>SATISFACTORIO</v>
      </c>
      <c r="K54" s="97"/>
    </row>
    <row r="55" spans="1:11" ht="56.25" x14ac:dyDescent="0.25">
      <c r="A55" s="276"/>
      <c r="B55" s="506"/>
      <c r="C55" s="475" t="s">
        <v>166</v>
      </c>
      <c r="D55" s="206" t="s">
        <v>197</v>
      </c>
      <c r="E55" s="270" t="s">
        <v>129</v>
      </c>
      <c r="F55" s="273" t="str">
        <f t="shared" si="0"/>
        <v>SATISFACTORIO</v>
      </c>
      <c r="G55" s="508" t="s">
        <v>196</v>
      </c>
      <c r="H55" s="450" t="s">
        <v>442</v>
      </c>
      <c r="I55" s="287" t="s">
        <v>196</v>
      </c>
      <c r="J55" s="450" t="s">
        <v>442</v>
      </c>
      <c r="K55" s="97"/>
    </row>
    <row r="56" spans="1:11" ht="45" customHeight="1" x14ac:dyDescent="0.25">
      <c r="A56" s="322"/>
      <c r="B56" s="479"/>
      <c r="C56" s="475"/>
      <c r="D56" s="206" t="s">
        <v>198</v>
      </c>
      <c r="E56" s="305"/>
      <c r="F56" s="306"/>
      <c r="G56" s="508"/>
      <c r="H56" s="450"/>
      <c r="I56" s="287"/>
      <c r="J56" s="450"/>
    </row>
    <row r="57" spans="1:11" ht="112.5" x14ac:dyDescent="0.25">
      <c r="A57" s="320" t="s">
        <v>398</v>
      </c>
      <c r="B57" s="509" t="s">
        <v>98</v>
      </c>
      <c r="C57" s="475" t="s">
        <v>278</v>
      </c>
      <c r="D57" s="206" t="s">
        <v>399</v>
      </c>
      <c r="E57" s="104">
        <f>+'[1]AUDITORIA MEDICA'!$G$20</f>
        <v>1</v>
      </c>
      <c r="F57" s="100" t="str">
        <f t="shared" si="0"/>
        <v>SATISFACTORIO</v>
      </c>
      <c r="G57" s="314">
        <v>0.7</v>
      </c>
      <c r="H57" s="314" t="s">
        <v>202</v>
      </c>
      <c r="I57" s="314">
        <f>+AVERAGE(G57:G63)</f>
        <v>0.7</v>
      </c>
      <c r="J57" s="314" t="s">
        <v>202</v>
      </c>
    </row>
    <row r="58" spans="1:11" ht="33.75" x14ac:dyDescent="0.25">
      <c r="A58" s="320"/>
      <c r="B58" s="509"/>
      <c r="C58" s="475"/>
      <c r="D58" s="206" t="s">
        <v>400</v>
      </c>
      <c r="E58" s="104">
        <f>+'[1]AUDITORIA MEDICA'!$G$21</f>
        <v>0.7</v>
      </c>
      <c r="F58" s="100" t="str">
        <f t="shared" si="0"/>
        <v>ADECUADO</v>
      </c>
      <c r="G58" s="314"/>
      <c r="H58" s="314"/>
      <c r="I58" s="314"/>
      <c r="J58" s="314"/>
    </row>
    <row r="59" spans="1:11" ht="63" customHeight="1" x14ac:dyDescent="0.25">
      <c r="A59" s="320"/>
      <c r="B59" s="509"/>
      <c r="C59" s="475"/>
      <c r="D59" s="204" t="s">
        <v>401</v>
      </c>
      <c r="E59" s="104">
        <f>+AVERAGE('[1]AUDITORIA MEDICA'!$G$22:$G$23)</f>
        <v>0.82499999999999996</v>
      </c>
      <c r="F59" s="100" t="str">
        <f t="shared" si="0"/>
        <v>SATISFACTORIO</v>
      </c>
      <c r="G59" s="314"/>
      <c r="H59" s="314"/>
      <c r="I59" s="314"/>
      <c r="J59" s="314"/>
    </row>
    <row r="60" spans="1:11" ht="45" x14ac:dyDescent="0.25">
      <c r="A60" s="320"/>
      <c r="B60" s="509"/>
      <c r="C60" s="475"/>
      <c r="D60" s="206" t="s">
        <v>402</v>
      </c>
      <c r="E60" s="104">
        <f>+'[1]AUDITORIA MEDICA'!$G$24</f>
        <v>0.65</v>
      </c>
      <c r="F60" s="100" t="str">
        <f t="shared" si="0"/>
        <v>ADECUADO</v>
      </c>
      <c r="G60" s="314"/>
      <c r="H60" s="314"/>
      <c r="I60" s="314"/>
      <c r="J60" s="314"/>
    </row>
    <row r="61" spans="1:11" ht="45" x14ac:dyDescent="0.25">
      <c r="A61" s="320"/>
      <c r="B61" s="509"/>
      <c r="C61" s="475"/>
      <c r="D61" s="206" t="s">
        <v>403</v>
      </c>
      <c r="E61" s="104">
        <f>+'[1]AUDITORIA MEDICA'!$G$25</f>
        <v>1</v>
      </c>
      <c r="F61" s="100" t="str">
        <f t="shared" si="0"/>
        <v>SATISFACTORIO</v>
      </c>
      <c r="G61" s="314"/>
      <c r="H61" s="314"/>
      <c r="I61" s="314"/>
      <c r="J61" s="314"/>
    </row>
    <row r="62" spans="1:11" ht="67.5" x14ac:dyDescent="0.25">
      <c r="A62" s="320"/>
      <c r="B62" s="509"/>
      <c r="C62" s="475"/>
      <c r="D62" s="206" t="s">
        <v>404</v>
      </c>
      <c r="E62" s="104">
        <f>+'[1]AUDITORIA MEDICA'!$G$26</f>
        <v>0.3</v>
      </c>
      <c r="F62" s="100" t="str">
        <f t="shared" si="0"/>
        <v>INSUFICIENTE</v>
      </c>
      <c r="G62" s="314"/>
      <c r="H62" s="314"/>
      <c r="I62" s="314"/>
      <c r="J62" s="314"/>
    </row>
    <row r="63" spans="1:11" ht="67.5" x14ac:dyDescent="0.25">
      <c r="A63" s="320"/>
      <c r="B63" s="509"/>
      <c r="C63" s="475"/>
      <c r="D63" s="206" t="s">
        <v>405</v>
      </c>
      <c r="E63" s="104">
        <f>+'[1]AUDITORIA MEDICA'!$G$27</f>
        <v>0.3</v>
      </c>
      <c r="F63" s="100" t="str">
        <f t="shared" si="0"/>
        <v>INSUFICIENTE</v>
      </c>
      <c r="G63" s="314"/>
      <c r="H63" s="314"/>
      <c r="I63" s="314"/>
      <c r="J63" s="314"/>
    </row>
  </sheetData>
  <mergeCells count="82">
    <mergeCell ref="J57:J63"/>
    <mergeCell ref="A57:A63"/>
    <mergeCell ref="B57:B63"/>
    <mergeCell ref="C57:C63"/>
    <mergeCell ref="G57:G63"/>
    <mergeCell ref="H57:H63"/>
    <mergeCell ref="I57:I63"/>
    <mergeCell ref="I52:I53"/>
    <mergeCell ref="J52:J53"/>
    <mergeCell ref="C55:C56"/>
    <mergeCell ref="E55:E56"/>
    <mergeCell ref="F55:F56"/>
    <mergeCell ref="G55:G56"/>
    <mergeCell ref="H55:H56"/>
    <mergeCell ref="I55:I56"/>
    <mergeCell ref="J55:J56"/>
    <mergeCell ref="A52:A56"/>
    <mergeCell ref="B52:B56"/>
    <mergeCell ref="C52:C53"/>
    <mergeCell ref="G52:G53"/>
    <mergeCell ref="H52:H53"/>
    <mergeCell ref="H35:H39"/>
    <mergeCell ref="I35:I39"/>
    <mergeCell ref="J35:J39"/>
    <mergeCell ref="A40:A51"/>
    <mergeCell ref="B40:B51"/>
    <mergeCell ref="C40:C44"/>
    <mergeCell ref="G40:G44"/>
    <mergeCell ref="H40:H44"/>
    <mergeCell ref="I40:I44"/>
    <mergeCell ref="J40:J44"/>
    <mergeCell ref="C45:C51"/>
    <mergeCell ref="G45:G51"/>
    <mergeCell ref="H45:H51"/>
    <mergeCell ref="I45:I51"/>
    <mergeCell ref="J45:J51"/>
    <mergeCell ref="J25:J28"/>
    <mergeCell ref="A29:A39"/>
    <mergeCell ref="B29:B39"/>
    <mergeCell ref="C30:C34"/>
    <mergeCell ref="G30:G34"/>
    <mergeCell ref="H30:H34"/>
    <mergeCell ref="I30:I34"/>
    <mergeCell ref="J30:J34"/>
    <mergeCell ref="C35:C39"/>
    <mergeCell ref="G35:G39"/>
    <mergeCell ref="A12:A28"/>
    <mergeCell ref="B12:B28"/>
    <mergeCell ref="C25:C28"/>
    <mergeCell ref="G25:G28"/>
    <mergeCell ref="H25:H28"/>
    <mergeCell ref="I25:I28"/>
    <mergeCell ref="J12:J17"/>
    <mergeCell ref="D15:D16"/>
    <mergeCell ref="C18:C24"/>
    <mergeCell ref="D18:D21"/>
    <mergeCell ref="G18:G24"/>
    <mergeCell ref="H18:H24"/>
    <mergeCell ref="I18:I24"/>
    <mergeCell ref="J18:J24"/>
    <mergeCell ref="C12:C17"/>
    <mergeCell ref="G12:G17"/>
    <mergeCell ref="H12:H17"/>
    <mergeCell ref="I12:I17"/>
    <mergeCell ref="F18:F24"/>
    <mergeCell ref="A7:J7"/>
    <mergeCell ref="A9:A11"/>
    <mergeCell ref="B9:B11"/>
    <mergeCell ref="C9:C11"/>
    <mergeCell ref="G9:G11"/>
    <mergeCell ref="H9:H11"/>
    <mergeCell ref="I9:I11"/>
    <mergeCell ref="J9:J11"/>
    <mergeCell ref="F9:F11"/>
    <mergeCell ref="A1:C4"/>
    <mergeCell ref="D1:H1"/>
    <mergeCell ref="I1:J1"/>
    <mergeCell ref="D2:H2"/>
    <mergeCell ref="I2:J2"/>
    <mergeCell ref="D3:H4"/>
    <mergeCell ref="I3:J3"/>
    <mergeCell ref="I4:J4"/>
  </mergeCells>
  <conditionalFormatting sqref="H45:H46 J45:J46 H52 J52 H40 J40 H35:H37 J35:J37 H12 H18 H25 J12 J18 J25 H9 J9 H54:H55 J54:J55 H29:H30 J29:J30 F12:F17 F25:F55">
    <cfRule type="cellIs" dxfId="143" priority="40" stopIfTrue="1" operator="equal">
      <formula>"INSUFICIENTE"</formula>
    </cfRule>
    <cfRule type="cellIs" dxfId="142" priority="41" stopIfTrue="1" operator="equal">
      <formula>"ADECUADO"</formula>
    </cfRule>
    <cfRule type="cellIs" dxfId="141" priority="42" stopIfTrue="1" operator="equal">
      <formula>"SATISFACTORIO"</formula>
    </cfRule>
  </conditionalFormatting>
  <conditionalFormatting sqref="F57">
    <cfRule type="cellIs" dxfId="140" priority="37" stopIfTrue="1" operator="equal">
      <formula>"INSUFICIENTE"</formula>
    </cfRule>
    <cfRule type="cellIs" dxfId="139" priority="38" stopIfTrue="1" operator="equal">
      <formula>"ADECUADO"</formula>
    </cfRule>
    <cfRule type="cellIs" dxfId="138" priority="39" stopIfTrue="1" operator="equal">
      <formula>"SATISFACTORIO"</formula>
    </cfRule>
  </conditionalFormatting>
  <conditionalFormatting sqref="F58">
    <cfRule type="cellIs" dxfId="137" priority="34" stopIfTrue="1" operator="equal">
      <formula>"INSUFICIENTE"</formula>
    </cfRule>
    <cfRule type="cellIs" dxfId="136" priority="35" stopIfTrue="1" operator="equal">
      <formula>"ADECUADO"</formula>
    </cfRule>
    <cfRule type="cellIs" dxfId="135" priority="36" stopIfTrue="1" operator="equal">
      <formula>"SATISFACTORIO"</formula>
    </cfRule>
  </conditionalFormatting>
  <conditionalFormatting sqref="F59">
    <cfRule type="cellIs" dxfId="134" priority="31" stopIfTrue="1" operator="equal">
      <formula>"INSUFICIENTE"</formula>
    </cfRule>
    <cfRule type="cellIs" dxfId="133" priority="32" stopIfTrue="1" operator="equal">
      <formula>"ADECUADO"</formula>
    </cfRule>
    <cfRule type="cellIs" dxfId="132" priority="33" stopIfTrue="1" operator="equal">
      <formula>"SATISFACTORIO"</formula>
    </cfRule>
  </conditionalFormatting>
  <conditionalFormatting sqref="F60">
    <cfRule type="cellIs" dxfId="131" priority="28" stopIfTrue="1" operator="equal">
      <formula>"INSUFICIENTE"</formula>
    </cfRule>
    <cfRule type="cellIs" dxfId="130" priority="29" stopIfTrue="1" operator="equal">
      <formula>"ADECUADO"</formula>
    </cfRule>
    <cfRule type="cellIs" dxfId="129" priority="30" stopIfTrue="1" operator="equal">
      <formula>"SATISFACTORIO"</formula>
    </cfRule>
  </conditionalFormatting>
  <conditionalFormatting sqref="F61">
    <cfRule type="cellIs" dxfId="128" priority="25" stopIfTrue="1" operator="equal">
      <formula>"INSUFICIENTE"</formula>
    </cfRule>
    <cfRule type="cellIs" dxfId="127" priority="26" stopIfTrue="1" operator="equal">
      <formula>"ADECUADO"</formula>
    </cfRule>
    <cfRule type="cellIs" dxfId="126" priority="27" stopIfTrue="1" operator="equal">
      <formula>"SATISFACTORIO"</formula>
    </cfRule>
  </conditionalFormatting>
  <conditionalFormatting sqref="F62">
    <cfRule type="cellIs" dxfId="125" priority="22" stopIfTrue="1" operator="equal">
      <formula>"INSUFICIENTE"</formula>
    </cfRule>
    <cfRule type="cellIs" dxfId="124" priority="23" stopIfTrue="1" operator="equal">
      <formula>"ADECUADO"</formula>
    </cfRule>
    <cfRule type="cellIs" dxfId="123" priority="24" stopIfTrue="1" operator="equal">
      <formula>"SATISFACTORIO"</formula>
    </cfRule>
  </conditionalFormatting>
  <conditionalFormatting sqref="F63">
    <cfRule type="cellIs" dxfId="122" priority="19" stopIfTrue="1" operator="equal">
      <formula>"INSUFICIENTE"</formula>
    </cfRule>
    <cfRule type="cellIs" dxfId="121" priority="20" stopIfTrue="1" operator="equal">
      <formula>"ADECUADO"</formula>
    </cfRule>
    <cfRule type="cellIs" dxfId="120" priority="21" stopIfTrue="1" operator="equal">
      <formula>"SATISFACTORIO"</formula>
    </cfRule>
  </conditionalFormatting>
  <conditionalFormatting sqref="H57">
    <cfRule type="cellIs" dxfId="119" priority="13" stopIfTrue="1" operator="equal">
      <formula>"INSUFICIENTE"</formula>
    </cfRule>
    <cfRule type="cellIs" dxfId="118" priority="14" stopIfTrue="1" operator="equal">
      <formula>"ADECUADO"</formula>
    </cfRule>
    <cfRule type="cellIs" dxfId="117" priority="15" stopIfTrue="1" operator="equal">
      <formula>"SATISFACTORIO"</formula>
    </cfRule>
  </conditionalFormatting>
  <conditionalFormatting sqref="J57">
    <cfRule type="cellIs" dxfId="116" priority="7" stopIfTrue="1" operator="equal">
      <formula>"INSUFICIENTE"</formula>
    </cfRule>
    <cfRule type="cellIs" dxfId="115" priority="8" stopIfTrue="1" operator="equal">
      <formula>"ADECUADO"</formula>
    </cfRule>
    <cfRule type="cellIs" dxfId="114" priority="9" stopIfTrue="1" operator="equal">
      <formula>"SATISFACTORIO"</formula>
    </cfRule>
  </conditionalFormatting>
  <conditionalFormatting sqref="G57">
    <cfRule type="cellIs" dxfId="113" priority="16" stopIfTrue="1" operator="equal">
      <formula>"INSUFICIENTE"</formula>
    </cfRule>
    <cfRule type="cellIs" dxfId="112" priority="17" stopIfTrue="1" operator="equal">
      <formula>"ADECUADO"</formula>
    </cfRule>
    <cfRule type="cellIs" dxfId="111" priority="18" stopIfTrue="1" operator="equal">
      <formula>"SATISFACTORIO"</formula>
    </cfRule>
  </conditionalFormatting>
  <conditionalFormatting sqref="I57">
    <cfRule type="cellIs" dxfId="110" priority="10" stopIfTrue="1" operator="equal">
      <formula>"INSUFICIENTE"</formula>
    </cfRule>
    <cfRule type="cellIs" dxfId="109" priority="11" stopIfTrue="1" operator="equal">
      <formula>"ADECUADO"</formula>
    </cfRule>
    <cfRule type="cellIs" dxfId="108" priority="12" stopIfTrue="1" operator="equal">
      <formula>"SATISFACTORIO"</formula>
    </cfRule>
  </conditionalFormatting>
  <conditionalFormatting sqref="F9">
    <cfRule type="cellIs" dxfId="107" priority="4" stopIfTrue="1" operator="equal">
      <formula>"INSUFICIENTE"</formula>
    </cfRule>
    <cfRule type="cellIs" dxfId="106" priority="5" stopIfTrue="1" operator="equal">
      <formula>"ADECUADO"</formula>
    </cfRule>
    <cfRule type="cellIs" dxfId="105" priority="6" stopIfTrue="1" operator="equal">
      <formula>"SATISFACTORIO"</formula>
    </cfRule>
  </conditionalFormatting>
  <conditionalFormatting sqref="F18">
    <cfRule type="cellIs" dxfId="104" priority="1" stopIfTrue="1" operator="equal">
      <formula>"INSUFICIENTE"</formula>
    </cfRule>
    <cfRule type="cellIs" dxfId="103" priority="2" stopIfTrue="1" operator="equal">
      <formula>"ADECUADO"</formula>
    </cfRule>
    <cfRule type="cellIs" dxfId="102" priority="3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11811023622047245"/>
  <pageSetup paperSize="9" scale="8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128"/>
  <sheetViews>
    <sheetView topLeftCell="A123" zoomScale="110" zoomScaleNormal="110" zoomScalePageLayoutView="110" workbookViewId="0">
      <selection activeCell="I124" sqref="I124:I126"/>
    </sheetView>
  </sheetViews>
  <sheetFormatPr baseColWidth="10" defaultRowHeight="15" x14ac:dyDescent="0.25"/>
  <cols>
    <col min="1" max="1" width="15.85546875" customWidth="1"/>
    <col min="2" max="3" width="20.42578125" customWidth="1"/>
    <col min="4" max="4" width="22.85546875" customWidth="1"/>
    <col min="5" max="5" width="12.7109375" customWidth="1"/>
    <col min="6" max="6" width="15.42578125" customWidth="1"/>
    <col min="7" max="7" width="13.42578125" customWidth="1"/>
    <col min="8" max="8" width="15" customWidth="1"/>
    <col min="9" max="9" width="12.42578125" customWidth="1"/>
    <col min="10" max="10" width="14.140625" customWidth="1"/>
  </cols>
  <sheetData>
    <row r="1" spans="1:10" ht="15.75" x14ac:dyDescent="0.25">
      <c r="A1" s="435"/>
      <c r="B1" s="435"/>
      <c r="C1" s="435"/>
      <c r="D1" s="402" t="s">
        <v>0</v>
      </c>
      <c r="E1" s="403"/>
      <c r="F1" s="403"/>
      <c r="G1" s="403"/>
      <c r="H1" s="403"/>
      <c r="I1" s="410" t="s">
        <v>1</v>
      </c>
      <c r="J1" s="411"/>
    </row>
    <row r="2" spans="1:10" ht="15.75" x14ac:dyDescent="0.25">
      <c r="A2" s="435"/>
      <c r="B2" s="435"/>
      <c r="C2" s="435"/>
      <c r="D2" s="402" t="s">
        <v>2</v>
      </c>
      <c r="E2" s="403"/>
      <c r="F2" s="403"/>
      <c r="G2" s="403"/>
      <c r="H2" s="403"/>
      <c r="I2" s="410" t="s">
        <v>3</v>
      </c>
      <c r="J2" s="411"/>
    </row>
    <row r="3" spans="1:10" x14ac:dyDescent="0.25">
      <c r="A3" s="435"/>
      <c r="B3" s="435"/>
      <c r="C3" s="435"/>
      <c r="D3" s="436" t="s">
        <v>4</v>
      </c>
      <c r="E3" s="399"/>
      <c r="F3" s="399"/>
      <c r="G3" s="399"/>
      <c r="H3" s="399"/>
      <c r="I3" s="410" t="s">
        <v>5</v>
      </c>
      <c r="J3" s="411"/>
    </row>
    <row r="4" spans="1:10" x14ac:dyDescent="0.25">
      <c r="A4" s="435"/>
      <c r="B4" s="435"/>
      <c r="C4" s="435"/>
      <c r="D4" s="400"/>
      <c r="E4" s="401"/>
      <c r="F4" s="401"/>
      <c r="G4" s="401"/>
      <c r="H4" s="401"/>
      <c r="I4" s="410" t="s">
        <v>6</v>
      </c>
      <c r="J4" s="411"/>
    </row>
    <row r="7" spans="1:10" x14ac:dyDescent="0.25">
      <c r="A7" s="404" t="s">
        <v>457</v>
      </c>
      <c r="B7" s="405"/>
      <c r="C7" s="405"/>
      <c r="D7" s="405"/>
      <c r="E7" s="405"/>
      <c r="F7" s="405"/>
      <c r="G7" s="405"/>
      <c r="H7" s="405"/>
      <c r="I7" s="405"/>
      <c r="J7" s="405"/>
    </row>
    <row r="8" spans="1:10" ht="24" x14ac:dyDescent="0.25">
      <c r="A8" s="225" t="s">
        <v>13</v>
      </c>
      <c r="B8" s="226" t="s">
        <v>12</v>
      </c>
      <c r="C8" s="225" t="s">
        <v>14</v>
      </c>
      <c r="D8" s="226" t="s">
        <v>7</v>
      </c>
      <c r="E8" s="227" t="s">
        <v>8</v>
      </c>
      <c r="F8" s="227" t="s">
        <v>9</v>
      </c>
      <c r="G8" s="228" t="s">
        <v>10</v>
      </c>
      <c r="H8" s="228" t="s">
        <v>9</v>
      </c>
      <c r="I8" s="228" t="s">
        <v>24</v>
      </c>
      <c r="J8" s="228" t="s">
        <v>9</v>
      </c>
    </row>
    <row r="9" spans="1:10" ht="110.25" customHeight="1" x14ac:dyDescent="0.25">
      <c r="A9" s="320" t="s">
        <v>104</v>
      </c>
      <c r="B9" s="310" t="s">
        <v>105</v>
      </c>
      <c r="C9" s="221" t="s">
        <v>70</v>
      </c>
      <c r="D9" s="220" t="s">
        <v>184</v>
      </c>
      <c r="E9" s="104" t="s">
        <v>129</v>
      </c>
      <c r="F9" s="230" t="s">
        <v>442</v>
      </c>
      <c r="G9" s="222" t="s">
        <v>196</v>
      </c>
      <c r="H9" s="230" t="s">
        <v>442</v>
      </c>
      <c r="I9" s="215" t="str">
        <f>+G9</f>
        <v>N.A</v>
      </c>
      <c r="J9" s="230" t="s">
        <v>442</v>
      </c>
    </row>
    <row r="10" spans="1:10" ht="61.5" customHeight="1" x14ac:dyDescent="0.25">
      <c r="A10" s="320"/>
      <c r="B10" s="310"/>
      <c r="C10" s="320" t="s">
        <v>281</v>
      </c>
      <c r="D10" s="217" t="s">
        <v>106</v>
      </c>
      <c r="E10" s="104">
        <f>+'[1]HOSPITALIZACION '!$G$26</f>
        <v>0.8</v>
      </c>
      <c r="F10" s="218" t="str">
        <f t="shared" ref="F10:F72" si="0">+IF(E10&lt;=59%,"INSUFICIENTE",IF(E10&gt;=60%,IF(E10&lt;=79%,"ADECUADO",IF(E10&gt;=80%,"SATISFACTORIO"))))</f>
        <v>SATISFACTORIO</v>
      </c>
      <c r="G10" s="287">
        <f>+AVERAGE(E10:E11)</f>
        <v>0.9</v>
      </c>
      <c r="H10" s="314" t="str">
        <f>+IF(G10&lt;=59%,"INSUFICIENTE",IF(G10&gt;=60%,IF(G10&lt;=79%,"ADECUADO",IF(G10&gt;=80%,"SATISFACTORIO"))))</f>
        <v>SATISFACTORIO</v>
      </c>
      <c r="I10" s="287">
        <f>+G10</f>
        <v>0.9</v>
      </c>
      <c r="J10" s="314" t="str">
        <f>+IF(G10&lt;=59%,"INSUFICIENTE",IF(G10&gt;=60%,IF(G10&lt;=79%,"ADECUADO",IF(G10&gt;=80%,"SATISFACTORIO"))))</f>
        <v>SATISFACTORIO</v>
      </c>
    </row>
    <row r="11" spans="1:10" ht="67.5" customHeight="1" x14ac:dyDescent="0.25">
      <c r="A11" s="320"/>
      <c r="B11" s="310"/>
      <c r="C11" s="320"/>
      <c r="D11" s="217" t="s">
        <v>107</v>
      </c>
      <c r="E11" s="104">
        <f>+'[1]HOSPITALIZACION '!$G$27</f>
        <v>1</v>
      </c>
      <c r="F11" s="218" t="str">
        <f t="shared" si="0"/>
        <v>SATISFACTORIO</v>
      </c>
      <c r="G11" s="287"/>
      <c r="H11" s="314"/>
      <c r="I11" s="287"/>
      <c r="J11" s="314"/>
    </row>
    <row r="12" spans="1:10" ht="67.5" customHeight="1" x14ac:dyDescent="0.25">
      <c r="A12" s="320"/>
      <c r="B12" s="310"/>
      <c r="C12" s="316" t="s">
        <v>212</v>
      </c>
      <c r="D12" s="217" t="s">
        <v>106</v>
      </c>
      <c r="E12" s="104">
        <f>+[1]PEDIATRIA!$G$26</f>
        <v>1</v>
      </c>
      <c r="F12" s="218" t="str">
        <f t="shared" si="0"/>
        <v>SATISFACTORIO</v>
      </c>
      <c r="G12" s="270">
        <f>+AVERAGE(E12:E13)</f>
        <v>1</v>
      </c>
      <c r="H12" s="314" t="str">
        <f>+IF(G12&lt;=59%,"INSUFICIENTE",IF(G12&gt;=60%,IF(G12&lt;=79%,"ADECUADO",IF(G12&gt;=80%,"SATISFACTORIO"))))</f>
        <v>SATISFACTORIO</v>
      </c>
      <c r="I12" s="270">
        <f>+AVERAGE(G12:G13)</f>
        <v>1</v>
      </c>
      <c r="J12" s="314" t="str">
        <f>+IF(I12&lt;=59%,"INSUFICIENTE",IF(I12&gt;=60%,IF(I12&lt;=79%,"ADECUADO",IF(I12&gt;=80%,"SATISFACTORIO"))))</f>
        <v>SATISFACTORIO</v>
      </c>
    </row>
    <row r="13" spans="1:10" ht="67.5" customHeight="1" x14ac:dyDescent="0.25">
      <c r="A13" s="320"/>
      <c r="B13" s="310"/>
      <c r="C13" s="322"/>
      <c r="D13" s="217" t="s">
        <v>107</v>
      </c>
      <c r="E13" s="104">
        <f>+[1]PEDIATRIA!$G$27</f>
        <v>1</v>
      </c>
      <c r="F13" s="218" t="str">
        <f t="shared" si="0"/>
        <v>SATISFACTORIO</v>
      </c>
      <c r="G13" s="305"/>
      <c r="H13" s="314"/>
      <c r="I13" s="305"/>
      <c r="J13" s="314"/>
    </row>
    <row r="14" spans="1:10" ht="67.5" customHeight="1" x14ac:dyDescent="0.25">
      <c r="A14" s="320"/>
      <c r="B14" s="310"/>
      <c r="C14" s="316" t="s">
        <v>209</v>
      </c>
      <c r="D14" s="220" t="s">
        <v>106</v>
      </c>
      <c r="E14" s="104">
        <f>+'[1]HOPITALIZACION BIPERSONAL'!$G$26</f>
        <v>1</v>
      </c>
      <c r="F14" s="218" t="str">
        <f t="shared" si="0"/>
        <v>SATISFACTORIO</v>
      </c>
      <c r="G14" s="270">
        <f>+AVERAGE(E14:E15)</f>
        <v>0.82499999999999996</v>
      </c>
      <c r="H14" s="314" t="str">
        <f>+IF(G14&lt;=59%,"INSUFICIENTE",IF(G14&gt;=60%,IF(G14&lt;=79%,"ADECUADO",IF(G14&gt;=80%,"SATISFACTORIO"))))</f>
        <v>SATISFACTORIO</v>
      </c>
      <c r="I14" s="270">
        <f>+AVERAGE(G14:G15)</f>
        <v>0.82499999999999996</v>
      </c>
      <c r="J14" s="314" t="str">
        <f>+IF(I14&lt;=59%,"INSUFICIENTE",IF(I14&gt;=60%,IF(I14&lt;=79%,"ADECUADO",IF(I14&gt;=80%,"SATISFACTORIO"))))</f>
        <v>SATISFACTORIO</v>
      </c>
    </row>
    <row r="15" spans="1:10" ht="67.5" customHeight="1" x14ac:dyDescent="0.25">
      <c r="A15" s="320"/>
      <c r="B15" s="310"/>
      <c r="C15" s="322"/>
      <c r="D15" s="220" t="s">
        <v>107</v>
      </c>
      <c r="E15" s="104">
        <f>+'[1]HOPITALIZACION BIPERSONAL'!$G$27</f>
        <v>0.65</v>
      </c>
      <c r="F15" s="218" t="str">
        <f t="shared" si="0"/>
        <v>ADECUADO</v>
      </c>
      <c r="G15" s="305"/>
      <c r="H15" s="314"/>
      <c r="I15" s="305"/>
      <c r="J15" s="314"/>
    </row>
    <row r="16" spans="1:10" ht="50.25" customHeight="1" x14ac:dyDescent="0.25">
      <c r="A16" s="320"/>
      <c r="B16" s="310"/>
      <c r="C16" s="320" t="s">
        <v>108</v>
      </c>
      <c r="D16" s="220" t="s">
        <v>106</v>
      </c>
      <c r="E16" s="104">
        <f>+'[1]UCI ADULTOS'!$G$28</f>
        <v>1</v>
      </c>
      <c r="F16" s="218" t="str">
        <f t="shared" si="0"/>
        <v>SATISFACTORIO</v>
      </c>
      <c r="G16" s="287">
        <f>+AVERAGE(E16:E17)</f>
        <v>1</v>
      </c>
      <c r="H16" s="314" t="str">
        <f>+IF(G16&lt;=59%,"INSUFICIENTE",IF(G16&gt;=60%,IF(G16&lt;=79%,"ADECUADO",IF(G16&gt;=80%,"SATISFACTORIO"))))</f>
        <v>SATISFACTORIO</v>
      </c>
      <c r="I16" s="287">
        <f>+G16</f>
        <v>1</v>
      </c>
      <c r="J16" s="314" t="str">
        <f>+IF(G16&lt;=59%,"INSUFICIENTE",IF(G16&gt;=60%,IF(G16&lt;=79%,"ADECUADO",IF(G16&gt;=80%,"SATISFACTORIO"))))</f>
        <v>SATISFACTORIO</v>
      </c>
    </row>
    <row r="17" spans="1:10" ht="56.25" x14ac:dyDescent="0.25">
      <c r="A17" s="320"/>
      <c r="B17" s="310"/>
      <c r="C17" s="320"/>
      <c r="D17" s="220" t="s">
        <v>107</v>
      </c>
      <c r="E17" s="104">
        <f>+'[1]UCI ADULTOS'!$G$29</f>
        <v>1</v>
      </c>
      <c r="F17" s="218" t="str">
        <f t="shared" si="0"/>
        <v>SATISFACTORIO</v>
      </c>
      <c r="G17" s="287"/>
      <c r="H17" s="314"/>
      <c r="I17" s="287"/>
      <c r="J17" s="314"/>
    </row>
    <row r="18" spans="1:10" ht="36.75" customHeight="1" x14ac:dyDescent="0.25">
      <c r="A18" s="320"/>
      <c r="B18" s="310"/>
      <c r="C18" s="320" t="s">
        <v>71</v>
      </c>
      <c r="D18" s="220" t="s">
        <v>106</v>
      </c>
      <c r="E18" s="104">
        <f>+'[1]UCI INTERMEDIO'!$G$27</f>
        <v>1</v>
      </c>
      <c r="F18" s="218" t="str">
        <f t="shared" si="0"/>
        <v>SATISFACTORIO</v>
      </c>
      <c r="G18" s="287">
        <f>+E18</f>
        <v>1</v>
      </c>
      <c r="H18" s="314" t="str">
        <f>+IF(G18&lt;=59%,"INSUFICIENTE",IF(G18&gt;=60%,IF(G18&lt;=79%,"ADECUADO",IF(G18&gt;=80%,"SATISFACTORIO"))))</f>
        <v>SATISFACTORIO</v>
      </c>
      <c r="I18" s="287">
        <f>+G18</f>
        <v>1</v>
      </c>
      <c r="J18" s="314" t="str">
        <f>+IF(G18&lt;=59%,"INSUFICIENTE",IF(G18&gt;=60%,IF(G18&lt;=79%,"ADECUADO",IF(G18&gt;=80%,"SATISFACTORIO"))))</f>
        <v>SATISFACTORIO</v>
      </c>
    </row>
    <row r="19" spans="1:10" ht="56.25" x14ac:dyDescent="0.25">
      <c r="A19" s="320"/>
      <c r="B19" s="310"/>
      <c r="C19" s="320"/>
      <c r="D19" s="220" t="s">
        <v>107</v>
      </c>
      <c r="E19" s="104">
        <f>+'[1]UCI INTERMEDIO'!$G$28</f>
        <v>1</v>
      </c>
      <c r="F19" s="218" t="str">
        <f t="shared" si="0"/>
        <v>SATISFACTORIO</v>
      </c>
      <c r="G19" s="287"/>
      <c r="H19" s="314"/>
      <c r="I19" s="287"/>
      <c r="J19" s="314"/>
    </row>
    <row r="20" spans="1:10" ht="47.25" customHeight="1" x14ac:dyDescent="0.25">
      <c r="A20" s="316" t="s">
        <v>104</v>
      </c>
      <c r="B20" s="277" t="s">
        <v>105</v>
      </c>
      <c r="C20" s="475" t="s">
        <v>27</v>
      </c>
      <c r="D20" s="220" t="s">
        <v>106</v>
      </c>
      <c r="E20" s="104">
        <f>+'[1]UCI NEONATAL'!$G$25</f>
        <v>1</v>
      </c>
      <c r="F20" s="218" t="str">
        <f t="shared" si="0"/>
        <v>SATISFACTORIO</v>
      </c>
      <c r="G20" s="287">
        <f>+AVERAGE(E20:E21)</f>
        <v>1</v>
      </c>
      <c r="H20" s="314" t="str">
        <f>+IF(G20&lt;=59%,"INSUFICIENTE",IF(G20&gt;=60%,IF(G20&lt;=79%,"ADECUADO",IF(G20&gt;=80%,"SATISFACTORIO"))))</f>
        <v>SATISFACTORIO</v>
      </c>
      <c r="I20" s="287">
        <f>+G20</f>
        <v>1</v>
      </c>
      <c r="J20" s="314" t="str">
        <f>+IF(G20&lt;=59%,"INSUFICIENTE",IF(G20&gt;=60%,IF(G20&lt;=79%,"ADECUADO",IF(G20&gt;=80%,"SATISFACTORIO"))))</f>
        <v>SATISFACTORIO</v>
      </c>
    </row>
    <row r="21" spans="1:10" ht="62.25" customHeight="1" x14ac:dyDescent="0.25">
      <c r="A21" s="276"/>
      <c r="B21" s="278"/>
      <c r="C21" s="475"/>
      <c r="D21" s="220" t="s">
        <v>107</v>
      </c>
      <c r="E21" s="104">
        <f>+'[1]UCI NEONATAL'!$G$26</f>
        <v>1</v>
      </c>
      <c r="F21" s="218" t="str">
        <f t="shared" si="0"/>
        <v>SATISFACTORIO</v>
      </c>
      <c r="G21" s="287"/>
      <c r="H21" s="314"/>
      <c r="I21" s="287"/>
      <c r="J21" s="314"/>
    </row>
    <row r="22" spans="1:10" ht="44.25" customHeight="1" x14ac:dyDescent="0.25">
      <c r="A22" s="276"/>
      <c r="B22" s="278"/>
      <c r="C22" s="475" t="s">
        <v>31</v>
      </c>
      <c r="D22" s="220" t="s">
        <v>106</v>
      </c>
      <c r="E22" s="215">
        <f>+[1]QUIROFANOS!$G$22</f>
        <v>1</v>
      </c>
      <c r="F22" s="218" t="str">
        <f t="shared" si="0"/>
        <v>SATISFACTORIO</v>
      </c>
      <c r="G22" s="287">
        <f>+AVERAGE(E22:E23)</f>
        <v>0.9</v>
      </c>
      <c r="H22" s="314" t="str">
        <f>+IF(G22&lt;=59%,"INSUFICIENTE",IF(G22&gt;=60%,IF(G22&lt;=79%,"ADECUADO",IF(G22&gt;=80%,"SATISFACTORIO"))))</f>
        <v>SATISFACTORIO</v>
      </c>
      <c r="I22" s="287">
        <f>+G22</f>
        <v>0.9</v>
      </c>
      <c r="J22" s="314" t="str">
        <f>+IF(G22&lt;=59%,"INSUFICIENTE",IF(G22&gt;=60%,IF(G22&lt;=79%,"ADECUADO",IF(G22&gt;=80%,"SATISFACTORIO"))))</f>
        <v>SATISFACTORIO</v>
      </c>
    </row>
    <row r="23" spans="1:10" ht="56.25" x14ac:dyDescent="0.25">
      <c r="A23" s="276"/>
      <c r="B23" s="278"/>
      <c r="C23" s="475"/>
      <c r="D23" s="220" t="s">
        <v>107</v>
      </c>
      <c r="E23" s="215">
        <f>+[1]QUIROFANOS!$G$23</f>
        <v>0.8</v>
      </c>
      <c r="F23" s="218" t="str">
        <f t="shared" si="0"/>
        <v>SATISFACTORIO</v>
      </c>
      <c r="G23" s="287"/>
      <c r="H23" s="314"/>
      <c r="I23" s="287"/>
      <c r="J23" s="314"/>
    </row>
    <row r="24" spans="1:10" ht="41.25" customHeight="1" x14ac:dyDescent="0.25">
      <c r="A24" s="276"/>
      <c r="B24" s="278"/>
      <c r="C24" s="475" t="s">
        <v>140</v>
      </c>
      <c r="D24" s="220" t="s">
        <v>106</v>
      </c>
      <c r="E24" s="215">
        <f>+[1]MATERNIDAD!$G$22</f>
        <v>1</v>
      </c>
      <c r="F24" s="218" t="str">
        <f t="shared" si="0"/>
        <v>SATISFACTORIO</v>
      </c>
      <c r="G24" s="287">
        <f>+AVERAGE(E24:E25)</f>
        <v>1</v>
      </c>
      <c r="H24" s="314" t="str">
        <f>+IF(G24&lt;=59%,"INSUFICIENTE",IF(G24&gt;=60%,IF(G24&lt;=79%,"ADECUADO",IF(G24&gt;=80%,"SATISFACTORIO"))))</f>
        <v>SATISFACTORIO</v>
      </c>
      <c r="I24" s="287">
        <f>+G24</f>
        <v>1</v>
      </c>
      <c r="J24" s="314" t="str">
        <f>+IF(G24&lt;=59%,"INSUFICIENTE",IF(G24&gt;=60%,IF(G24&lt;=79%,"ADECUADO",IF(G24&gt;=80%,"SATISFACTORIO"))))</f>
        <v>SATISFACTORIO</v>
      </c>
    </row>
    <row r="25" spans="1:10" ht="56.25" x14ac:dyDescent="0.25">
      <c r="A25" s="276"/>
      <c r="B25" s="278"/>
      <c r="C25" s="475"/>
      <c r="D25" s="220" t="s">
        <v>107</v>
      </c>
      <c r="E25" s="215">
        <f>+[1]MATERNIDAD!$G$23</f>
        <v>1</v>
      </c>
      <c r="F25" s="218" t="str">
        <f t="shared" si="0"/>
        <v>SATISFACTORIO</v>
      </c>
      <c r="G25" s="287"/>
      <c r="H25" s="314"/>
      <c r="I25" s="287"/>
      <c r="J25" s="314"/>
    </row>
    <row r="26" spans="1:10" ht="56.25" customHeight="1" x14ac:dyDescent="0.25">
      <c r="A26" s="276"/>
      <c r="B26" s="278"/>
      <c r="C26" s="320" t="s">
        <v>146</v>
      </c>
      <c r="D26" s="220" t="s">
        <v>185</v>
      </c>
      <c r="E26" s="104">
        <v>1</v>
      </c>
      <c r="F26" s="218" t="str">
        <f t="shared" si="0"/>
        <v>SATISFACTORIO</v>
      </c>
      <c r="G26" s="287">
        <f>+AVERAGE(E26:E28)</f>
        <v>1</v>
      </c>
      <c r="H26" s="314" t="str">
        <f>+IF(G26&lt;=59%,"INSUFICIENTE",IF(G26&gt;=60%,IF(G26&lt;=79%,"ADECUADO",IF(G26&gt;=80%,"SATISFACTORIO"))))</f>
        <v>SATISFACTORIO</v>
      </c>
      <c r="I26" s="287">
        <f>+G26</f>
        <v>1</v>
      </c>
      <c r="J26" s="314" t="str">
        <f>+IF(G26&lt;=59%,"INSUFICIENTE",IF(G26&gt;=60%,IF(G26&lt;=79%,"ADECUADO",IF(G26&gt;=80%,"SATISFACTORIO"))))</f>
        <v>SATISFACTORIO</v>
      </c>
    </row>
    <row r="27" spans="1:10" ht="56.25" customHeight="1" x14ac:dyDescent="0.25">
      <c r="A27" s="276"/>
      <c r="B27" s="278"/>
      <c r="C27" s="320"/>
      <c r="D27" s="220" t="s">
        <v>406</v>
      </c>
      <c r="E27" s="104">
        <v>1</v>
      </c>
      <c r="F27" s="218" t="str">
        <f t="shared" si="0"/>
        <v>SATISFACTORIO</v>
      </c>
      <c r="G27" s="287"/>
      <c r="H27" s="314"/>
      <c r="I27" s="287"/>
      <c r="J27" s="314"/>
    </row>
    <row r="28" spans="1:10" ht="66" customHeight="1" x14ac:dyDescent="0.25">
      <c r="A28" s="276"/>
      <c r="B28" s="278"/>
      <c r="C28" s="320"/>
      <c r="D28" s="220" t="s">
        <v>107</v>
      </c>
      <c r="E28" s="104">
        <v>1</v>
      </c>
      <c r="F28" s="218" t="str">
        <f t="shared" si="0"/>
        <v>SATISFACTORIO</v>
      </c>
      <c r="G28" s="287"/>
      <c r="H28" s="314"/>
      <c r="I28" s="287"/>
      <c r="J28" s="507"/>
    </row>
    <row r="29" spans="1:10" ht="40.5" customHeight="1" x14ac:dyDescent="0.25">
      <c r="A29" s="276"/>
      <c r="B29" s="278"/>
      <c r="C29" s="476" t="s">
        <v>30</v>
      </c>
      <c r="D29" s="220" t="s">
        <v>106</v>
      </c>
      <c r="E29" s="104">
        <f>+'[1]CONSULTA EXTERNA'!$G$22</f>
        <v>0.75</v>
      </c>
      <c r="F29" s="218" t="str">
        <f t="shared" si="0"/>
        <v>ADECUADO</v>
      </c>
      <c r="G29" s="270">
        <f>+AVERAGE(E29:E31)</f>
        <v>0.79999999999999993</v>
      </c>
      <c r="H29" s="273" t="str">
        <f>+IF(G29&lt;=59%,"INSUFICIENTE",IF(G29&gt;=60%,IF(G29&lt;=79%,"ADECUADO",IF(G29&gt;=80%,"SATISFACTORIO"))))</f>
        <v>SATISFACTORIO</v>
      </c>
      <c r="I29" s="270">
        <f>+G29</f>
        <v>0.79999999999999993</v>
      </c>
      <c r="J29" s="441" t="str">
        <f>+IF(G29&lt;=59%,"INSUFICIENTE",IF(G29&gt;=60%,IF(G29&lt;=79%,"ADECUADO",IF(G29&gt;=80%,"SATISFACTORIO"))))</f>
        <v>SATISFACTORIO</v>
      </c>
    </row>
    <row r="30" spans="1:10" ht="69.75" customHeight="1" x14ac:dyDescent="0.25">
      <c r="A30" s="276"/>
      <c r="B30" s="278"/>
      <c r="C30" s="466"/>
      <c r="D30" s="220" t="s">
        <v>107</v>
      </c>
      <c r="E30" s="104">
        <f>+'[1]CONSULTA EXTERNA'!$G$23</f>
        <v>0.65</v>
      </c>
      <c r="F30" s="218" t="str">
        <f t="shared" si="0"/>
        <v>ADECUADO</v>
      </c>
      <c r="G30" s="271"/>
      <c r="H30" s="274"/>
      <c r="I30" s="271"/>
      <c r="J30" s="442"/>
    </row>
    <row r="31" spans="1:10" ht="60.75" customHeight="1" x14ac:dyDescent="0.25">
      <c r="A31" s="276"/>
      <c r="B31" s="278"/>
      <c r="C31" s="471"/>
      <c r="D31" s="96" t="s">
        <v>186</v>
      </c>
      <c r="E31" s="104">
        <f>+'[1]CONSULTA EXTERNA'!$G$24</f>
        <v>1</v>
      </c>
      <c r="F31" s="218" t="str">
        <f t="shared" si="0"/>
        <v>SATISFACTORIO</v>
      </c>
      <c r="G31" s="305"/>
      <c r="H31" s="306"/>
      <c r="I31" s="305"/>
      <c r="J31" s="443"/>
    </row>
    <row r="32" spans="1:10" ht="52.5" customHeight="1" x14ac:dyDescent="0.25">
      <c r="A32" s="276"/>
      <c r="B32" s="278"/>
      <c r="C32" s="475" t="s">
        <v>109</v>
      </c>
      <c r="D32" s="220" t="s">
        <v>106</v>
      </c>
      <c r="E32" s="215">
        <f>+[1]ESTERILIZACION!$G$19</f>
        <v>1</v>
      </c>
      <c r="F32" s="218" t="str">
        <f t="shared" si="0"/>
        <v>SATISFACTORIO</v>
      </c>
      <c r="G32" s="287">
        <f>+AVERAGE(E32:E33)</f>
        <v>1</v>
      </c>
      <c r="H32" s="314" t="str">
        <f>+IF(G32&lt;=59%,"INSUFICIENTE",IF(G32&gt;=60%,IF(G32&lt;=79%,"ADECUADO",IF(G32&gt;=80%,"SATISFACTORIO"))))</f>
        <v>SATISFACTORIO</v>
      </c>
      <c r="I32" s="287">
        <f>+G32</f>
        <v>1</v>
      </c>
      <c r="J32" s="376" t="str">
        <f>+IF(G32&lt;=59%,"INSUFICIENTE",IF(G32&gt;=60%,IF(G32&lt;=79%,"ADECUADO",IF(G32&gt;=80%,"SATISFACTORIO"))))</f>
        <v>SATISFACTORIO</v>
      </c>
    </row>
    <row r="33" spans="1:10" ht="64.5" customHeight="1" x14ac:dyDescent="0.25">
      <c r="A33" s="276"/>
      <c r="B33" s="278"/>
      <c r="C33" s="475"/>
      <c r="D33" s="220" t="s">
        <v>107</v>
      </c>
      <c r="E33" s="215">
        <f>+[1]ESTERILIZACION!$G$20</f>
        <v>1</v>
      </c>
      <c r="F33" s="218" t="str">
        <f t="shared" si="0"/>
        <v>SATISFACTORIO</v>
      </c>
      <c r="G33" s="287"/>
      <c r="H33" s="314"/>
      <c r="I33" s="287"/>
      <c r="J33" s="376"/>
    </row>
    <row r="34" spans="1:10" ht="44.25" customHeight="1" x14ac:dyDescent="0.25">
      <c r="A34" s="276"/>
      <c r="B34" s="278"/>
      <c r="C34" s="475" t="s">
        <v>36</v>
      </c>
      <c r="D34" s="220" t="s">
        <v>106</v>
      </c>
      <c r="E34" s="104">
        <f>+'[1]REHABILITACION (2)'!$G$21</f>
        <v>1</v>
      </c>
      <c r="F34" s="218" t="str">
        <f t="shared" si="0"/>
        <v>SATISFACTORIO</v>
      </c>
      <c r="G34" s="287">
        <f>+AVERAGE(E34:E36)</f>
        <v>1</v>
      </c>
      <c r="H34" s="314" t="str">
        <f>+IF(G34&lt;=59%,"INSUFICIENTE",IF(G34&gt;=60%,IF(G34&lt;=79%,"ADECUADO",IF(G34&gt;=80%,"SATISFACTORIO"))))</f>
        <v>SATISFACTORIO</v>
      </c>
      <c r="I34" s="287">
        <f>+G34</f>
        <v>1</v>
      </c>
      <c r="J34" s="376" t="str">
        <f>+IF(G34&lt;=59%,"INSUFICIENTE",IF(G34&gt;=60%,IF(G34&lt;=79%,"ADECUADO",IF(G34&gt;=80%,"SATISFACTORIO"))))</f>
        <v>SATISFACTORIO</v>
      </c>
    </row>
    <row r="35" spans="1:10" ht="68.25" customHeight="1" x14ac:dyDescent="0.25">
      <c r="A35" s="276"/>
      <c r="B35" s="278"/>
      <c r="C35" s="475"/>
      <c r="D35" s="220" t="s">
        <v>107</v>
      </c>
      <c r="E35" s="104">
        <f>+'[1]REHABILITACION (2)'!$G$22</f>
        <v>1</v>
      </c>
      <c r="F35" s="218" t="str">
        <f t="shared" si="0"/>
        <v>SATISFACTORIO</v>
      </c>
      <c r="G35" s="287"/>
      <c r="H35" s="314"/>
      <c r="I35" s="287"/>
      <c r="J35" s="376"/>
    </row>
    <row r="36" spans="1:10" ht="104.25" customHeight="1" x14ac:dyDescent="0.25">
      <c r="A36" s="276"/>
      <c r="B36" s="278"/>
      <c r="C36" s="475"/>
      <c r="D36" s="220" t="s">
        <v>110</v>
      </c>
      <c r="E36" s="104">
        <f>+'[1]REHABILITACION (2)'!$G$23</f>
        <v>1</v>
      </c>
      <c r="F36" s="218" t="str">
        <f t="shared" si="0"/>
        <v>SATISFACTORIO</v>
      </c>
      <c r="G36" s="287"/>
      <c r="H36" s="314"/>
      <c r="I36" s="287"/>
      <c r="J36" s="376"/>
    </row>
    <row r="37" spans="1:10" ht="51.75" customHeight="1" x14ac:dyDescent="0.25">
      <c r="A37" s="322"/>
      <c r="B37" s="279"/>
      <c r="C37" s="475" t="s">
        <v>37</v>
      </c>
      <c r="D37" s="220" t="s">
        <v>106</v>
      </c>
      <c r="E37" s="215">
        <f>+'[1]BANCO DE SANGRE'!$G$30</f>
        <v>1</v>
      </c>
      <c r="F37" s="218" t="str">
        <f t="shared" si="0"/>
        <v>SATISFACTORIO</v>
      </c>
      <c r="G37" s="287">
        <f>+AVERAGE(E37:E38)</f>
        <v>1</v>
      </c>
      <c r="H37" s="314" t="str">
        <f>+IF(G37&lt;=59%,"INSUFICIENTE",IF(G37&gt;=60%,IF(G37&lt;=79%,"ADECUADO",IF(G37&gt;=80%,"SATISFACTORIO"))))</f>
        <v>SATISFACTORIO</v>
      </c>
      <c r="I37" s="287">
        <f>+G37</f>
        <v>1</v>
      </c>
      <c r="J37" s="314" t="str">
        <f>+IF(G37&lt;=59%,"INSUFICIENTE",IF(G37&gt;=60%,IF(G37&lt;=79%,"ADECUADO",IF(G37&gt;=80%,"SATISFACTORIO"))))</f>
        <v>SATISFACTORIO</v>
      </c>
    </row>
    <row r="38" spans="1:10" ht="70.5" customHeight="1" x14ac:dyDescent="0.25">
      <c r="A38" s="320" t="s">
        <v>104</v>
      </c>
      <c r="B38" s="310" t="s">
        <v>105</v>
      </c>
      <c r="C38" s="475"/>
      <c r="D38" s="220" t="s">
        <v>107</v>
      </c>
      <c r="E38" s="215">
        <f>+'[1]BANCO DE SANGRE'!$G$31</f>
        <v>1</v>
      </c>
      <c r="F38" s="218" t="str">
        <f t="shared" si="0"/>
        <v>SATISFACTORIO</v>
      </c>
      <c r="G38" s="287"/>
      <c r="H38" s="314"/>
      <c r="I38" s="287"/>
      <c r="J38" s="314"/>
    </row>
    <row r="39" spans="1:10" ht="78.75" x14ac:dyDescent="0.25">
      <c r="A39" s="320"/>
      <c r="B39" s="310"/>
      <c r="C39" s="475" t="s">
        <v>40</v>
      </c>
      <c r="D39" s="220" t="s">
        <v>187</v>
      </c>
      <c r="E39" s="104">
        <f>+[1]IMAGENOLOGIA!$G$25</f>
        <v>1</v>
      </c>
      <c r="F39" s="218" t="str">
        <f t="shared" si="0"/>
        <v>SATISFACTORIO</v>
      </c>
      <c r="G39" s="287">
        <f>+AVERAGE(E39:E40)</f>
        <v>0.875</v>
      </c>
      <c r="H39" s="314" t="str">
        <f>+IF(G39&lt;=59%,"INSUFICIENTE",IF(G39&gt;=60%,IF(G39&lt;=79%,"ADECUADO",IF(G39&gt;=80%,"SATISFACTORIO"))))</f>
        <v>SATISFACTORIO</v>
      </c>
      <c r="I39" s="287">
        <f>+G39</f>
        <v>0.875</v>
      </c>
      <c r="J39" s="314" t="str">
        <f>+IF(G39&lt;=59%,"INSUFICIENTE",IF(G39&gt;=60%,IF(G39&lt;=79%,"ADECUADO",IF(G39&gt;=80%,"SATISFACTORIO"))))</f>
        <v>SATISFACTORIO</v>
      </c>
    </row>
    <row r="40" spans="1:10" ht="48.75" customHeight="1" x14ac:dyDescent="0.25">
      <c r="A40" s="320"/>
      <c r="B40" s="310"/>
      <c r="C40" s="475"/>
      <c r="D40" s="220" t="s">
        <v>188</v>
      </c>
      <c r="E40" s="104">
        <f>+[1]IMAGENOLOGIA!$G$26</f>
        <v>0.75</v>
      </c>
      <c r="F40" s="218" t="str">
        <f t="shared" si="0"/>
        <v>ADECUADO</v>
      </c>
      <c r="G40" s="287"/>
      <c r="H40" s="314"/>
      <c r="I40" s="287"/>
      <c r="J40" s="314"/>
    </row>
    <row r="41" spans="1:10" ht="76.5" customHeight="1" x14ac:dyDescent="0.25">
      <c r="A41" s="320"/>
      <c r="B41" s="310"/>
      <c r="C41" s="320" t="s">
        <v>42</v>
      </c>
      <c r="D41" s="220" t="s">
        <v>187</v>
      </c>
      <c r="E41" s="215">
        <f>+[1]LABORATORIO!$G$24</f>
        <v>1</v>
      </c>
      <c r="F41" s="218" t="str">
        <f t="shared" si="0"/>
        <v>SATISFACTORIO</v>
      </c>
      <c r="G41" s="287">
        <f>+AVERAGE(E41:E42)</f>
        <v>1</v>
      </c>
      <c r="H41" s="314" t="str">
        <f>+IF(G41&lt;=59%,"INSUFICIENTE",IF(G41&gt;=60%,IF(G41&lt;=79%,"ADECUADO",IF(G41&gt;=80%,"SATISFACTORIO"))))</f>
        <v>SATISFACTORIO</v>
      </c>
      <c r="I41" s="287">
        <f>+G41</f>
        <v>1</v>
      </c>
      <c r="J41" s="314" t="str">
        <f>+IF(G41&lt;=59%,"INSUFICIENTE",IF(G41&gt;=60%,IF(G41&lt;=79%,"ADECUADO",IF(G41&gt;=80%,"SATISFACTORIO"))))</f>
        <v>SATISFACTORIO</v>
      </c>
    </row>
    <row r="42" spans="1:10" ht="54" customHeight="1" x14ac:dyDescent="0.25">
      <c r="A42" s="320"/>
      <c r="B42" s="310"/>
      <c r="C42" s="320"/>
      <c r="D42" s="220" t="s">
        <v>188</v>
      </c>
      <c r="E42" s="215">
        <f>+[1]LABORATORIO!$G$25</f>
        <v>1</v>
      </c>
      <c r="F42" s="218" t="str">
        <f t="shared" si="0"/>
        <v>SATISFACTORIO</v>
      </c>
      <c r="G42" s="287"/>
      <c r="H42" s="314"/>
      <c r="I42" s="287"/>
      <c r="J42" s="314"/>
    </row>
    <row r="43" spans="1:10" ht="33.75" x14ac:dyDescent="0.25">
      <c r="A43" s="320"/>
      <c r="B43" s="310"/>
      <c r="C43" s="320" t="s">
        <v>49</v>
      </c>
      <c r="D43" s="220" t="s">
        <v>106</v>
      </c>
      <c r="E43" s="104">
        <f>+'[1]H. CLINICAS'!$G$17</f>
        <v>1</v>
      </c>
      <c r="F43" s="218" t="str">
        <f t="shared" si="0"/>
        <v>SATISFACTORIO</v>
      </c>
      <c r="G43" s="287">
        <f>+AVERAGE(E43:E47)</f>
        <v>0.96</v>
      </c>
      <c r="H43" s="314" t="str">
        <f>+IF(G43&lt;=59%,"INSUFICIENTE",IF(G43&gt;=60%,IF(G43&lt;=79%,"ADECUADO",IF(G43&gt;=80%,"SATISFACTORIO"))))</f>
        <v>SATISFACTORIO</v>
      </c>
      <c r="I43" s="287">
        <f>+G43</f>
        <v>0.96</v>
      </c>
      <c r="J43" s="314" t="str">
        <f>+IF(G43&lt;=59%,"INSUFICIENTE",IF(G43&gt;=60%,IF(G43&lt;=79%,"ADECUADO",IF(G43&gt;=80%,"SATISFACTORIO"))))</f>
        <v>SATISFACTORIO</v>
      </c>
    </row>
    <row r="44" spans="1:10" ht="33.75" x14ac:dyDescent="0.25">
      <c r="A44" s="320"/>
      <c r="B44" s="310"/>
      <c r="C44" s="320"/>
      <c r="D44" s="220" t="s">
        <v>407</v>
      </c>
      <c r="E44" s="104">
        <f>+'[1]H. CLINICAS'!$G$18</f>
        <v>1</v>
      </c>
      <c r="F44" s="218" t="str">
        <f t="shared" si="0"/>
        <v>SATISFACTORIO</v>
      </c>
      <c r="G44" s="287"/>
      <c r="H44" s="314"/>
      <c r="I44" s="287"/>
      <c r="J44" s="314"/>
    </row>
    <row r="45" spans="1:10" ht="119.25" customHeight="1" x14ac:dyDescent="0.25">
      <c r="A45" s="320"/>
      <c r="B45" s="310"/>
      <c r="C45" s="320"/>
      <c r="D45" s="220" t="s">
        <v>408</v>
      </c>
      <c r="E45" s="104">
        <f>+'[1]H. CLINICAS'!$G$19</f>
        <v>1</v>
      </c>
      <c r="F45" s="218" t="str">
        <f t="shared" si="0"/>
        <v>SATISFACTORIO</v>
      </c>
      <c r="G45" s="287"/>
      <c r="H45" s="314"/>
      <c r="I45" s="287"/>
      <c r="J45" s="314"/>
    </row>
    <row r="46" spans="1:10" ht="119.25" customHeight="1" x14ac:dyDescent="0.25">
      <c r="A46" s="320"/>
      <c r="B46" s="310"/>
      <c r="C46" s="320"/>
      <c r="D46" s="220" t="s">
        <v>409</v>
      </c>
      <c r="E46" s="104">
        <f>+'[1]H. CLINICAS'!$G$20</f>
        <v>1</v>
      </c>
      <c r="F46" s="218" t="str">
        <f t="shared" si="0"/>
        <v>SATISFACTORIO</v>
      </c>
      <c r="G46" s="287"/>
      <c r="H46" s="314"/>
      <c r="I46" s="287"/>
      <c r="J46" s="314"/>
    </row>
    <row r="47" spans="1:10" ht="59.25" customHeight="1" x14ac:dyDescent="0.25">
      <c r="A47" s="320"/>
      <c r="B47" s="310"/>
      <c r="C47" s="320"/>
      <c r="D47" s="220" t="s">
        <v>107</v>
      </c>
      <c r="E47" s="104">
        <f>+'[1]H. CLINICAS'!$G$21</f>
        <v>0.8</v>
      </c>
      <c r="F47" s="218" t="str">
        <f t="shared" si="0"/>
        <v>SATISFACTORIO</v>
      </c>
      <c r="G47" s="287"/>
      <c r="H47" s="314"/>
      <c r="I47" s="287"/>
      <c r="J47" s="314"/>
    </row>
    <row r="48" spans="1:10" ht="55.5" customHeight="1" x14ac:dyDescent="0.25">
      <c r="A48" s="320"/>
      <c r="B48" s="516"/>
      <c r="C48" s="475" t="s">
        <v>72</v>
      </c>
      <c r="D48" s="219" t="s">
        <v>410</v>
      </c>
      <c r="E48" s="215">
        <f>+[1]ENFERMERIA!$G$28</f>
        <v>1</v>
      </c>
      <c r="F48" s="218" t="str">
        <f t="shared" si="0"/>
        <v>SATISFACTORIO</v>
      </c>
      <c r="G48" s="287">
        <f>+AVERAGE(E48:E49)</f>
        <v>1</v>
      </c>
      <c r="H48" s="314" t="str">
        <f>+IF(G48&lt;=59%,"INSUFICIENTE",IF(G48&gt;=60%,IF(G48&lt;=79%,"ADECUADO",IF(G48&gt;=80%,"SATISFACTORIO"))))</f>
        <v>SATISFACTORIO</v>
      </c>
      <c r="I48" s="287">
        <f>+G48</f>
        <v>1</v>
      </c>
      <c r="J48" s="314" t="str">
        <f>+IF(G48&lt;=59%,"INSUFICIENTE",IF(G48&gt;=60%,IF(G48&lt;=79%,"ADECUADO",IF(G48&gt;=80%,"SATISFACTORIO"))))</f>
        <v>SATISFACTORIO</v>
      </c>
    </row>
    <row r="49" spans="1:10" ht="58.5" customHeight="1" x14ac:dyDescent="0.25">
      <c r="A49" s="320"/>
      <c r="B49" s="516"/>
      <c r="C49" s="475"/>
      <c r="D49" s="220" t="s">
        <v>107</v>
      </c>
      <c r="E49" s="215">
        <f>+[1]ENFERMERIA!$G$29</f>
        <v>1</v>
      </c>
      <c r="F49" s="218" t="str">
        <f t="shared" si="0"/>
        <v>SATISFACTORIO</v>
      </c>
      <c r="G49" s="287"/>
      <c r="H49" s="314"/>
      <c r="I49" s="287"/>
      <c r="J49" s="314"/>
    </row>
    <row r="50" spans="1:10" ht="63.75" customHeight="1" x14ac:dyDescent="0.25">
      <c r="A50" s="320"/>
      <c r="B50" s="516"/>
      <c r="C50" s="475" t="s">
        <v>73</v>
      </c>
      <c r="D50" s="95" t="s">
        <v>112</v>
      </c>
      <c r="E50" s="104">
        <f>+[1]PATOLOGIA!$G$18</f>
        <v>1</v>
      </c>
      <c r="F50" s="218" t="str">
        <f t="shared" si="0"/>
        <v>SATISFACTORIO</v>
      </c>
      <c r="G50" s="287">
        <f>+AVERAGE(E50:E51)</f>
        <v>1</v>
      </c>
      <c r="H50" s="314" t="str">
        <f>+IF(G50&lt;=59%,"INSUFICIENTE",IF(G50&gt;=60%,IF(G50&lt;=79%,"ADECUADO",IF(G50&gt;=80%,"SATISFACTORIO"))))</f>
        <v>SATISFACTORIO</v>
      </c>
      <c r="I50" s="287">
        <f>+G50</f>
        <v>1</v>
      </c>
      <c r="J50" s="314" t="str">
        <f>+IF(G50&lt;=59%,"INSUFICIENTE",IF(G50&gt;=60%,IF(G50&lt;=79%,"ADECUADO",IF(G50&gt;=80%,"SATISFACTORIO"))))</f>
        <v>SATISFACTORIO</v>
      </c>
    </row>
    <row r="51" spans="1:10" ht="66" customHeight="1" x14ac:dyDescent="0.25">
      <c r="A51" s="320"/>
      <c r="B51" s="516"/>
      <c r="C51" s="475"/>
      <c r="D51" s="220" t="s">
        <v>107</v>
      </c>
      <c r="E51" s="104">
        <f>+[1]PATOLOGIA!$G$19</f>
        <v>1</v>
      </c>
      <c r="F51" s="218" t="str">
        <f t="shared" si="0"/>
        <v>SATISFACTORIO</v>
      </c>
      <c r="G51" s="287"/>
      <c r="H51" s="314"/>
      <c r="I51" s="287"/>
      <c r="J51" s="314"/>
    </row>
    <row r="52" spans="1:10" ht="68.25" customHeight="1" x14ac:dyDescent="0.25">
      <c r="A52" s="320"/>
      <c r="B52" s="516"/>
      <c r="C52" s="475" t="s">
        <v>50</v>
      </c>
      <c r="D52" s="220" t="s">
        <v>411</v>
      </c>
      <c r="E52" s="104" t="s">
        <v>129</v>
      </c>
      <c r="F52" s="218" t="str">
        <f t="shared" si="0"/>
        <v>SATISFACTORIO</v>
      </c>
      <c r="G52" s="287" t="s">
        <v>196</v>
      </c>
      <c r="H52" s="450" t="s">
        <v>442</v>
      </c>
      <c r="I52" s="287" t="str">
        <f>+G52</f>
        <v>N.A</v>
      </c>
      <c r="J52" s="450" t="s">
        <v>442</v>
      </c>
    </row>
    <row r="53" spans="1:10" ht="68.25" customHeight="1" x14ac:dyDescent="0.25">
      <c r="A53" s="320"/>
      <c r="B53" s="516"/>
      <c r="C53" s="475"/>
      <c r="D53" s="90" t="s">
        <v>412</v>
      </c>
      <c r="E53" s="104" t="s">
        <v>129</v>
      </c>
      <c r="F53" s="218" t="str">
        <f t="shared" si="0"/>
        <v>SATISFACTORIO</v>
      </c>
      <c r="G53" s="287"/>
      <c r="H53" s="450"/>
      <c r="I53" s="287"/>
      <c r="J53" s="450"/>
    </row>
    <row r="54" spans="1:10" ht="60" customHeight="1" x14ac:dyDescent="0.25">
      <c r="A54" s="320"/>
      <c r="B54" s="516"/>
      <c r="C54" s="475"/>
      <c r="D54" s="220" t="s">
        <v>413</v>
      </c>
      <c r="E54" s="104" t="s">
        <v>129</v>
      </c>
      <c r="F54" s="218" t="str">
        <f t="shared" si="0"/>
        <v>SATISFACTORIO</v>
      </c>
      <c r="G54" s="287"/>
      <c r="H54" s="450"/>
      <c r="I54" s="287"/>
      <c r="J54" s="450"/>
    </row>
    <row r="55" spans="1:10" ht="67.5" x14ac:dyDescent="0.25">
      <c r="A55" s="320"/>
      <c r="B55" s="516"/>
      <c r="C55" s="475" t="s">
        <v>75</v>
      </c>
      <c r="D55" s="220" t="s">
        <v>189</v>
      </c>
      <c r="E55" s="104">
        <f>+'[1]SALUD OCUPACIONAL'!$G$24</f>
        <v>1</v>
      </c>
      <c r="F55" s="218" t="str">
        <f t="shared" si="0"/>
        <v>SATISFACTORIO</v>
      </c>
      <c r="G55" s="287">
        <f>+AVERAGE(E55:E56)</f>
        <v>1</v>
      </c>
      <c r="H55" s="314" t="str">
        <f>+IF(G55&lt;=59%,"INSUFICIENTE",IF(G55&gt;=60%,IF(G55&lt;=79%,"ADECUADO",IF(G55&gt;=80%,"SATISFACTORIO"))))</f>
        <v>SATISFACTORIO</v>
      </c>
      <c r="I55" s="287">
        <f>+G55</f>
        <v>1</v>
      </c>
      <c r="J55" s="314" t="str">
        <f>+IF(G55&lt;=59%,"INSUFICIENTE",IF(G55&gt;=60%,IF(G55&lt;=79%,"ADECUADO",IF(G55&gt;=80%,"SATISFACTORIO"))))</f>
        <v>SATISFACTORIO</v>
      </c>
    </row>
    <row r="56" spans="1:10" ht="74.25" customHeight="1" x14ac:dyDescent="0.25">
      <c r="A56" s="320" t="s">
        <v>104</v>
      </c>
      <c r="B56" s="357" t="s">
        <v>105</v>
      </c>
      <c r="C56" s="475"/>
      <c r="D56" s="220" t="s">
        <v>188</v>
      </c>
      <c r="E56" s="104">
        <f>+'[1]SALUD OCUPACIONAL'!$G$25</f>
        <v>1</v>
      </c>
      <c r="F56" s="218" t="str">
        <f t="shared" si="0"/>
        <v>SATISFACTORIO</v>
      </c>
      <c r="G56" s="287"/>
      <c r="H56" s="314"/>
      <c r="I56" s="287"/>
      <c r="J56" s="314"/>
    </row>
    <row r="57" spans="1:10" ht="21.75" customHeight="1" x14ac:dyDescent="0.25">
      <c r="A57" s="320"/>
      <c r="B57" s="357"/>
      <c r="C57" s="476" t="s">
        <v>52</v>
      </c>
      <c r="D57" s="220" t="s">
        <v>414</v>
      </c>
      <c r="E57" s="104" t="str">
        <f>+'[1]CONTROL INTERNO'!$G$29</f>
        <v>N.A.</v>
      </c>
      <c r="F57" s="218" t="str">
        <f t="shared" si="0"/>
        <v>SATISFACTORIO</v>
      </c>
      <c r="G57" s="270">
        <f>+AVERAGE(E57:E59)</f>
        <v>1</v>
      </c>
      <c r="H57" s="273" t="str">
        <f>+IF(G57&lt;=59%,"INSUFICIENTE",IF(G57&gt;=60%,IF(G57&lt;=79%,"ADECUADO",IF(G57&gt;=80%,"SATISFACTORIO"))))</f>
        <v>SATISFACTORIO</v>
      </c>
      <c r="I57" s="270">
        <f>+G57</f>
        <v>1</v>
      </c>
      <c r="J57" s="273" t="str">
        <f>+IF(G57&lt;=59%,"INSUFICIENTE",IF(G57&gt;=60%,IF(G57&lt;=79%,"ADECUADO",IF(G57&gt;=80%,"SATISFACTORIO"))))</f>
        <v>SATISFACTORIO</v>
      </c>
    </row>
    <row r="58" spans="1:10" ht="46.5" customHeight="1" x14ac:dyDescent="0.25">
      <c r="A58" s="320"/>
      <c r="B58" s="357"/>
      <c r="C58" s="466"/>
      <c r="D58" s="220" t="s">
        <v>415</v>
      </c>
      <c r="E58" s="104">
        <f>+'[1]CONTROL INTERNO'!$G$30</f>
        <v>1</v>
      </c>
      <c r="F58" s="218" t="str">
        <f t="shared" si="0"/>
        <v>SATISFACTORIO</v>
      </c>
      <c r="G58" s="271"/>
      <c r="H58" s="274"/>
      <c r="I58" s="271"/>
      <c r="J58" s="274"/>
    </row>
    <row r="59" spans="1:10" ht="58.5" customHeight="1" x14ac:dyDescent="0.25">
      <c r="A59" s="320"/>
      <c r="B59" s="357"/>
      <c r="C59" s="466"/>
      <c r="D59" s="220" t="s">
        <v>416</v>
      </c>
      <c r="E59" s="104">
        <f>+'[1]CONTROL INTERNO'!$G$31</f>
        <v>1</v>
      </c>
      <c r="F59" s="218" t="str">
        <f t="shared" si="0"/>
        <v>SATISFACTORIO</v>
      </c>
      <c r="G59" s="271"/>
      <c r="H59" s="274"/>
      <c r="I59" s="271"/>
      <c r="J59" s="274"/>
    </row>
    <row r="60" spans="1:10" ht="67.5" x14ac:dyDescent="0.25">
      <c r="A60" s="320"/>
      <c r="B60" s="357"/>
      <c r="C60" s="475" t="s">
        <v>59</v>
      </c>
      <c r="D60" s="220" t="s">
        <v>189</v>
      </c>
      <c r="E60" s="104" t="s">
        <v>129</v>
      </c>
      <c r="F60" s="280" t="s">
        <v>442</v>
      </c>
      <c r="G60" s="287" t="s">
        <v>196</v>
      </c>
      <c r="H60" s="280" t="s">
        <v>442</v>
      </c>
      <c r="I60" s="287" t="str">
        <f>+G60</f>
        <v>N.A</v>
      </c>
      <c r="J60" s="280" t="s">
        <v>442</v>
      </c>
    </row>
    <row r="61" spans="1:10" ht="57.75" customHeight="1" x14ac:dyDescent="0.25">
      <c r="A61" s="320"/>
      <c r="B61" s="357"/>
      <c r="C61" s="475"/>
      <c r="D61" s="220" t="s">
        <v>188</v>
      </c>
      <c r="E61" s="104" t="s">
        <v>129</v>
      </c>
      <c r="F61" s="282"/>
      <c r="G61" s="287"/>
      <c r="H61" s="282"/>
      <c r="I61" s="287"/>
      <c r="J61" s="282"/>
    </row>
    <row r="62" spans="1:10" ht="33.75" x14ac:dyDescent="0.25">
      <c r="A62" s="320"/>
      <c r="B62" s="357"/>
      <c r="C62" s="320" t="s">
        <v>60</v>
      </c>
      <c r="D62" s="95" t="s">
        <v>106</v>
      </c>
      <c r="E62" s="104">
        <f>+'[1]RECURSOS BIOMEDICOS'!$G$34</f>
        <v>0.8</v>
      </c>
      <c r="F62" s="218" t="str">
        <f t="shared" si="0"/>
        <v>SATISFACTORIO</v>
      </c>
      <c r="G62" s="287">
        <f>+AVERAGE(E62:E64)</f>
        <v>0.79999999999999993</v>
      </c>
      <c r="H62" s="314" t="str">
        <f>+IF(G62&lt;=59%,"INSUFICIENTE",IF(G62&gt;=60%,IF(G62&lt;=79%,"ADECUADO",IF(G62&gt;=80%,"SATISFACTORIO"))))</f>
        <v>SATISFACTORIO</v>
      </c>
      <c r="I62" s="287">
        <f>+G62</f>
        <v>0.79999999999999993</v>
      </c>
      <c r="J62" s="273" t="str">
        <f>+IF(G62&lt;=59%,"INSUFICIENTE",IF(G62&gt;=60%,IF(G62&lt;=79%,"ADECUADO",IF(G62&gt;=80%,"SATISFACTORIO"))))</f>
        <v>SATISFACTORIO</v>
      </c>
    </row>
    <row r="63" spans="1:10" ht="33.75" x14ac:dyDescent="0.25">
      <c r="A63" s="320"/>
      <c r="B63" s="357"/>
      <c r="C63" s="320"/>
      <c r="D63" s="95" t="s">
        <v>417</v>
      </c>
      <c r="E63" s="104">
        <f>+'[1]RECURSOS BIOMEDICOS'!$G$35</f>
        <v>0.6</v>
      </c>
      <c r="F63" s="218" t="str">
        <f t="shared" si="0"/>
        <v>ADECUADO</v>
      </c>
      <c r="G63" s="287"/>
      <c r="H63" s="314"/>
      <c r="I63" s="287"/>
      <c r="J63" s="274"/>
    </row>
    <row r="64" spans="1:10" ht="56.25" x14ac:dyDescent="0.25">
      <c r="A64" s="320"/>
      <c r="B64" s="357"/>
      <c r="C64" s="320"/>
      <c r="D64" s="95" t="s">
        <v>107</v>
      </c>
      <c r="E64" s="104">
        <f>+'[1]RECURSOS BIOMEDICOS'!$G$36</f>
        <v>1</v>
      </c>
      <c r="F64" s="218" t="str">
        <f t="shared" si="0"/>
        <v>SATISFACTORIO</v>
      </c>
      <c r="G64" s="287"/>
      <c r="H64" s="314"/>
      <c r="I64" s="287"/>
      <c r="J64" s="306"/>
    </row>
    <row r="65" spans="1:10" ht="67.5" x14ac:dyDescent="0.25">
      <c r="A65" s="320"/>
      <c r="B65" s="509"/>
      <c r="C65" s="475" t="s">
        <v>63</v>
      </c>
      <c r="D65" s="220" t="s">
        <v>190</v>
      </c>
      <c r="E65" s="104">
        <f>+'[1]FACTURACION '!$G$26</f>
        <v>0.8</v>
      </c>
      <c r="F65" s="218" t="str">
        <f t="shared" si="0"/>
        <v>SATISFACTORIO</v>
      </c>
      <c r="G65" s="287">
        <f>+AVERAGE(E65:E66)</f>
        <v>0.7</v>
      </c>
      <c r="H65" s="314" t="str">
        <f>+IF(G65&lt;=59%,"INSUFICIENTE",IF(G65&gt;=60%,IF(G65&lt;=79%,"ADECUADO",IF(G65&gt;=80%,"SATISFACTORIO"))))</f>
        <v>ADECUADO</v>
      </c>
      <c r="I65" s="287">
        <f>+G65</f>
        <v>0.7</v>
      </c>
      <c r="J65" s="314" t="str">
        <f>+IF(G65&lt;=59%,"INSUFICIENTE",IF(G65&gt;=60%,IF(G65&lt;=79%,"ADECUADO",IF(G65&gt;=80%,"SATISFACTORIO"))))</f>
        <v>ADECUADO</v>
      </c>
    </row>
    <row r="66" spans="1:10" ht="51" customHeight="1" x14ac:dyDescent="0.25">
      <c r="A66" s="320"/>
      <c r="B66" s="509"/>
      <c r="C66" s="475"/>
      <c r="D66" s="220" t="s">
        <v>191</v>
      </c>
      <c r="E66" s="104">
        <f>+'[1]FACTURACION '!$G$27</f>
        <v>0.6</v>
      </c>
      <c r="F66" s="218" t="str">
        <f t="shared" si="0"/>
        <v>ADECUADO</v>
      </c>
      <c r="G66" s="287"/>
      <c r="H66" s="314"/>
      <c r="I66" s="287"/>
      <c r="J66" s="314"/>
    </row>
    <row r="67" spans="1:10" ht="67.5" x14ac:dyDescent="0.25">
      <c r="A67" s="320"/>
      <c r="B67" s="509"/>
      <c r="C67" s="475" t="s">
        <v>74</v>
      </c>
      <c r="D67" s="220" t="s">
        <v>189</v>
      </c>
      <c r="E67" s="104">
        <f>+'[1]TALENTO HUMANO'!$G$26</f>
        <v>1</v>
      </c>
      <c r="F67" s="218" t="str">
        <f t="shared" si="0"/>
        <v>SATISFACTORIO</v>
      </c>
      <c r="G67" s="287">
        <f>+AVERAGE(E67:E68)</f>
        <v>1</v>
      </c>
      <c r="H67" s="314" t="str">
        <f>+IF(G67&lt;=59%,"INSUFICIENTE",IF(G67&gt;=60%,IF(G67&lt;=79%,"ADECUADO",IF(G67&gt;=80%,"SATISFACTORIO"))))</f>
        <v>SATISFACTORIO</v>
      </c>
      <c r="I67" s="287">
        <f>+G67</f>
        <v>1</v>
      </c>
      <c r="J67" s="314" t="str">
        <f>+IF(G67&lt;=59%,"INSUFICIENTE",IF(G67&gt;=60%,IF(G67&lt;=79%,"ADECUADO",IF(G67&gt;=80%,"SATISFACTORIO"))))</f>
        <v>SATISFACTORIO</v>
      </c>
    </row>
    <row r="68" spans="1:10" ht="54" customHeight="1" x14ac:dyDescent="0.25">
      <c r="A68" s="320"/>
      <c r="B68" s="509"/>
      <c r="C68" s="475"/>
      <c r="D68" s="220" t="s">
        <v>188</v>
      </c>
      <c r="E68" s="104">
        <f>+'[1]TALENTO HUMANO'!$G$27</f>
        <v>1</v>
      </c>
      <c r="F68" s="218" t="str">
        <f t="shared" si="0"/>
        <v>SATISFACTORIO</v>
      </c>
      <c r="G68" s="287"/>
      <c r="H68" s="314"/>
      <c r="I68" s="287"/>
      <c r="J68" s="314"/>
    </row>
    <row r="69" spans="1:10" ht="78.75" x14ac:dyDescent="0.25">
      <c r="A69" s="320"/>
      <c r="B69" s="509"/>
      <c r="C69" s="320" t="s">
        <v>111</v>
      </c>
      <c r="D69" s="220" t="s">
        <v>187</v>
      </c>
      <c r="E69" s="215">
        <f>+[1]AMBIENTAL!$G$24</f>
        <v>1</v>
      </c>
      <c r="F69" s="218" t="str">
        <f t="shared" si="0"/>
        <v>SATISFACTORIO</v>
      </c>
      <c r="G69" s="287">
        <f>+AVERAGE(E69:E70)</f>
        <v>1</v>
      </c>
      <c r="H69" s="314" t="str">
        <f>+IF(G69&lt;=59%,"INSUFICIENTE",IF(G69&gt;=60%,IF(G69&lt;=79%,"ADECUADO",IF(G69&gt;=80%,"SATISFACTORIO"))))</f>
        <v>SATISFACTORIO</v>
      </c>
      <c r="I69" s="287">
        <f>+G69</f>
        <v>1</v>
      </c>
      <c r="J69" s="314" t="str">
        <f>+IF(G69&lt;=59%,"INSUFICIENTE",IF(G69&gt;=60%,IF(G69&lt;=79%,"ADECUADO",IF(G69&gt;=80%,"SATISFACTORIO"))))</f>
        <v>SATISFACTORIO</v>
      </c>
    </row>
    <row r="70" spans="1:10" ht="51.75" customHeight="1" x14ac:dyDescent="0.25">
      <c r="A70" s="320"/>
      <c r="B70" s="509"/>
      <c r="C70" s="320"/>
      <c r="D70" s="220" t="s">
        <v>188</v>
      </c>
      <c r="E70" s="215">
        <f>+[1]AMBIENTAL!$G$25</f>
        <v>1</v>
      </c>
      <c r="F70" s="218" t="str">
        <f t="shared" si="0"/>
        <v>SATISFACTORIO</v>
      </c>
      <c r="G70" s="287"/>
      <c r="H70" s="314"/>
      <c r="I70" s="287"/>
      <c r="J70" s="314"/>
    </row>
    <row r="71" spans="1:10" ht="48.75" customHeight="1" x14ac:dyDescent="0.25">
      <c r="A71" s="320"/>
      <c r="B71" s="509"/>
      <c r="C71" s="320" t="s">
        <v>77</v>
      </c>
      <c r="D71" s="95" t="s">
        <v>112</v>
      </c>
      <c r="E71" s="104">
        <f>+'[1]ADMISION AL USUARIO'!$G$18</f>
        <v>1</v>
      </c>
      <c r="F71" s="218" t="str">
        <f t="shared" si="0"/>
        <v>SATISFACTORIO</v>
      </c>
      <c r="G71" s="287">
        <f>+AVERAGE(E71:E72)</f>
        <v>0.85</v>
      </c>
      <c r="H71" s="314" t="str">
        <f>+IF(G71&lt;=59%,"INSUFICIENTE",IF(G71&gt;=60%,IF(G71&lt;=79%,"ADECUADO",IF(G71&gt;=80%,"SATISFACTORIO"))))</f>
        <v>SATISFACTORIO</v>
      </c>
      <c r="I71" s="287">
        <f>+G71</f>
        <v>0.85</v>
      </c>
      <c r="J71" s="314" t="str">
        <f>+IF(G71&lt;=59%,"INSUFICIENTE",IF(G71&gt;=60%,IF(G71&lt;=79%,"ADECUADO",IF(G71&gt;=80%,"SATISFACTORIO"))))</f>
        <v>SATISFACTORIO</v>
      </c>
    </row>
    <row r="72" spans="1:10" ht="71.25" customHeight="1" x14ac:dyDescent="0.25">
      <c r="A72" s="320"/>
      <c r="B72" s="509"/>
      <c r="C72" s="320"/>
      <c r="D72" s="220" t="s">
        <v>107</v>
      </c>
      <c r="E72" s="104">
        <f>+'[1]ADMISION AL USUARIO'!$G$19</f>
        <v>0.7</v>
      </c>
      <c r="F72" s="218" t="str">
        <f t="shared" si="0"/>
        <v>ADECUADO</v>
      </c>
      <c r="G72" s="287"/>
      <c r="H72" s="314"/>
      <c r="I72" s="287"/>
      <c r="J72" s="314"/>
    </row>
    <row r="73" spans="1:10" ht="90" customHeight="1" x14ac:dyDescent="0.25">
      <c r="A73" s="316" t="s">
        <v>104</v>
      </c>
      <c r="B73" s="355" t="s">
        <v>105</v>
      </c>
      <c r="C73" s="475" t="s">
        <v>84</v>
      </c>
      <c r="D73" s="95" t="s">
        <v>113</v>
      </c>
      <c r="E73" s="104">
        <f>+'[1]ARCHIVO '!$G$15</f>
        <v>0.85</v>
      </c>
      <c r="F73" s="218" t="str">
        <f>+IF(E73&lt;=59%,"INSUFICIENTE",IF(E73&gt;=60%,IF(E73&lt;=79%,"ADECUADO",IF(E73&gt;=80%,"SATISFACTORIO"))))</f>
        <v>SATISFACTORIO</v>
      </c>
      <c r="G73" s="287">
        <f>+AVERAGE(E73:E78)</f>
        <v>0.78333333333333333</v>
      </c>
      <c r="H73" s="314" t="str">
        <f>+IF(G73&lt;=59%,"INSUFICIENTE",IF(G73&gt;=60%,IF(G73&lt;=79%,"ADECUADO",IF(G73&gt;=80%,"SATISFACTORIO"))))</f>
        <v>ADECUADO</v>
      </c>
      <c r="I73" s="287">
        <f>+G73</f>
        <v>0.78333333333333333</v>
      </c>
      <c r="J73" s="314" t="str">
        <f>+IF(G73&lt;=59%,"INSUFICIENTE",IF(G73&gt;=60%,IF(G73&lt;=79%,"ADECUADO",IF(G73&gt;=80%,"SATISFACTORIO"))))</f>
        <v>ADECUADO</v>
      </c>
    </row>
    <row r="74" spans="1:10" ht="90" customHeight="1" x14ac:dyDescent="0.25">
      <c r="A74" s="276"/>
      <c r="B74" s="356"/>
      <c r="C74" s="475"/>
      <c r="D74" s="95" t="s">
        <v>459</v>
      </c>
      <c r="E74" s="104">
        <f>+'[1]ARCHIVO '!$G$16</f>
        <v>1</v>
      </c>
      <c r="F74" s="231" t="str">
        <f>+IF(E74&lt;=59%,"INSUFICIENTE",IF(E74&gt;=60%,IF(E74&lt;=79%,"ADECUADO",IF(E74&gt;=80%,"SATISFACTORIO"))))</f>
        <v>SATISFACTORIO</v>
      </c>
      <c r="G74" s="287"/>
      <c r="H74" s="314"/>
      <c r="I74" s="287"/>
      <c r="J74" s="314"/>
    </row>
    <row r="75" spans="1:10" ht="49.5" customHeight="1" x14ac:dyDescent="0.25">
      <c r="A75" s="276"/>
      <c r="B75" s="356"/>
      <c r="C75" s="475"/>
      <c r="D75" s="95" t="s">
        <v>112</v>
      </c>
      <c r="E75" s="104">
        <f>+'[1]ARCHIVO '!$G$17</f>
        <v>0.85</v>
      </c>
      <c r="F75" s="218" t="str">
        <f t="shared" ref="F75:H128" si="1">+IF(E75&lt;=59%,"INSUFICIENTE",IF(E75&gt;=60%,IF(E75&lt;=79%,"ADECUADO",IF(E75&gt;=80%,"SATISFACTORIO"))))</f>
        <v>SATISFACTORIO</v>
      </c>
      <c r="G75" s="287"/>
      <c r="H75" s="314"/>
      <c r="I75" s="287"/>
      <c r="J75" s="314"/>
    </row>
    <row r="76" spans="1:10" ht="56.25" customHeight="1" x14ac:dyDescent="0.25">
      <c r="A76" s="276"/>
      <c r="B76" s="356"/>
      <c r="C76" s="475"/>
      <c r="D76" s="95" t="s">
        <v>114</v>
      </c>
      <c r="E76" s="104">
        <f>+'[1]ARCHIVO '!$G$18</f>
        <v>0.3</v>
      </c>
      <c r="F76" s="218" t="str">
        <f t="shared" si="1"/>
        <v>INSUFICIENTE</v>
      </c>
      <c r="G76" s="287"/>
      <c r="H76" s="314"/>
      <c r="I76" s="287"/>
      <c r="J76" s="314"/>
    </row>
    <row r="77" spans="1:10" ht="57.75" customHeight="1" x14ac:dyDescent="0.25">
      <c r="A77" s="276"/>
      <c r="B77" s="356"/>
      <c r="C77" s="475"/>
      <c r="D77" s="95" t="s">
        <v>418</v>
      </c>
      <c r="E77" s="104">
        <f>+'[1]ARCHIVO '!$G$19</f>
        <v>0.7</v>
      </c>
      <c r="F77" s="218" t="str">
        <f t="shared" si="1"/>
        <v>ADECUADO</v>
      </c>
      <c r="G77" s="287"/>
      <c r="H77" s="314"/>
      <c r="I77" s="287"/>
      <c r="J77" s="314"/>
    </row>
    <row r="78" spans="1:10" ht="56.25" x14ac:dyDescent="0.25">
      <c r="A78" s="276"/>
      <c r="B78" s="356"/>
      <c r="C78" s="475"/>
      <c r="D78" s="95" t="s">
        <v>115</v>
      </c>
      <c r="E78" s="104">
        <f>+'[1]ARCHIVO '!$G$20</f>
        <v>1</v>
      </c>
      <c r="F78" s="218" t="str">
        <f t="shared" si="1"/>
        <v>SATISFACTORIO</v>
      </c>
      <c r="G78" s="287"/>
      <c r="H78" s="314"/>
      <c r="I78" s="287"/>
      <c r="J78" s="314"/>
    </row>
    <row r="79" spans="1:10" ht="78.75" x14ac:dyDescent="0.25">
      <c r="A79" s="276"/>
      <c r="B79" s="356"/>
      <c r="C79" s="316" t="s">
        <v>174</v>
      </c>
      <c r="D79" s="220" t="s">
        <v>187</v>
      </c>
      <c r="E79" s="215">
        <f>+[1]GIU!$G$23</f>
        <v>1</v>
      </c>
      <c r="F79" s="218" t="str">
        <f t="shared" si="1"/>
        <v>SATISFACTORIO</v>
      </c>
      <c r="G79" s="270">
        <f>+AVERAGE(E79:E80)</f>
        <v>1</v>
      </c>
      <c r="H79" s="273" t="str">
        <f>+IF(G79&lt;=59%,"INSUFICIENTE",IF(G79&gt;=60%,IF(G79&lt;=79%,"ADECUADO",IF(G79&gt;=80%,"SATISFACTORIO"))))</f>
        <v>SATISFACTORIO</v>
      </c>
      <c r="I79" s="270">
        <f>+G79</f>
        <v>1</v>
      </c>
      <c r="J79" s="273" t="str">
        <f>+IF(I79&lt;=59%,"INSUFICIENTE",IF(I79&gt;=60%,IF(I79&lt;=79%,"ADECUADO",IF(I79&gt;=80%,"SATISFACTORIO"))))</f>
        <v>SATISFACTORIO</v>
      </c>
    </row>
    <row r="80" spans="1:10" ht="58.5" customHeight="1" x14ac:dyDescent="0.25">
      <c r="A80" s="276"/>
      <c r="B80" s="356"/>
      <c r="C80" s="322"/>
      <c r="D80" s="220" t="s">
        <v>188</v>
      </c>
      <c r="E80" s="215">
        <f>+[1]GIU!$G$24</f>
        <v>1</v>
      </c>
      <c r="F80" s="218" t="str">
        <f t="shared" si="1"/>
        <v>SATISFACTORIO</v>
      </c>
      <c r="G80" s="305"/>
      <c r="H80" s="306"/>
      <c r="I80" s="305"/>
      <c r="J80" s="306"/>
    </row>
    <row r="81" spans="1:10" ht="33.75" x14ac:dyDescent="0.25">
      <c r="A81" s="276"/>
      <c r="B81" s="356"/>
      <c r="C81" s="476" t="s">
        <v>103</v>
      </c>
      <c r="D81" s="220" t="s">
        <v>192</v>
      </c>
      <c r="E81" s="104">
        <f>+[1]CONTABILIDAD!$G$19</f>
        <v>0.3</v>
      </c>
      <c r="F81" s="232" t="str">
        <f t="shared" si="1"/>
        <v>INSUFICIENTE</v>
      </c>
      <c r="G81" s="270">
        <f>+AVERAGE(E81:E83)</f>
        <v>0.76666666666666661</v>
      </c>
      <c r="H81" s="273" t="str">
        <f>+IF(G81&lt;=59%,"INSUFICIENTE",IF(G81&gt;=60%,IF(G81&lt;=79%,"ADECUADO",IF(G81&gt;=80%,"SATISFACTORIO"))))</f>
        <v>ADECUADO</v>
      </c>
      <c r="I81" s="270">
        <f>+G81</f>
        <v>0.76666666666666661</v>
      </c>
      <c r="J81" s="273" t="str">
        <f>+IF(G81&lt;=59%,"INSUFICIENTE",IF(G81&gt;=60%,IF(G81&lt;=79%,"ADECUADO",IF(G81&gt;=80%,"SATISFACTORIO"))))</f>
        <v>ADECUADO</v>
      </c>
    </row>
    <row r="82" spans="1:10" ht="33.75" x14ac:dyDescent="0.25">
      <c r="A82" s="276"/>
      <c r="B82" s="356"/>
      <c r="C82" s="466"/>
      <c r="D82" s="220" t="s">
        <v>116</v>
      </c>
      <c r="E82" s="104">
        <f>+[1]CONTABILIDAD!$G$20</f>
        <v>1</v>
      </c>
      <c r="F82" s="218" t="str">
        <f t="shared" si="1"/>
        <v>SATISFACTORIO</v>
      </c>
      <c r="G82" s="271"/>
      <c r="H82" s="274"/>
      <c r="I82" s="271"/>
      <c r="J82" s="274"/>
    </row>
    <row r="83" spans="1:10" ht="56.25" x14ac:dyDescent="0.25">
      <c r="A83" s="276"/>
      <c r="B83" s="356"/>
      <c r="C83" s="471"/>
      <c r="D83" s="220" t="s">
        <v>107</v>
      </c>
      <c r="E83" s="104">
        <f>+[1]CONTABILIDAD!$G$21</f>
        <v>1</v>
      </c>
      <c r="F83" s="218" t="str">
        <f t="shared" si="1"/>
        <v>SATISFACTORIO</v>
      </c>
      <c r="G83" s="305"/>
      <c r="H83" s="306"/>
      <c r="I83" s="305"/>
      <c r="J83" s="306"/>
    </row>
    <row r="84" spans="1:10" ht="53.25" customHeight="1" x14ac:dyDescent="0.25">
      <c r="A84" s="276"/>
      <c r="B84" s="356"/>
      <c r="C84" s="476" t="s">
        <v>131</v>
      </c>
      <c r="D84" s="95" t="s">
        <v>107</v>
      </c>
      <c r="E84" s="104">
        <f>+[1]TESORERIA!$G$19</f>
        <v>1</v>
      </c>
      <c r="F84" s="218" t="str">
        <f t="shared" si="1"/>
        <v>SATISFACTORIO</v>
      </c>
      <c r="G84" s="270">
        <f>+AVERAGE(E84:E86)</f>
        <v>0.73333333333333339</v>
      </c>
      <c r="H84" s="273" t="str">
        <f>+IF(G84&lt;=59%,"INSUFICIENTE",IF(G84&gt;=60%,IF(G84&lt;=79%,"ADECUADO",IF(G84&gt;=80%,"SATISFACTORIO"))))</f>
        <v>ADECUADO</v>
      </c>
      <c r="I84" s="270">
        <f>+G84</f>
        <v>0.73333333333333339</v>
      </c>
      <c r="J84" s="273" t="str">
        <f>+IF(G84&lt;=59%,"INSUFICIENTE",IF(G84&gt;=60%,IF(G84&lt;=79%,"ADECUADO",IF(G84&gt;=80%,"SATISFACTORIO"))))</f>
        <v>ADECUADO</v>
      </c>
    </row>
    <row r="85" spans="1:10" ht="45" x14ac:dyDescent="0.25">
      <c r="A85" s="276"/>
      <c r="B85" s="356"/>
      <c r="C85" s="466"/>
      <c r="D85" s="95" t="s">
        <v>112</v>
      </c>
      <c r="E85" s="104">
        <f>+[1]TESORERIA!$G$20</f>
        <v>0.2</v>
      </c>
      <c r="F85" s="218" t="str">
        <f t="shared" si="1"/>
        <v>INSUFICIENTE</v>
      </c>
      <c r="G85" s="271"/>
      <c r="H85" s="274"/>
      <c r="I85" s="271"/>
      <c r="J85" s="274"/>
    </row>
    <row r="86" spans="1:10" ht="33.75" x14ac:dyDescent="0.25">
      <c r="A86" s="322"/>
      <c r="B86" s="481"/>
      <c r="C86" s="471"/>
      <c r="D86" s="94" t="s">
        <v>419</v>
      </c>
      <c r="E86" s="104">
        <f>+[1]TESORERIA!$G$21</f>
        <v>1</v>
      </c>
      <c r="F86" s="218" t="str">
        <f t="shared" si="1"/>
        <v>SATISFACTORIO</v>
      </c>
      <c r="G86" s="305"/>
      <c r="H86" s="306"/>
      <c r="I86" s="305"/>
      <c r="J86" s="306"/>
    </row>
    <row r="87" spans="1:10" ht="45" x14ac:dyDescent="0.25">
      <c r="A87" s="320" t="s">
        <v>104</v>
      </c>
      <c r="B87" s="310" t="s">
        <v>105</v>
      </c>
      <c r="C87" s="475" t="s">
        <v>85</v>
      </c>
      <c r="D87" s="220" t="s">
        <v>420</v>
      </c>
      <c r="E87" s="104">
        <f>+[1]SISTEMAS!$G$17</f>
        <v>0.4</v>
      </c>
      <c r="F87" s="218" t="str">
        <f t="shared" si="1"/>
        <v>INSUFICIENTE</v>
      </c>
      <c r="G87" s="287">
        <f>+AVERAGE(E87:E96)</f>
        <v>0.69444444444444442</v>
      </c>
      <c r="H87" s="314" t="str">
        <f>+IF(G87&lt;=59%,"INSUFICIENTE",IF(G87&gt;=60%,IF(G87&lt;=79%,"ADECUADO",IF(G87&gt;=80%,"SATISFACTORIO"))))</f>
        <v>ADECUADO</v>
      </c>
      <c r="I87" s="287">
        <f>+G87</f>
        <v>0.69444444444444442</v>
      </c>
      <c r="J87" s="314" t="str">
        <f>+IF(G87&lt;=59%,"INSUFICIENTE",IF(G87&gt;=60%,IF(G87&lt;=79%,"ADECUADO",IF(G87&gt;=80%,"SATISFACTORIO"))))</f>
        <v>ADECUADO</v>
      </c>
    </row>
    <row r="88" spans="1:10" ht="52.5" customHeight="1" x14ac:dyDescent="0.25">
      <c r="A88" s="320"/>
      <c r="B88" s="310"/>
      <c r="C88" s="475"/>
      <c r="D88" s="220" t="s">
        <v>421</v>
      </c>
      <c r="E88" s="104">
        <f>+[1]SISTEMAS!$G$18</f>
        <v>1</v>
      </c>
      <c r="F88" s="218" t="str">
        <f t="shared" si="1"/>
        <v>SATISFACTORIO</v>
      </c>
      <c r="G88" s="287"/>
      <c r="H88" s="314"/>
      <c r="I88" s="287"/>
      <c r="J88" s="314"/>
    </row>
    <row r="89" spans="1:10" ht="90" customHeight="1" x14ac:dyDescent="0.25">
      <c r="A89" s="320"/>
      <c r="B89" s="310"/>
      <c r="C89" s="475"/>
      <c r="D89" s="220" t="s">
        <v>422</v>
      </c>
      <c r="E89" s="104">
        <f>+[1]SISTEMAS!$G$19</f>
        <v>0.85</v>
      </c>
      <c r="F89" s="218" t="str">
        <f t="shared" si="1"/>
        <v>SATISFACTORIO</v>
      </c>
      <c r="G89" s="287"/>
      <c r="H89" s="314"/>
      <c r="I89" s="287"/>
      <c r="J89" s="314"/>
    </row>
    <row r="90" spans="1:10" ht="71.25" customHeight="1" x14ac:dyDescent="0.25">
      <c r="A90" s="320"/>
      <c r="B90" s="310"/>
      <c r="C90" s="475"/>
      <c r="D90" s="220" t="s">
        <v>423</v>
      </c>
      <c r="E90" s="104">
        <f>+[1]SISTEMAS!$G$20</f>
        <v>0.8</v>
      </c>
      <c r="F90" s="218" t="str">
        <f t="shared" si="1"/>
        <v>SATISFACTORIO</v>
      </c>
      <c r="G90" s="287"/>
      <c r="H90" s="314"/>
      <c r="I90" s="287"/>
      <c r="J90" s="314"/>
    </row>
    <row r="91" spans="1:10" ht="45" x14ac:dyDescent="0.25">
      <c r="A91" s="320"/>
      <c r="B91" s="310"/>
      <c r="C91" s="475"/>
      <c r="D91" s="220" t="s">
        <v>424</v>
      </c>
      <c r="E91" s="104">
        <f>+[1]SISTEMAS!$G$21</f>
        <v>0.2</v>
      </c>
      <c r="F91" s="218" t="str">
        <f t="shared" si="1"/>
        <v>INSUFICIENTE</v>
      </c>
      <c r="G91" s="287"/>
      <c r="H91" s="314"/>
      <c r="I91" s="287"/>
      <c r="J91" s="314"/>
    </row>
    <row r="92" spans="1:10" ht="33.75" x14ac:dyDescent="0.25">
      <c r="A92" s="320"/>
      <c r="B92" s="310"/>
      <c r="C92" s="475"/>
      <c r="D92" s="220" t="s">
        <v>425</v>
      </c>
      <c r="E92" s="104">
        <f>+[1]SISTEMAS!$G$22</f>
        <v>1</v>
      </c>
      <c r="F92" s="218" t="str">
        <f t="shared" si="1"/>
        <v>SATISFACTORIO</v>
      </c>
      <c r="G92" s="287"/>
      <c r="H92" s="314"/>
      <c r="I92" s="287"/>
      <c r="J92" s="314"/>
    </row>
    <row r="93" spans="1:10" ht="67.5" x14ac:dyDescent="0.25">
      <c r="A93" s="320"/>
      <c r="B93" s="310"/>
      <c r="C93" s="475"/>
      <c r="D93" s="220" t="s">
        <v>426</v>
      </c>
      <c r="E93" s="104" t="str">
        <f>+[1]SISTEMAS!$G$23</f>
        <v>N.A.</v>
      </c>
      <c r="F93" s="218" t="str">
        <f t="shared" si="1"/>
        <v>SATISFACTORIO</v>
      </c>
      <c r="G93" s="287"/>
      <c r="H93" s="314"/>
      <c r="I93" s="287"/>
      <c r="J93" s="314"/>
    </row>
    <row r="94" spans="1:10" ht="57.75" customHeight="1" x14ac:dyDescent="0.25">
      <c r="A94" s="320"/>
      <c r="B94" s="310"/>
      <c r="C94" s="475"/>
      <c r="D94" s="220" t="s">
        <v>460</v>
      </c>
      <c r="E94" s="104">
        <f>+[1]SISTEMAS!$G$24</f>
        <v>0.5</v>
      </c>
      <c r="F94" s="218" t="str">
        <f>+IF(E94&lt;=59%,"INSUFICIENTE",IF(E94&gt;=60%,IF(E94&lt;=79%,"ADECUADO",IF(E94&gt;=80%,"SATISFACTORIO"))))</f>
        <v>INSUFICIENTE</v>
      </c>
      <c r="G94" s="287"/>
      <c r="H94" s="314"/>
      <c r="I94" s="287"/>
      <c r="J94" s="314"/>
    </row>
    <row r="95" spans="1:10" ht="67.5" customHeight="1" x14ac:dyDescent="0.25">
      <c r="A95" s="320"/>
      <c r="B95" s="310"/>
      <c r="C95" s="475"/>
      <c r="D95" s="220" t="s">
        <v>461</v>
      </c>
      <c r="E95" s="104">
        <f>+[1]SISTEMAS!$G$25</f>
        <v>0.5</v>
      </c>
      <c r="F95" s="231" t="str">
        <f>+IF(E95&lt;=59%,"INSUFICIENTE",IF(E95&gt;=60%,IF(E95&lt;=79%,"ADECUADO",IF(E95&gt;=80%,"SATISFACTORIO"))))</f>
        <v>INSUFICIENTE</v>
      </c>
      <c r="G95" s="287"/>
      <c r="H95" s="314"/>
      <c r="I95" s="287"/>
      <c r="J95" s="314"/>
    </row>
    <row r="96" spans="1:10" ht="63" customHeight="1" x14ac:dyDescent="0.25">
      <c r="A96" s="320"/>
      <c r="B96" s="310"/>
      <c r="C96" s="475"/>
      <c r="D96" s="220" t="s">
        <v>107</v>
      </c>
      <c r="E96" s="104">
        <f>+[1]SISTEMAS!$G$26</f>
        <v>1</v>
      </c>
      <c r="F96" s="218" t="str">
        <f t="shared" si="1"/>
        <v>SATISFACTORIO</v>
      </c>
      <c r="G96" s="287"/>
      <c r="H96" s="314"/>
      <c r="I96" s="287"/>
      <c r="J96" s="314"/>
    </row>
    <row r="97" spans="1:10" ht="45" customHeight="1" x14ac:dyDescent="0.25">
      <c r="A97" s="514" t="s">
        <v>104</v>
      </c>
      <c r="B97" s="277" t="s">
        <v>105</v>
      </c>
      <c r="C97" s="476" t="s">
        <v>79</v>
      </c>
      <c r="D97" s="220" t="s">
        <v>192</v>
      </c>
      <c r="E97" s="104" t="s">
        <v>129</v>
      </c>
      <c r="F97" s="280" t="s">
        <v>442</v>
      </c>
      <c r="G97" s="477" t="s">
        <v>196</v>
      </c>
      <c r="H97" s="280" t="s">
        <v>442</v>
      </c>
      <c r="I97" s="477" t="str">
        <f>+G97</f>
        <v>N.A</v>
      </c>
      <c r="J97" s="280" t="s">
        <v>442</v>
      </c>
    </row>
    <row r="98" spans="1:10" ht="80.25" customHeight="1" x14ac:dyDescent="0.25">
      <c r="A98" s="515"/>
      <c r="B98" s="278"/>
      <c r="C98" s="466"/>
      <c r="D98" s="220" t="s">
        <v>107</v>
      </c>
      <c r="E98" s="104" t="s">
        <v>129</v>
      </c>
      <c r="F98" s="282"/>
      <c r="G98" s="461"/>
      <c r="H98" s="282"/>
      <c r="I98" s="461"/>
      <c r="J98" s="282"/>
    </row>
    <row r="99" spans="1:10" ht="67.5" customHeight="1" x14ac:dyDescent="0.25">
      <c r="A99" s="316" t="s">
        <v>104</v>
      </c>
      <c r="B99" s="277" t="s">
        <v>105</v>
      </c>
      <c r="C99" s="320" t="s">
        <v>65</v>
      </c>
      <c r="D99" s="220" t="s">
        <v>189</v>
      </c>
      <c r="E99" s="215">
        <f>+'[1]COMPRAS Y SUMINISTROS'!$G$21</f>
        <v>0.65</v>
      </c>
      <c r="F99" s="218" t="str">
        <f t="shared" si="1"/>
        <v>ADECUADO</v>
      </c>
      <c r="G99" s="287">
        <f>+AVERAGE(E99:E100)</f>
        <v>0.82499999999999996</v>
      </c>
      <c r="H99" s="314" t="str">
        <f>+IF(G99&lt;=59%,"INSUFICIENTE",IF(G99&gt;=60%,IF(G99&lt;=79%,"ADECUADO",IF(G99&gt;=80%,"SATISFACTORIO"))))</f>
        <v>SATISFACTORIO</v>
      </c>
      <c r="I99" s="287">
        <f>+G99</f>
        <v>0.82499999999999996</v>
      </c>
      <c r="J99" s="314" t="str">
        <f>+IF(G99&lt;=59%,"INSUFICIENTE",IF(G99&gt;=60%,IF(G99&lt;=79%,"ADECUADO",IF(G99&gt;=80%,"SATISFACTORIO"))))</f>
        <v>SATISFACTORIO</v>
      </c>
    </row>
    <row r="100" spans="1:10" ht="80.25" customHeight="1" x14ac:dyDescent="0.25">
      <c r="A100" s="276"/>
      <c r="B100" s="278"/>
      <c r="C100" s="320"/>
      <c r="D100" s="220" t="s">
        <v>188</v>
      </c>
      <c r="E100" s="215">
        <f>+'[1]COMPRAS Y SUMINISTROS'!$G$22</f>
        <v>1</v>
      </c>
      <c r="F100" s="218" t="str">
        <f t="shared" si="1"/>
        <v>SATISFACTORIO</v>
      </c>
      <c r="G100" s="287"/>
      <c r="H100" s="314"/>
      <c r="I100" s="287"/>
      <c r="J100" s="314"/>
    </row>
    <row r="101" spans="1:10" ht="67.5" x14ac:dyDescent="0.25">
      <c r="A101" s="276"/>
      <c r="B101" s="278"/>
      <c r="C101" s="316" t="s">
        <v>165</v>
      </c>
      <c r="D101" s="91" t="s">
        <v>427</v>
      </c>
      <c r="E101" s="104">
        <f>+'[1]MEJORAMIENTO CONTINUO'!$G$21</f>
        <v>1</v>
      </c>
      <c r="F101" s="218" t="str">
        <f t="shared" si="1"/>
        <v>SATISFACTORIO</v>
      </c>
      <c r="G101" s="270">
        <f>AVERAGE(E101:E104)</f>
        <v>1</v>
      </c>
      <c r="H101" s="273" t="str">
        <f>+IF(G101&lt;=59%,"INSUFICIENTE",IF(G101&gt;=60%,IF(G101&lt;=79%,"ADECUADO",IF(G101&gt;=80%,"SATISFACTORIO"))))</f>
        <v>SATISFACTORIO</v>
      </c>
      <c r="I101" s="270">
        <f>+G101</f>
        <v>1</v>
      </c>
      <c r="J101" s="273" t="str">
        <f>+IF(G101&lt;=59%,"INSUFICIENTE",IF(G101&gt;=60%,IF(G101&lt;=79%,"ADECUADO",IF(G101&gt;=80%,"SATISFACTORIO"))))</f>
        <v>SATISFACTORIO</v>
      </c>
    </row>
    <row r="102" spans="1:10" ht="56.25" x14ac:dyDescent="0.25">
      <c r="A102" s="276"/>
      <c r="B102" s="278"/>
      <c r="C102" s="276"/>
      <c r="D102" s="220" t="s">
        <v>428</v>
      </c>
      <c r="E102" s="104">
        <f>+'[1]MEJORAMIENTO CONTINUO'!$G$22</f>
        <v>1</v>
      </c>
      <c r="F102" s="218" t="str">
        <f t="shared" si="1"/>
        <v>SATISFACTORIO</v>
      </c>
      <c r="G102" s="271"/>
      <c r="H102" s="274"/>
      <c r="I102" s="271"/>
      <c r="J102" s="274"/>
    </row>
    <row r="103" spans="1:10" ht="90" x14ac:dyDescent="0.25">
      <c r="A103" s="276"/>
      <c r="B103" s="278"/>
      <c r="C103" s="276"/>
      <c r="D103" s="220" t="s">
        <v>429</v>
      </c>
      <c r="E103" s="104">
        <f>+'[1]MEJORAMIENTO CONTINUO'!$G$23</f>
        <v>1</v>
      </c>
      <c r="F103" s="218" t="str">
        <f t="shared" si="1"/>
        <v>SATISFACTORIO</v>
      </c>
      <c r="G103" s="271"/>
      <c r="H103" s="274"/>
      <c r="I103" s="271"/>
      <c r="J103" s="274"/>
    </row>
    <row r="104" spans="1:10" ht="56.25" x14ac:dyDescent="0.25">
      <c r="A104" s="276"/>
      <c r="B104" s="278"/>
      <c r="C104" s="322"/>
      <c r="D104" s="220" t="s">
        <v>107</v>
      </c>
      <c r="E104" s="104">
        <f>+'[1]MEJORAMIENTO CONTINUO'!$G$24</f>
        <v>1</v>
      </c>
      <c r="F104" s="218" t="str">
        <f t="shared" si="1"/>
        <v>SATISFACTORIO</v>
      </c>
      <c r="G104" s="305"/>
      <c r="H104" s="306"/>
      <c r="I104" s="305"/>
      <c r="J104" s="306"/>
    </row>
    <row r="105" spans="1:10" ht="67.5" x14ac:dyDescent="0.25">
      <c r="A105" s="276"/>
      <c r="B105" s="278"/>
      <c r="C105" s="476" t="s">
        <v>78</v>
      </c>
      <c r="D105" s="220" t="s">
        <v>190</v>
      </c>
      <c r="E105" s="104">
        <f>+[1]COSTOS!$G$19</f>
        <v>1</v>
      </c>
      <c r="F105" s="218" t="str">
        <f t="shared" si="1"/>
        <v>SATISFACTORIO</v>
      </c>
      <c r="G105" s="287">
        <f>+AVERAGE(E105:E106)</f>
        <v>1</v>
      </c>
      <c r="H105" s="314" t="str">
        <f>+IF(G105&lt;=59%,"INSUFICIENTE",IF(G105&gt;=60%,IF(G105&lt;=79%,"ADECUADO",IF(G105&gt;=80%,"SATISFACTORIO"))))</f>
        <v>SATISFACTORIO</v>
      </c>
      <c r="I105" s="287">
        <f>+G105</f>
        <v>1</v>
      </c>
      <c r="J105" s="314" t="str">
        <f>+IF(G105&lt;=59%,"INSUFICIENTE",IF(G105&gt;=60%,IF(G105&lt;=79%,"ADECUADO",IF(G105&gt;=80%,"SATISFACTORIO"))))</f>
        <v>SATISFACTORIO</v>
      </c>
    </row>
    <row r="106" spans="1:10" ht="62.25" customHeight="1" x14ac:dyDescent="0.25">
      <c r="A106" s="276"/>
      <c r="B106" s="278"/>
      <c r="C106" s="466"/>
      <c r="D106" s="220" t="s">
        <v>191</v>
      </c>
      <c r="E106" s="104">
        <f>+[1]COSTOS!$G$20</f>
        <v>1</v>
      </c>
      <c r="F106" s="218" t="str">
        <f t="shared" si="1"/>
        <v>SATISFACTORIO</v>
      </c>
      <c r="G106" s="287"/>
      <c r="H106" s="314"/>
      <c r="I106" s="287"/>
      <c r="J106" s="314"/>
    </row>
    <row r="107" spans="1:10" ht="67.5" x14ac:dyDescent="0.25">
      <c r="A107" s="276"/>
      <c r="B107" s="278"/>
      <c r="C107" s="320" t="s">
        <v>80</v>
      </c>
      <c r="D107" s="91" t="s">
        <v>427</v>
      </c>
      <c r="E107" s="104">
        <f>+'[1]GESTION DE CALIDAD'!$G$24</f>
        <v>1</v>
      </c>
      <c r="F107" s="218" t="str">
        <f t="shared" si="1"/>
        <v>SATISFACTORIO</v>
      </c>
      <c r="G107" s="287">
        <f>+AVERAGE(E107:E109)</f>
        <v>0.79999999999999993</v>
      </c>
      <c r="H107" s="314" t="str">
        <f>+IF(G107&lt;=59%,"INSUFICIENTE",IF(G107&gt;=60%,IF(G107&lt;=79%,"ADECUADO",IF(G107&gt;=80%,"SATISFACTORIO"))))</f>
        <v>SATISFACTORIO</v>
      </c>
      <c r="I107" s="287">
        <f>+G107</f>
        <v>0.79999999999999993</v>
      </c>
      <c r="J107" s="314" t="str">
        <f>+IF(G107&lt;=59%,"INSUFICIENTE",IF(G107&gt;=60%,IF(G107&lt;=79%,"ADECUADO",IF(G107&gt;=80%,"SATISFACTORIO"))))</f>
        <v>SATISFACTORIO</v>
      </c>
    </row>
    <row r="108" spans="1:10" ht="56.25" x14ac:dyDescent="0.25">
      <c r="A108" s="322"/>
      <c r="B108" s="279"/>
      <c r="C108" s="320"/>
      <c r="D108" s="220" t="s">
        <v>107</v>
      </c>
      <c r="E108" s="104">
        <f>+'[1]GESTION DE CALIDAD'!$G$25</f>
        <v>1</v>
      </c>
      <c r="F108" s="218" t="str">
        <f t="shared" si="1"/>
        <v>SATISFACTORIO</v>
      </c>
      <c r="G108" s="287"/>
      <c r="H108" s="314"/>
      <c r="I108" s="287"/>
      <c r="J108" s="314"/>
    </row>
    <row r="109" spans="1:10" ht="65.25" customHeight="1" x14ac:dyDescent="0.25">
      <c r="A109" s="316" t="s">
        <v>104</v>
      </c>
      <c r="B109" s="355" t="s">
        <v>105</v>
      </c>
      <c r="C109" s="320"/>
      <c r="D109" s="90" t="s">
        <v>430</v>
      </c>
      <c r="E109" s="104">
        <f>+'[1]GESTION DE CALIDAD'!$G$26</f>
        <v>0.4</v>
      </c>
      <c r="F109" s="218" t="str">
        <f t="shared" si="1"/>
        <v>INSUFICIENTE</v>
      </c>
      <c r="G109" s="287"/>
      <c r="H109" s="314"/>
      <c r="I109" s="287"/>
      <c r="J109" s="314"/>
    </row>
    <row r="110" spans="1:10" ht="33.75" x14ac:dyDescent="0.25">
      <c r="A110" s="276"/>
      <c r="B110" s="356"/>
      <c r="C110" s="476" t="s">
        <v>132</v>
      </c>
      <c r="D110" s="220" t="s">
        <v>106</v>
      </c>
      <c r="E110" s="104">
        <f>+[1]CARTERA!$G$25</f>
        <v>0.3</v>
      </c>
      <c r="F110" s="218" t="str">
        <f t="shared" si="1"/>
        <v>INSUFICIENTE</v>
      </c>
      <c r="G110" s="270">
        <f>+AVERAGE(E110:E112)</f>
        <v>0.71666666666666667</v>
      </c>
      <c r="H110" s="273" t="str">
        <f>+IF(G110&lt;=59%,"INSUFICIENTE",IF(G110&gt;=60%,IF(G110&lt;=79%,"ADECUADO",IF(G110&gt;=80%,"SATISFACTORIO"))))</f>
        <v>ADECUADO</v>
      </c>
      <c r="I110" s="270">
        <f>+G110</f>
        <v>0.71666666666666667</v>
      </c>
      <c r="J110" s="273" t="str">
        <f>+IF(G110&lt;=59%,"INSUFICIENTE",IF(G110&gt;=60%,IF(G110&lt;=79%,"ADECUADO",IF(G110&gt;=80%,"SATISFACTORIO"))))</f>
        <v>ADECUADO</v>
      </c>
    </row>
    <row r="111" spans="1:10" ht="67.5" x14ac:dyDescent="0.25">
      <c r="A111" s="276"/>
      <c r="B111" s="356"/>
      <c r="C111" s="466"/>
      <c r="D111" s="220" t="s">
        <v>431</v>
      </c>
      <c r="E111" s="104">
        <f>+[1]CARTERA!$G$26</f>
        <v>1</v>
      </c>
      <c r="F111" s="218" t="str">
        <f t="shared" si="1"/>
        <v>SATISFACTORIO</v>
      </c>
      <c r="G111" s="271"/>
      <c r="H111" s="274"/>
      <c r="I111" s="271"/>
      <c r="J111" s="274"/>
    </row>
    <row r="112" spans="1:10" ht="56.25" x14ac:dyDescent="0.25">
      <c r="A112" s="322"/>
      <c r="B112" s="481"/>
      <c r="C112" s="471"/>
      <c r="D112" s="220" t="s">
        <v>107</v>
      </c>
      <c r="E112" s="104">
        <f>+[1]CARTERA!$G$27</f>
        <v>0.85</v>
      </c>
      <c r="F112" s="218" t="str">
        <f t="shared" si="1"/>
        <v>SATISFACTORIO</v>
      </c>
      <c r="G112" s="305"/>
      <c r="H112" s="306"/>
      <c r="I112" s="305"/>
      <c r="J112" s="306"/>
    </row>
    <row r="113" spans="1:10" ht="33.75" x14ac:dyDescent="0.25">
      <c r="A113" s="320" t="s">
        <v>104</v>
      </c>
      <c r="B113" s="357" t="s">
        <v>105</v>
      </c>
      <c r="C113" s="316" t="s">
        <v>60</v>
      </c>
      <c r="D113" s="95" t="s">
        <v>106</v>
      </c>
      <c r="E113" s="104">
        <f>+'[1]RECURSOS BIOMEDICOS'!$G$34</f>
        <v>0.8</v>
      </c>
      <c r="F113" s="218" t="str">
        <f t="shared" si="1"/>
        <v>SATISFACTORIO</v>
      </c>
      <c r="G113" s="287">
        <f>+AVERAGE(E113:E115)</f>
        <v>0.79999999999999993</v>
      </c>
      <c r="H113" s="273" t="str">
        <f>+IF(G113&lt;=59%,"INSUFICIENTE",IF(G113&gt;=60%,IF(G113&lt;=79%,"ADECUADO",IF(G113&gt;=80%,"SATISFACTORIO"))))</f>
        <v>SATISFACTORIO</v>
      </c>
      <c r="I113" s="287">
        <f>+G113</f>
        <v>0.79999999999999993</v>
      </c>
      <c r="J113" s="314" t="str">
        <f>+IF(G113&lt;=59%,"INSUFICIENTE",IF(G113&gt;=60%,IF(G113&lt;=79%,"ADECUADO",IF(G113&gt;=80%,"SATISFACTORIO"))))</f>
        <v>SATISFACTORIO</v>
      </c>
    </row>
    <row r="114" spans="1:10" ht="33.75" x14ac:dyDescent="0.25">
      <c r="A114" s="320"/>
      <c r="B114" s="357"/>
      <c r="C114" s="276"/>
      <c r="D114" s="95" t="s">
        <v>417</v>
      </c>
      <c r="E114" s="104">
        <f>+'[1]RECURSOS BIOMEDICOS'!$G$35</f>
        <v>0.6</v>
      </c>
      <c r="F114" s="218" t="str">
        <f t="shared" si="1"/>
        <v>ADECUADO</v>
      </c>
      <c r="G114" s="287"/>
      <c r="H114" s="274"/>
      <c r="I114" s="287"/>
      <c r="J114" s="314"/>
    </row>
    <row r="115" spans="1:10" ht="66" customHeight="1" x14ac:dyDescent="0.25">
      <c r="A115" s="320"/>
      <c r="B115" s="357"/>
      <c r="C115" s="322"/>
      <c r="D115" s="95" t="s">
        <v>107</v>
      </c>
      <c r="E115" s="104">
        <f>+'[1]RECURSOS BIOMEDICOS'!$G$36</f>
        <v>1</v>
      </c>
      <c r="F115" s="218" t="str">
        <f t="shared" si="1"/>
        <v>SATISFACTORIO</v>
      </c>
      <c r="G115" s="287"/>
      <c r="H115" s="306"/>
      <c r="I115" s="287"/>
      <c r="J115" s="314"/>
    </row>
    <row r="116" spans="1:10" ht="42.75" customHeight="1" x14ac:dyDescent="0.25">
      <c r="A116" s="320" t="s">
        <v>104</v>
      </c>
      <c r="B116" s="357" t="s">
        <v>105</v>
      </c>
      <c r="C116" s="475" t="s">
        <v>166</v>
      </c>
      <c r="D116" s="220" t="s">
        <v>106</v>
      </c>
      <c r="E116" s="104" t="s">
        <v>129</v>
      </c>
      <c r="F116" s="280" t="s">
        <v>442</v>
      </c>
      <c r="G116" s="287" t="s">
        <v>196</v>
      </c>
      <c r="H116" s="280" t="s">
        <v>442</v>
      </c>
      <c r="I116" s="287" t="str">
        <f>+G116</f>
        <v>N.A</v>
      </c>
      <c r="J116" s="280" t="s">
        <v>442</v>
      </c>
    </row>
    <row r="117" spans="1:10" ht="56.25" x14ac:dyDescent="0.25">
      <c r="A117" s="320"/>
      <c r="B117" s="357"/>
      <c r="C117" s="475"/>
      <c r="D117" s="220" t="s">
        <v>193</v>
      </c>
      <c r="E117" s="104" t="s">
        <v>129</v>
      </c>
      <c r="F117" s="281"/>
      <c r="G117" s="287"/>
      <c r="H117" s="281"/>
      <c r="I117" s="287"/>
      <c r="J117" s="281"/>
    </row>
    <row r="118" spans="1:10" ht="62.25" customHeight="1" x14ac:dyDescent="0.25">
      <c r="A118" s="320"/>
      <c r="B118" s="357"/>
      <c r="C118" s="475"/>
      <c r="D118" s="220" t="s">
        <v>107</v>
      </c>
      <c r="E118" s="104" t="s">
        <v>129</v>
      </c>
      <c r="F118" s="282"/>
      <c r="G118" s="287"/>
      <c r="H118" s="282"/>
      <c r="I118" s="287"/>
      <c r="J118" s="282"/>
    </row>
    <row r="119" spans="1:10" ht="61.5" customHeight="1" x14ac:dyDescent="0.25">
      <c r="A119" s="316" t="s">
        <v>104</v>
      </c>
      <c r="B119" s="512" t="s">
        <v>105</v>
      </c>
      <c r="C119" s="475" t="s">
        <v>139</v>
      </c>
      <c r="D119" s="220" t="s">
        <v>192</v>
      </c>
      <c r="E119" s="104">
        <f>+'[1]RECURSOS FISICOS  (2)'!$G$22</f>
        <v>0.3</v>
      </c>
      <c r="F119" s="218" t="str">
        <f t="shared" si="1"/>
        <v>INSUFICIENTE</v>
      </c>
      <c r="G119" s="287">
        <f>+AVERAGE(E119:E120)</f>
        <v>0.44999999999999996</v>
      </c>
      <c r="H119" s="314" t="str">
        <f>+IF(G119&lt;=59%,"INSUFICIENTE",IF(G119&gt;=60%,IF(G119&lt;=79%,"ADECUADO",IF(G119&gt;=80%,"SATISFACTORIO"))))</f>
        <v>INSUFICIENTE</v>
      </c>
      <c r="I119" s="287">
        <f>+G119</f>
        <v>0.44999999999999996</v>
      </c>
      <c r="J119" s="314" t="str">
        <f>+IF(G119&lt;=59%,"INSUFICIENTE",IF(G119&gt;=60%,IF(G119&lt;=79%,"ADECUADO",IF(G119&gt;=80%,"SATISFACTORIO"))))</f>
        <v>INSUFICIENTE</v>
      </c>
    </row>
    <row r="120" spans="1:10" ht="75.75" customHeight="1" x14ac:dyDescent="0.25">
      <c r="A120" s="276"/>
      <c r="B120" s="513"/>
      <c r="C120" s="475"/>
      <c r="D120" s="220" t="s">
        <v>107</v>
      </c>
      <c r="E120" s="104">
        <f>+'[1]RECURSOS FISICOS  (2)'!$G$23</f>
        <v>0.6</v>
      </c>
      <c r="F120" s="218" t="str">
        <f t="shared" si="1"/>
        <v>ADECUADO</v>
      </c>
      <c r="G120" s="287"/>
      <c r="H120" s="314"/>
      <c r="I120" s="287"/>
      <c r="J120" s="314"/>
    </row>
    <row r="121" spans="1:10" ht="33.75" x14ac:dyDescent="0.25">
      <c r="A121" s="511" t="s">
        <v>104</v>
      </c>
      <c r="B121" s="452" t="s">
        <v>105</v>
      </c>
      <c r="C121" s="476" t="s">
        <v>48</v>
      </c>
      <c r="D121" s="216" t="s">
        <v>106</v>
      </c>
      <c r="E121" s="104">
        <f>+[1]EPIDEMIOLOGIA!$G$23</f>
        <v>0.7</v>
      </c>
      <c r="F121" s="218" t="str">
        <f t="shared" si="1"/>
        <v>ADECUADO</v>
      </c>
      <c r="G121" s="270">
        <f>+AVERAGE(E121:E123)</f>
        <v>0.6333333333333333</v>
      </c>
      <c r="H121" s="273" t="s">
        <v>202</v>
      </c>
      <c r="I121" s="477">
        <f>+AVERAGE(G121:G123)</f>
        <v>0.6333333333333333</v>
      </c>
      <c r="J121" s="273" t="s">
        <v>202</v>
      </c>
    </row>
    <row r="122" spans="1:10" ht="78.75" x14ac:dyDescent="0.25">
      <c r="A122" s="511"/>
      <c r="B122" s="452"/>
      <c r="C122" s="466"/>
      <c r="D122" s="220" t="s">
        <v>432</v>
      </c>
      <c r="E122" s="104">
        <f>+[1]EPIDEMIOLOGIA!$G$24</f>
        <v>1</v>
      </c>
      <c r="F122" s="218" t="str">
        <f t="shared" si="1"/>
        <v>SATISFACTORIO</v>
      </c>
      <c r="G122" s="271"/>
      <c r="H122" s="274"/>
      <c r="I122" s="461"/>
      <c r="J122" s="274"/>
    </row>
    <row r="123" spans="1:10" ht="33.75" x14ac:dyDescent="0.25">
      <c r="A123" s="511"/>
      <c r="B123" s="452"/>
      <c r="C123" s="471"/>
      <c r="D123" s="90" t="s">
        <v>433</v>
      </c>
      <c r="E123" s="104">
        <f>+[1]EPIDEMIOLOGIA!$G$25</f>
        <v>0.2</v>
      </c>
      <c r="F123" s="218" t="str">
        <f t="shared" si="1"/>
        <v>INSUFICIENTE</v>
      </c>
      <c r="G123" s="305"/>
      <c r="H123" s="306"/>
      <c r="I123" s="461"/>
      <c r="J123" s="306"/>
    </row>
    <row r="124" spans="1:10" ht="33.75" x14ac:dyDescent="0.25">
      <c r="A124" s="320" t="s">
        <v>104</v>
      </c>
      <c r="B124" s="510" t="s">
        <v>105</v>
      </c>
      <c r="C124" s="475" t="s">
        <v>278</v>
      </c>
      <c r="D124" s="90" t="s">
        <v>106</v>
      </c>
      <c r="E124" s="104">
        <f>+'[1]AUDITORIA MEDICA'!$G$28</f>
        <v>1</v>
      </c>
      <c r="F124" s="218" t="str">
        <f t="shared" si="1"/>
        <v>SATISFACTORIO</v>
      </c>
      <c r="G124" s="287">
        <f>+AVERAGE(E124:E126)</f>
        <v>0.93333333333333324</v>
      </c>
      <c r="H124" s="314" t="str">
        <f t="shared" si="1"/>
        <v>SATISFACTORIO</v>
      </c>
      <c r="I124" s="287">
        <f>+AVERAGE(G124:G126)</f>
        <v>0.93333333333333324</v>
      </c>
      <c r="J124" s="314" t="str">
        <f t="shared" ref="J124" si="2">+IF(I124&lt;=59%,"INSUFICIENTE",IF(I124&gt;=60%,IF(I124&lt;=79%,"ADECUADO",IF(I124&gt;=80%,"SATISFACTORIO"))))</f>
        <v>SATISFACTORIO</v>
      </c>
    </row>
    <row r="125" spans="1:10" ht="67.5" x14ac:dyDescent="0.25">
      <c r="A125" s="320"/>
      <c r="B125" s="510"/>
      <c r="C125" s="475"/>
      <c r="D125" s="220" t="s">
        <v>431</v>
      </c>
      <c r="E125" s="104">
        <f>+'[1]AUDITORIA MEDICA'!$G$29</f>
        <v>1</v>
      </c>
      <c r="F125" s="218" t="str">
        <f t="shared" si="1"/>
        <v>SATISFACTORIO</v>
      </c>
      <c r="G125" s="475"/>
      <c r="H125" s="314"/>
      <c r="I125" s="475"/>
      <c r="J125" s="314"/>
    </row>
    <row r="126" spans="1:10" ht="56.25" x14ac:dyDescent="0.25">
      <c r="A126" s="320"/>
      <c r="B126" s="510"/>
      <c r="C126" s="475"/>
      <c r="D126" s="220" t="s">
        <v>107</v>
      </c>
      <c r="E126" s="104">
        <f>+'[1]AUDITORIA MEDICA'!$G$30</f>
        <v>0.8</v>
      </c>
      <c r="F126" s="218" t="str">
        <f t="shared" si="1"/>
        <v>SATISFACTORIO</v>
      </c>
      <c r="G126" s="475"/>
      <c r="H126" s="314"/>
      <c r="I126" s="475"/>
      <c r="J126" s="314"/>
    </row>
    <row r="127" spans="1:10" ht="60.75" customHeight="1" x14ac:dyDescent="0.25">
      <c r="A127" s="320" t="s">
        <v>104</v>
      </c>
      <c r="B127" s="310" t="s">
        <v>105</v>
      </c>
      <c r="C127" s="476" t="s">
        <v>51</v>
      </c>
      <c r="D127" s="220" t="s">
        <v>106</v>
      </c>
      <c r="E127" s="104">
        <f>+[1]IAMI!$G$23</f>
        <v>0.4</v>
      </c>
      <c r="F127" s="218" t="str">
        <f t="shared" si="1"/>
        <v>INSUFICIENTE</v>
      </c>
      <c r="G127" s="270">
        <f>+AVERAGE(E127:E128)</f>
        <v>0.7</v>
      </c>
      <c r="H127" s="314" t="s">
        <v>208</v>
      </c>
      <c r="I127" s="270">
        <f>+AVERAGE(G127:G128)</f>
        <v>0.7</v>
      </c>
      <c r="J127" s="314" t="s">
        <v>208</v>
      </c>
    </row>
    <row r="128" spans="1:10" ht="72.75" customHeight="1" x14ac:dyDescent="0.25">
      <c r="A128" s="320"/>
      <c r="B128" s="310"/>
      <c r="C128" s="471"/>
      <c r="D128" s="220" t="s">
        <v>436</v>
      </c>
      <c r="E128" s="104">
        <f>+[1]IAMI!$G$24</f>
        <v>1</v>
      </c>
      <c r="F128" s="218" t="str">
        <f t="shared" si="1"/>
        <v>SATISFACTORIO</v>
      </c>
      <c r="G128" s="471"/>
      <c r="H128" s="314"/>
      <c r="I128" s="471"/>
      <c r="J128" s="314"/>
    </row>
  </sheetData>
  <mergeCells count="266">
    <mergeCell ref="A1:C4"/>
    <mergeCell ref="D1:H1"/>
    <mergeCell ref="I1:J1"/>
    <mergeCell ref="D2:H2"/>
    <mergeCell ref="I2:J2"/>
    <mergeCell ref="D3:H4"/>
    <mergeCell ref="I3:J3"/>
    <mergeCell ref="I4:J4"/>
    <mergeCell ref="F60:F61"/>
    <mergeCell ref="H12:H13"/>
    <mergeCell ref="I12:I13"/>
    <mergeCell ref="J12:J13"/>
    <mergeCell ref="C14:C15"/>
    <mergeCell ref="G14:G15"/>
    <mergeCell ref="H14:H15"/>
    <mergeCell ref="I14:I15"/>
    <mergeCell ref="J14:J15"/>
    <mergeCell ref="A7:J7"/>
    <mergeCell ref="A9:A19"/>
    <mergeCell ref="B9:B19"/>
    <mergeCell ref="C10:C11"/>
    <mergeCell ref="G10:G11"/>
    <mergeCell ref="H10:H11"/>
    <mergeCell ref="I10:I11"/>
    <mergeCell ref="J10:J11"/>
    <mergeCell ref="C12:C13"/>
    <mergeCell ref="G12:G13"/>
    <mergeCell ref="C16:C17"/>
    <mergeCell ref="G16:G17"/>
    <mergeCell ref="H16:H17"/>
    <mergeCell ref="I16:I17"/>
    <mergeCell ref="J16:J17"/>
    <mergeCell ref="C18:C19"/>
    <mergeCell ref="G18:G19"/>
    <mergeCell ref="H18:H19"/>
    <mergeCell ref="I18:I19"/>
    <mergeCell ref="J18:J19"/>
    <mergeCell ref="A20:A37"/>
    <mergeCell ref="B20:B37"/>
    <mergeCell ref="C20:C21"/>
    <mergeCell ref="G20:G21"/>
    <mergeCell ref="H20:H21"/>
    <mergeCell ref="I20:I21"/>
    <mergeCell ref="C24:C25"/>
    <mergeCell ref="G24:G25"/>
    <mergeCell ref="H24:H25"/>
    <mergeCell ref="I24:I25"/>
    <mergeCell ref="C29:C31"/>
    <mergeCell ref="G29:G31"/>
    <mergeCell ref="H29:H31"/>
    <mergeCell ref="I29:I31"/>
    <mergeCell ref="C37:C38"/>
    <mergeCell ref="G37:G38"/>
    <mergeCell ref="H37:H38"/>
    <mergeCell ref="I37:I38"/>
    <mergeCell ref="A38:A47"/>
    <mergeCell ref="B38:B47"/>
    <mergeCell ref="C39:C40"/>
    <mergeCell ref="G39:G40"/>
    <mergeCell ref="H39:H40"/>
    <mergeCell ref="I39:I40"/>
    <mergeCell ref="J24:J25"/>
    <mergeCell ref="C26:C28"/>
    <mergeCell ref="G26:G28"/>
    <mergeCell ref="H26:H28"/>
    <mergeCell ref="I26:I28"/>
    <mergeCell ref="J26:J28"/>
    <mergeCell ref="J20:J21"/>
    <mergeCell ref="C22:C23"/>
    <mergeCell ref="G22:G23"/>
    <mergeCell ref="H22:H23"/>
    <mergeCell ref="I22:I23"/>
    <mergeCell ref="J22:J23"/>
    <mergeCell ref="H48:H49"/>
    <mergeCell ref="I48:I49"/>
    <mergeCell ref="J48:J49"/>
    <mergeCell ref="J29:J31"/>
    <mergeCell ref="C32:C33"/>
    <mergeCell ref="G32:G33"/>
    <mergeCell ref="H32:H33"/>
    <mergeCell ref="I32:I33"/>
    <mergeCell ref="J32:J33"/>
    <mergeCell ref="C34:C36"/>
    <mergeCell ref="G34:G36"/>
    <mergeCell ref="H34:H36"/>
    <mergeCell ref="I34:I36"/>
    <mergeCell ref="J34:J36"/>
    <mergeCell ref="J37:J38"/>
    <mergeCell ref="J39:J40"/>
    <mergeCell ref="C41:C42"/>
    <mergeCell ref="G41:G42"/>
    <mergeCell ref="H41:H42"/>
    <mergeCell ref="I41:I42"/>
    <mergeCell ref="J41:J42"/>
    <mergeCell ref="C43:C47"/>
    <mergeCell ref="G43:G47"/>
    <mergeCell ref="H43:H47"/>
    <mergeCell ref="I43:I47"/>
    <mergeCell ref="J43:J47"/>
    <mergeCell ref="C55:C56"/>
    <mergeCell ref="G55:G56"/>
    <mergeCell ref="H55:H56"/>
    <mergeCell ref="I55:I56"/>
    <mergeCell ref="J55:J56"/>
    <mergeCell ref="A56:A64"/>
    <mergeCell ref="B56:B64"/>
    <mergeCell ref="C57:C59"/>
    <mergeCell ref="G57:G59"/>
    <mergeCell ref="H57:H59"/>
    <mergeCell ref="A48:A55"/>
    <mergeCell ref="B48:B55"/>
    <mergeCell ref="H50:H51"/>
    <mergeCell ref="I50:I51"/>
    <mergeCell ref="J50:J51"/>
    <mergeCell ref="C52:C54"/>
    <mergeCell ref="G52:G54"/>
    <mergeCell ref="H52:H54"/>
    <mergeCell ref="I52:I54"/>
    <mergeCell ref="J52:J54"/>
    <mergeCell ref="C50:C51"/>
    <mergeCell ref="G50:G51"/>
    <mergeCell ref="C48:C49"/>
    <mergeCell ref="G48:G49"/>
    <mergeCell ref="A65:A72"/>
    <mergeCell ref="B65:B72"/>
    <mergeCell ref="C65:C66"/>
    <mergeCell ref="G65:G66"/>
    <mergeCell ref="H65:H66"/>
    <mergeCell ref="I57:I59"/>
    <mergeCell ref="J57:J59"/>
    <mergeCell ref="C60:C61"/>
    <mergeCell ref="G60:G61"/>
    <mergeCell ref="H60:H61"/>
    <mergeCell ref="I60:I61"/>
    <mergeCell ref="J60:J61"/>
    <mergeCell ref="I65:I66"/>
    <mergeCell ref="J65:J66"/>
    <mergeCell ref="C67:C68"/>
    <mergeCell ref="G67:G68"/>
    <mergeCell ref="H67:H68"/>
    <mergeCell ref="I67:I68"/>
    <mergeCell ref="J67:J68"/>
    <mergeCell ref="C62:C64"/>
    <mergeCell ref="G62:G64"/>
    <mergeCell ref="H62:H64"/>
    <mergeCell ref="I62:I64"/>
    <mergeCell ref="J62:J64"/>
    <mergeCell ref="C69:C70"/>
    <mergeCell ref="G69:G70"/>
    <mergeCell ref="H69:H70"/>
    <mergeCell ref="I69:I70"/>
    <mergeCell ref="J69:J70"/>
    <mergeCell ref="C71:C72"/>
    <mergeCell ref="G71:G72"/>
    <mergeCell ref="H71:H72"/>
    <mergeCell ref="I71:I72"/>
    <mergeCell ref="J71:J72"/>
    <mergeCell ref="A73:A86"/>
    <mergeCell ref="B73:B86"/>
    <mergeCell ref="C73:C78"/>
    <mergeCell ref="G73:G78"/>
    <mergeCell ref="H73:H78"/>
    <mergeCell ref="I73:I78"/>
    <mergeCell ref="C81:C83"/>
    <mergeCell ref="G81:G83"/>
    <mergeCell ref="H81:H83"/>
    <mergeCell ref="I81:I83"/>
    <mergeCell ref="J81:J83"/>
    <mergeCell ref="C84:C86"/>
    <mergeCell ref="G84:G86"/>
    <mergeCell ref="H84:H86"/>
    <mergeCell ref="I84:I86"/>
    <mergeCell ref="J84:J86"/>
    <mergeCell ref="J73:J78"/>
    <mergeCell ref="C79:C80"/>
    <mergeCell ref="G79:G80"/>
    <mergeCell ref="H79:H80"/>
    <mergeCell ref="I79:I80"/>
    <mergeCell ref="J79:J80"/>
    <mergeCell ref="J87:J96"/>
    <mergeCell ref="A97:A98"/>
    <mergeCell ref="B97:B98"/>
    <mergeCell ref="C97:C98"/>
    <mergeCell ref="G97:G98"/>
    <mergeCell ref="H97:H98"/>
    <mergeCell ref="I97:I98"/>
    <mergeCell ref="J97:J98"/>
    <mergeCell ref="A87:A96"/>
    <mergeCell ref="B87:B96"/>
    <mergeCell ref="C87:C96"/>
    <mergeCell ref="G87:G96"/>
    <mergeCell ref="H87:H96"/>
    <mergeCell ref="I87:I96"/>
    <mergeCell ref="F97:F98"/>
    <mergeCell ref="A99:A108"/>
    <mergeCell ref="B99:B108"/>
    <mergeCell ref="C99:C100"/>
    <mergeCell ref="G99:G100"/>
    <mergeCell ref="H99:H100"/>
    <mergeCell ref="I99:I100"/>
    <mergeCell ref="C105:C106"/>
    <mergeCell ref="G105:G106"/>
    <mergeCell ref="H105:H106"/>
    <mergeCell ref="I105:I106"/>
    <mergeCell ref="J105:J106"/>
    <mergeCell ref="C107:C109"/>
    <mergeCell ref="G107:G109"/>
    <mergeCell ref="H107:H109"/>
    <mergeCell ref="I107:I109"/>
    <mergeCell ref="J107:J109"/>
    <mergeCell ref="J99:J100"/>
    <mergeCell ref="C101:C104"/>
    <mergeCell ref="G101:G104"/>
    <mergeCell ref="H101:H104"/>
    <mergeCell ref="I101:I104"/>
    <mergeCell ref="J101:J104"/>
    <mergeCell ref="J110:J112"/>
    <mergeCell ref="A113:A115"/>
    <mergeCell ref="B113:B115"/>
    <mergeCell ref="C113:C115"/>
    <mergeCell ref="G113:G115"/>
    <mergeCell ref="H113:H115"/>
    <mergeCell ref="I113:I115"/>
    <mergeCell ref="J113:J115"/>
    <mergeCell ref="A109:A112"/>
    <mergeCell ref="B109:B112"/>
    <mergeCell ref="C110:C112"/>
    <mergeCell ref="G110:G112"/>
    <mergeCell ref="H110:H112"/>
    <mergeCell ref="I110:I112"/>
    <mergeCell ref="J116:J118"/>
    <mergeCell ref="A119:A120"/>
    <mergeCell ref="B119:B120"/>
    <mergeCell ref="C119:C120"/>
    <mergeCell ref="G119:G120"/>
    <mergeCell ref="H119:H120"/>
    <mergeCell ref="I119:I120"/>
    <mergeCell ref="J119:J120"/>
    <mergeCell ref="A116:A118"/>
    <mergeCell ref="B116:B118"/>
    <mergeCell ref="C116:C118"/>
    <mergeCell ref="G116:G118"/>
    <mergeCell ref="H116:H118"/>
    <mergeCell ref="I116:I118"/>
    <mergeCell ref="F116:F118"/>
    <mergeCell ref="J127:J128"/>
    <mergeCell ref="A127:A128"/>
    <mergeCell ref="B127:B128"/>
    <mergeCell ref="C127:C128"/>
    <mergeCell ref="G127:G128"/>
    <mergeCell ref="H127:H128"/>
    <mergeCell ref="I127:I128"/>
    <mergeCell ref="J121:J123"/>
    <mergeCell ref="A124:A126"/>
    <mergeCell ref="B124:B126"/>
    <mergeCell ref="C124:C126"/>
    <mergeCell ref="G124:G126"/>
    <mergeCell ref="H124:H126"/>
    <mergeCell ref="I124:I126"/>
    <mergeCell ref="J124:J126"/>
    <mergeCell ref="A121:A123"/>
    <mergeCell ref="B121:B123"/>
    <mergeCell ref="C121:C123"/>
    <mergeCell ref="G121:G123"/>
    <mergeCell ref="H121:H123"/>
    <mergeCell ref="I121:I123"/>
  </mergeCells>
  <conditionalFormatting sqref="H110 J110 H107:H108 J107:J108 H99 J99 H101 J101 H105 J105 H97 J97 H84 J84 H87 J87 J79:J81 H79:H81 H67 J67 H69 J69 H71 J71 H73:H74 J73:J74 H60 J60 H62 J62 H52:H53 J52:J53 H55 J55 H57 J57 H48:H50 J48:J50 H41 J41 H43 J43 H34 J34 H37 J37 H39 J39 H29 J119 J29 H32 H16 H18 H20 H22 H24 H26:H27 J16 J18 J20 J22 J24 J26:J27 H9:H10 J9:J10 J113 J116 H119 J32 H65 J65 F9:F59 F62:F96 F99:F115 F119:F120">
    <cfRule type="cellIs" dxfId="101" priority="70" stopIfTrue="1" operator="equal">
      <formula>"INSUFICIENTE"</formula>
    </cfRule>
    <cfRule type="cellIs" dxfId="100" priority="71" stopIfTrue="1" operator="equal">
      <formula>"ADECUADO"</formula>
    </cfRule>
    <cfRule type="cellIs" dxfId="99" priority="72" stopIfTrue="1" operator="equal">
      <formula>"SATISFACTORIO"</formula>
    </cfRule>
  </conditionalFormatting>
  <conditionalFormatting sqref="H14">
    <cfRule type="cellIs" dxfId="98" priority="67" stopIfTrue="1" operator="equal">
      <formula>"INSUFICIENTE"</formula>
    </cfRule>
    <cfRule type="cellIs" dxfId="97" priority="68" stopIfTrue="1" operator="equal">
      <formula>"ADECUADO"</formula>
    </cfRule>
    <cfRule type="cellIs" dxfId="96" priority="69" stopIfTrue="1" operator="equal">
      <formula>"SATISFACTORIO"</formula>
    </cfRule>
  </conditionalFormatting>
  <conditionalFormatting sqref="J14">
    <cfRule type="cellIs" dxfId="95" priority="64" stopIfTrue="1" operator="equal">
      <formula>"INSUFICIENTE"</formula>
    </cfRule>
    <cfRule type="cellIs" dxfId="94" priority="65" stopIfTrue="1" operator="equal">
      <formula>"ADECUADO"</formula>
    </cfRule>
    <cfRule type="cellIs" dxfId="93" priority="66" stopIfTrue="1" operator="equal">
      <formula>"SATISFACTORIO"</formula>
    </cfRule>
  </conditionalFormatting>
  <conditionalFormatting sqref="H12">
    <cfRule type="cellIs" dxfId="92" priority="61" stopIfTrue="1" operator="equal">
      <formula>"INSUFICIENTE"</formula>
    </cfRule>
    <cfRule type="cellIs" dxfId="91" priority="62" stopIfTrue="1" operator="equal">
      <formula>"ADECUADO"</formula>
    </cfRule>
    <cfRule type="cellIs" dxfId="90" priority="63" stopIfTrue="1" operator="equal">
      <formula>"SATISFACTORIO"</formula>
    </cfRule>
  </conditionalFormatting>
  <conditionalFormatting sqref="J12">
    <cfRule type="cellIs" dxfId="89" priority="58" stopIfTrue="1" operator="equal">
      <formula>"INSUFICIENTE"</formula>
    </cfRule>
    <cfRule type="cellIs" dxfId="88" priority="59" stopIfTrue="1" operator="equal">
      <formula>"ADECUADO"</formula>
    </cfRule>
    <cfRule type="cellIs" dxfId="87" priority="60" stopIfTrue="1" operator="equal">
      <formula>"SATISFACTORIO"</formula>
    </cfRule>
  </conditionalFormatting>
  <conditionalFormatting sqref="H113">
    <cfRule type="cellIs" dxfId="86" priority="55" stopIfTrue="1" operator="equal">
      <formula>"INSUFICIENTE"</formula>
    </cfRule>
    <cfRule type="cellIs" dxfId="85" priority="56" stopIfTrue="1" operator="equal">
      <formula>"ADECUADO"</formula>
    </cfRule>
    <cfRule type="cellIs" dxfId="84" priority="57" stopIfTrue="1" operator="equal">
      <formula>"SATISFACTORIO"</formula>
    </cfRule>
  </conditionalFormatting>
  <conditionalFormatting sqref="H116">
    <cfRule type="cellIs" dxfId="83" priority="52" stopIfTrue="1" operator="equal">
      <formula>"INSUFICIENTE"</formula>
    </cfRule>
    <cfRule type="cellIs" dxfId="82" priority="53" stopIfTrue="1" operator="equal">
      <formula>"ADECUADO"</formula>
    </cfRule>
    <cfRule type="cellIs" dxfId="81" priority="54" stopIfTrue="1" operator="equal">
      <formula>"SATISFACTORIO"</formula>
    </cfRule>
  </conditionalFormatting>
  <conditionalFormatting sqref="F121">
    <cfRule type="cellIs" dxfId="80" priority="49" stopIfTrue="1" operator="equal">
      <formula>"INSUFICIENTE"</formula>
    </cfRule>
    <cfRule type="cellIs" dxfId="79" priority="50" stopIfTrue="1" operator="equal">
      <formula>"ADECUADO"</formula>
    </cfRule>
    <cfRule type="cellIs" dxfId="78" priority="51" stopIfTrue="1" operator="equal">
      <formula>"SATISFACTORIO"</formula>
    </cfRule>
  </conditionalFormatting>
  <conditionalFormatting sqref="F122">
    <cfRule type="cellIs" dxfId="77" priority="46" stopIfTrue="1" operator="equal">
      <formula>"INSUFICIENTE"</formula>
    </cfRule>
    <cfRule type="cellIs" dxfId="76" priority="47" stopIfTrue="1" operator="equal">
      <formula>"ADECUADO"</formula>
    </cfRule>
    <cfRule type="cellIs" dxfId="75" priority="48" stopIfTrue="1" operator="equal">
      <formula>"SATISFACTORIO"</formula>
    </cfRule>
  </conditionalFormatting>
  <conditionalFormatting sqref="F123">
    <cfRule type="cellIs" dxfId="74" priority="43" stopIfTrue="1" operator="equal">
      <formula>"INSUFICIENTE"</formula>
    </cfRule>
    <cfRule type="cellIs" dxfId="73" priority="44" stopIfTrue="1" operator="equal">
      <formula>"ADECUADO"</formula>
    </cfRule>
    <cfRule type="cellIs" dxfId="72" priority="45" stopIfTrue="1" operator="equal">
      <formula>"SATISFACTORIO"</formula>
    </cfRule>
  </conditionalFormatting>
  <conditionalFormatting sqref="H121">
    <cfRule type="cellIs" dxfId="71" priority="40" stopIfTrue="1" operator="equal">
      <formula>"INSUFICIENTE"</formula>
    </cfRule>
    <cfRule type="cellIs" dxfId="70" priority="41" stopIfTrue="1" operator="equal">
      <formula>"ADECUADO"</formula>
    </cfRule>
    <cfRule type="cellIs" dxfId="69" priority="42" stopIfTrue="1" operator="equal">
      <formula>"SATISFACTORIO"</formula>
    </cfRule>
  </conditionalFormatting>
  <conditionalFormatting sqref="J121">
    <cfRule type="cellIs" dxfId="68" priority="37" stopIfTrue="1" operator="equal">
      <formula>"INSUFICIENTE"</formula>
    </cfRule>
    <cfRule type="cellIs" dxfId="67" priority="38" stopIfTrue="1" operator="equal">
      <formula>"ADECUADO"</formula>
    </cfRule>
    <cfRule type="cellIs" dxfId="66" priority="39" stopIfTrue="1" operator="equal">
      <formula>"SATISFACTORIO"</formula>
    </cfRule>
  </conditionalFormatting>
  <conditionalFormatting sqref="F124">
    <cfRule type="cellIs" dxfId="65" priority="34" stopIfTrue="1" operator="equal">
      <formula>"INSUFICIENTE"</formula>
    </cfRule>
    <cfRule type="cellIs" dxfId="64" priority="35" stopIfTrue="1" operator="equal">
      <formula>"ADECUADO"</formula>
    </cfRule>
    <cfRule type="cellIs" dxfId="63" priority="36" stopIfTrue="1" operator="equal">
      <formula>"SATISFACTORIO"</formula>
    </cfRule>
  </conditionalFormatting>
  <conditionalFormatting sqref="F125">
    <cfRule type="cellIs" dxfId="62" priority="31" stopIfTrue="1" operator="equal">
      <formula>"INSUFICIENTE"</formula>
    </cfRule>
    <cfRule type="cellIs" dxfId="61" priority="32" stopIfTrue="1" operator="equal">
      <formula>"ADECUADO"</formula>
    </cfRule>
    <cfRule type="cellIs" dxfId="60" priority="33" stopIfTrue="1" operator="equal">
      <formula>"SATISFACTORIO"</formula>
    </cfRule>
  </conditionalFormatting>
  <conditionalFormatting sqref="F128">
    <cfRule type="cellIs" dxfId="59" priority="16" stopIfTrue="1" operator="equal">
      <formula>"INSUFICIENTE"</formula>
    </cfRule>
    <cfRule type="cellIs" dxfId="58" priority="17" stopIfTrue="1" operator="equal">
      <formula>"ADECUADO"</formula>
    </cfRule>
    <cfRule type="cellIs" dxfId="57" priority="18" stopIfTrue="1" operator="equal">
      <formula>"SATISFACTORIO"</formula>
    </cfRule>
  </conditionalFormatting>
  <conditionalFormatting sqref="H124">
    <cfRule type="cellIs" dxfId="56" priority="28" stopIfTrue="1" operator="equal">
      <formula>"INSUFICIENTE"</formula>
    </cfRule>
    <cfRule type="cellIs" dxfId="55" priority="29" stopIfTrue="1" operator="equal">
      <formula>"ADECUADO"</formula>
    </cfRule>
    <cfRule type="cellIs" dxfId="54" priority="30" stopIfTrue="1" operator="equal">
      <formula>"SATISFACTORIO"</formula>
    </cfRule>
  </conditionalFormatting>
  <conditionalFormatting sqref="J124">
    <cfRule type="cellIs" dxfId="53" priority="25" stopIfTrue="1" operator="equal">
      <formula>"INSUFICIENTE"</formula>
    </cfRule>
    <cfRule type="cellIs" dxfId="52" priority="26" stopIfTrue="1" operator="equal">
      <formula>"ADECUADO"</formula>
    </cfRule>
    <cfRule type="cellIs" dxfId="51" priority="27" stopIfTrue="1" operator="equal">
      <formula>"SATISFACTORIO"</formula>
    </cfRule>
  </conditionalFormatting>
  <conditionalFormatting sqref="F126">
    <cfRule type="cellIs" dxfId="50" priority="22" stopIfTrue="1" operator="equal">
      <formula>"INSUFICIENTE"</formula>
    </cfRule>
    <cfRule type="cellIs" dxfId="49" priority="23" stopIfTrue="1" operator="equal">
      <formula>"ADECUADO"</formula>
    </cfRule>
    <cfRule type="cellIs" dxfId="48" priority="24" stopIfTrue="1" operator="equal">
      <formula>"SATISFACTORIO"</formula>
    </cfRule>
  </conditionalFormatting>
  <conditionalFormatting sqref="F127">
    <cfRule type="cellIs" dxfId="47" priority="19" stopIfTrue="1" operator="equal">
      <formula>"INSUFICIENTE"</formula>
    </cfRule>
    <cfRule type="cellIs" dxfId="46" priority="20" stopIfTrue="1" operator="equal">
      <formula>"ADECUADO"</formula>
    </cfRule>
    <cfRule type="cellIs" dxfId="45" priority="21" stopIfTrue="1" operator="equal">
      <formula>"SATISFACTORIO"</formula>
    </cfRule>
  </conditionalFormatting>
  <conditionalFormatting sqref="H127">
    <cfRule type="cellIs" dxfId="44" priority="13" stopIfTrue="1" operator="equal">
      <formula>"INSUFICIENTE"</formula>
    </cfRule>
    <cfRule type="cellIs" dxfId="43" priority="14" stopIfTrue="1" operator="equal">
      <formula>"ADECUADO"</formula>
    </cfRule>
    <cfRule type="cellIs" dxfId="42" priority="15" stopIfTrue="1" operator="equal">
      <formula>"SATISFACTORIO"</formula>
    </cfRule>
  </conditionalFormatting>
  <conditionalFormatting sqref="J127">
    <cfRule type="cellIs" dxfId="41" priority="10" stopIfTrue="1" operator="equal">
      <formula>"INSUFICIENTE"</formula>
    </cfRule>
    <cfRule type="cellIs" dxfId="40" priority="11" stopIfTrue="1" operator="equal">
      <formula>"ADECUADO"</formula>
    </cfRule>
    <cfRule type="cellIs" dxfId="39" priority="12" stopIfTrue="1" operator="equal">
      <formula>"SATISFACTORIO"</formula>
    </cfRule>
  </conditionalFormatting>
  <conditionalFormatting sqref="F60">
    <cfRule type="cellIs" dxfId="38" priority="7" stopIfTrue="1" operator="equal">
      <formula>"INSUFICIENTE"</formula>
    </cfRule>
    <cfRule type="cellIs" dxfId="37" priority="8" stopIfTrue="1" operator="equal">
      <formula>"ADECUADO"</formula>
    </cfRule>
    <cfRule type="cellIs" dxfId="36" priority="9" stopIfTrue="1" operator="equal">
      <formula>"SATISFACTORIO"</formula>
    </cfRule>
  </conditionalFormatting>
  <conditionalFormatting sqref="F97">
    <cfRule type="cellIs" dxfId="35" priority="4" stopIfTrue="1" operator="equal">
      <formula>"INSUFICIENTE"</formula>
    </cfRule>
    <cfRule type="cellIs" dxfId="34" priority="5" stopIfTrue="1" operator="equal">
      <formula>"ADECUADO"</formula>
    </cfRule>
    <cfRule type="cellIs" dxfId="33" priority="6" stopIfTrue="1" operator="equal">
      <formula>"SATISFACTORIO"</formula>
    </cfRule>
  </conditionalFormatting>
  <conditionalFormatting sqref="F116">
    <cfRule type="cellIs" dxfId="32" priority="1" stopIfTrue="1" operator="equal">
      <formula>"INSUFICIENTE"</formula>
    </cfRule>
    <cfRule type="cellIs" dxfId="31" priority="2" stopIfTrue="1" operator="equal">
      <formula>"ADECUADO"</formula>
    </cfRule>
    <cfRule type="cellIs" dxfId="30" priority="3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31496062992125984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56"/>
  <sheetViews>
    <sheetView tabSelected="1" topLeftCell="B1" zoomScale="90" zoomScaleNormal="90" zoomScalePageLayoutView="115" workbookViewId="0">
      <selection activeCell="I14" sqref="I14"/>
    </sheetView>
  </sheetViews>
  <sheetFormatPr baseColWidth="10" defaultColWidth="10.85546875" defaultRowHeight="15" x14ac:dyDescent="0.25"/>
  <cols>
    <col min="1" max="1" width="32" style="24" customWidth="1"/>
    <col min="2" max="2" width="22.42578125" style="24" customWidth="1"/>
    <col min="3" max="3" width="16.85546875" style="24" customWidth="1"/>
    <col min="4" max="4" width="18.28515625" style="24" customWidth="1"/>
    <col min="5" max="5" width="17.7109375" style="24" customWidth="1"/>
    <col min="6" max="6" width="17.42578125" style="24" customWidth="1"/>
    <col min="7" max="7" width="24.42578125" style="24" customWidth="1"/>
    <col min="8" max="8" width="23.28515625" style="24" customWidth="1"/>
    <col min="9" max="16384" width="10.85546875" style="24"/>
  </cols>
  <sheetData>
    <row r="1" spans="1:8" ht="31.5" customHeight="1" thickBot="1" x14ac:dyDescent="0.3">
      <c r="A1" s="517" t="s">
        <v>462</v>
      </c>
      <c r="B1" s="517"/>
      <c r="C1" s="517"/>
      <c r="D1" s="517"/>
      <c r="E1" s="517"/>
      <c r="F1" s="517"/>
      <c r="G1" s="517"/>
      <c r="H1" s="517"/>
    </row>
    <row r="2" spans="1:8" ht="15.75" thickBot="1" x14ac:dyDescent="0.3">
      <c r="A2" s="517" t="s">
        <v>117</v>
      </c>
      <c r="B2" s="517" t="s">
        <v>118</v>
      </c>
      <c r="C2" s="517"/>
      <c r="D2" s="517"/>
      <c r="E2" s="517"/>
      <c r="F2" s="517"/>
      <c r="G2" s="517"/>
      <c r="H2" s="517"/>
    </row>
    <row r="3" spans="1:8" ht="45" customHeight="1" thickBot="1" x14ac:dyDescent="0.3">
      <c r="A3" s="517"/>
      <c r="B3" s="25" t="s">
        <v>15</v>
      </c>
      <c r="C3" s="25" t="s">
        <v>67</v>
      </c>
      <c r="D3" s="28" t="s">
        <v>119</v>
      </c>
      <c r="E3" s="25" t="s">
        <v>97</v>
      </c>
      <c r="F3" s="25" t="s">
        <v>104</v>
      </c>
      <c r="G3" s="25" t="s">
        <v>128</v>
      </c>
      <c r="H3" s="25" t="s">
        <v>133</v>
      </c>
    </row>
    <row r="4" spans="1:8" ht="30.75" thickBot="1" x14ac:dyDescent="0.3">
      <c r="A4" s="26" t="s">
        <v>120</v>
      </c>
      <c r="B4" s="240" t="str">
        <f>+'PACIENTE-USUARIO-CLIENTE'!I9</f>
        <v>N.A.</v>
      </c>
      <c r="C4" s="241">
        <f>+'APRENDIZAJE Y CRECIMIENTO'!I11</f>
        <v>0.65</v>
      </c>
      <c r="D4" s="241" t="str">
        <f>+'TALENTO HUMANO'!I9</f>
        <v>N.A.</v>
      </c>
      <c r="E4" s="242" t="s">
        <v>129</v>
      </c>
      <c r="F4" s="241" t="s">
        <v>129</v>
      </c>
      <c r="G4" s="243" t="s">
        <v>129</v>
      </c>
      <c r="H4" s="239" t="s">
        <v>463</v>
      </c>
    </row>
    <row r="5" spans="1:8" ht="20.25" customHeight="1" thickBot="1" x14ac:dyDescent="0.3">
      <c r="A5" s="27" t="s">
        <v>281</v>
      </c>
      <c r="B5" s="35">
        <f>+'PACIENTE-USUARIO-CLIENTE'!I18</f>
        <v>0.91805555555555562</v>
      </c>
      <c r="C5" s="36">
        <f>+'APRENDIZAJE Y CRECIMIENTO'!I11</f>
        <v>0.65</v>
      </c>
      <c r="D5" s="36">
        <f>+'TALENTO HUMANO'!I10</f>
        <v>0.3</v>
      </c>
      <c r="E5" s="36" t="s">
        <v>129</v>
      </c>
      <c r="F5" s="36">
        <f>+'GERENCIA DE LA INFORMACION'!I10</f>
        <v>0.9</v>
      </c>
      <c r="G5" s="37">
        <f t="shared" ref="G5:G26" si="0">+AVERAGE(B5:F5)</f>
        <v>0.69201388888888893</v>
      </c>
      <c r="H5" s="45" t="str">
        <f>+IF(G5&lt;=59%,"INSUFICIENTE",IF(G5&gt;=60%,IF(G5&lt;=79.9%,"ADECUADO",IF(G5&gt;=80%,"SATISFACTORIO"))))</f>
        <v>ADECUADO</v>
      </c>
    </row>
    <row r="6" spans="1:8" ht="20.25" customHeight="1" thickBot="1" x14ac:dyDescent="0.3">
      <c r="A6" s="26" t="s">
        <v>209</v>
      </c>
      <c r="B6" s="240">
        <f>+'PACIENTE-USUARIO-CLIENTE'!I25</f>
        <v>0.89861111111111103</v>
      </c>
      <c r="C6" s="241">
        <f>+'APRENDIZAJE Y CRECIMIENTO'!I123</f>
        <v>1</v>
      </c>
      <c r="D6" s="241">
        <f>+'TALENTO HUMANO'!I11</f>
        <v>0.3</v>
      </c>
      <c r="E6" s="242" t="s">
        <v>129</v>
      </c>
      <c r="F6" s="241">
        <f>+'GERENCIA DE LA INFORMACION'!I14</f>
        <v>0.82499999999999996</v>
      </c>
      <c r="G6" s="243">
        <f>+AVERAGE(B6:F6)</f>
        <v>0.75590277777777781</v>
      </c>
      <c r="H6" s="45" t="str">
        <f>+IF(G6&lt;=59%,"INSUFICIENTE",IF(G6&gt;=60%,IF(G6&lt;=79.9%,"ADECUADO",IF(G6&gt;=80%,"SATISFACTORIO"))))</f>
        <v>ADECUADO</v>
      </c>
    </row>
    <row r="7" spans="1:8" ht="20.25" customHeight="1" thickBot="1" x14ac:dyDescent="0.3">
      <c r="A7" s="27" t="s">
        <v>212</v>
      </c>
      <c r="B7" s="35">
        <f>+'PACIENTE-USUARIO-CLIENTE'!I32</f>
        <v>0.91785714285714282</v>
      </c>
      <c r="C7" s="36">
        <f>+'APRENDIZAJE Y CRECIMIENTO'!I125</f>
        <v>0.55000000000000004</v>
      </c>
      <c r="D7" s="36">
        <f>+'TALENTO HUMANO'!I12</f>
        <v>0.6</v>
      </c>
      <c r="E7" s="36" t="s">
        <v>129</v>
      </c>
      <c r="F7" s="36">
        <f>+'GERENCIA DE LA INFORMACION'!I12</f>
        <v>1</v>
      </c>
      <c r="G7" s="37">
        <f>+AVERAGE(B7:F7)</f>
        <v>0.76696428571428577</v>
      </c>
      <c r="H7" s="45" t="str">
        <f>+IF(G7&lt;=59%,"INSUFICIENTE",IF(G7&gt;=60%,IF(G7&lt;=79.9%,"ADECUADO",IF(G7&gt;=80%,"SATISFACTORIO"))))</f>
        <v>ADECUADO</v>
      </c>
    </row>
    <row r="8" spans="1:8" ht="20.25" customHeight="1" thickBot="1" x14ac:dyDescent="0.3">
      <c r="A8" s="26" t="s">
        <v>26</v>
      </c>
      <c r="B8" s="33">
        <f>+'PACIENTE-USUARIO-CLIENTE'!I48</f>
        <v>0.91851851851851851</v>
      </c>
      <c r="C8" s="32">
        <f>+'APRENDIZAJE Y CRECIMIENTO'!I127</f>
        <v>0.73333333333333339</v>
      </c>
      <c r="D8" s="32">
        <f>+'TALENTO HUMANO'!I14</f>
        <v>0.4</v>
      </c>
      <c r="E8" s="34" t="s">
        <v>129</v>
      </c>
      <c r="F8" s="32">
        <f>+'GERENCIA DE LA INFORMACION'!I18</f>
        <v>1</v>
      </c>
      <c r="G8" s="38">
        <f t="shared" si="0"/>
        <v>0.76296296296296295</v>
      </c>
      <c r="H8" s="45" t="str">
        <f t="shared" ref="H8:H47" si="1">+IF(G8&lt;=59%,"INSUFICIENTE",IF(G8&gt;=60%,IF(G8&lt;=79%,"ADECUADO",IF(G8&gt;=80%,"SATISFACTORIO"))))</f>
        <v>ADECUADO</v>
      </c>
    </row>
    <row r="9" spans="1:8" ht="20.25" customHeight="1" thickBot="1" x14ac:dyDescent="0.3">
      <c r="A9" s="27" t="s">
        <v>108</v>
      </c>
      <c r="B9" s="39">
        <f>+'PACIENTE-USUARIO-CLIENTE'!I39</f>
        <v>0.94791666666666674</v>
      </c>
      <c r="C9" s="40">
        <f>+'APRENDIZAJE Y CRECIMIENTO'!I130</f>
        <v>0.73333333333333339</v>
      </c>
      <c r="D9" s="40">
        <f>+'TALENTO HUMANO'!I13</f>
        <v>0.35</v>
      </c>
      <c r="E9" s="36" t="s">
        <v>129</v>
      </c>
      <c r="F9" s="40">
        <f>+'GERENCIA DE LA INFORMACION'!I16</f>
        <v>1</v>
      </c>
      <c r="G9" s="37">
        <f t="shared" si="0"/>
        <v>0.7578125</v>
      </c>
      <c r="H9" s="45" t="str">
        <f>+IF(G9&lt;=59%,"INSUFICIENTE",IF(G9&gt;=60%,IF(G9&lt;=79.9%,"ADECUADO",IF(G9&gt;=80%,"SATISFACTORIO"))))</f>
        <v>ADECUADO</v>
      </c>
    </row>
    <row r="10" spans="1:8" ht="20.25" customHeight="1" thickBot="1" x14ac:dyDescent="0.3">
      <c r="A10" s="26" t="s">
        <v>27</v>
      </c>
      <c r="B10" s="33">
        <f>+'PACIENTE-USUARIO-CLIENTE'!I57</f>
        <v>1</v>
      </c>
      <c r="C10" s="32">
        <f>+'APRENDIZAJE Y CRECIMIENTO'!I19</f>
        <v>0.8666666666666667</v>
      </c>
      <c r="D10" s="32">
        <f>+'TALENTO HUMANO'!I34</f>
        <v>0.77500000000000002</v>
      </c>
      <c r="E10" s="34" t="s">
        <v>129</v>
      </c>
      <c r="F10" s="32">
        <f>+'GERENCIA DE LA INFORMACION'!I20</f>
        <v>1</v>
      </c>
      <c r="G10" s="38">
        <f t="shared" si="0"/>
        <v>0.91041666666666665</v>
      </c>
      <c r="H10" s="45" t="str">
        <f t="shared" si="1"/>
        <v>SATISFACTORIO</v>
      </c>
    </row>
    <row r="11" spans="1:8" ht="20.25" customHeight="1" thickBot="1" x14ac:dyDescent="0.3">
      <c r="A11" s="27" t="s">
        <v>146</v>
      </c>
      <c r="B11" s="39">
        <f>+'PACIENTE-USUARIO-CLIENTE'!I63</f>
        <v>0.98333333333333339</v>
      </c>
      <c r="C11" s="40">
        <f>+'APRENDIZAJE Y CRECIMIENTO'!I75</f>
        <v>1</v>
      </c>
      <c r="D11" s="40">
        <f>+'TALENTO HUMANO'!I18</f>
        <v>0.6</v>
      </c>
      <c r="E11" s="36" t="s">
        <v>129</v>
      </c>
      <c r="F11" s="40">
        <f>+'GERENCIA DE LA INFORMACION'!I26</f>
        <v>1</v>
      </c>
      <c r="G11" s="37">
        <f t="shared" si="0"/>
        <v>0.89583333333333337</v>
      </c>
      <c r="H11" s="45" t="str">
        <f t="shared" si="1"/>
        <v>SATISFACTORIO</v>
      </c>
    </row>
    <row r="12" spans="1:8" ht="20.25" customHeight="1" thickBot="1" x14ac:dyDescent="0.3">
      <c r="A12" s="26" t="s">
        <v>30</v>
      </c>
      <c r="B12" s="33">
        <f>+'PACIENTE-USUARIO-CLIENTE'!I74</f>
        <v>0.75555555555555554</v>
      </c>
      <c r="C12" s="32">
        <f>+'APRENDIZAJE Y CRECIMIENTO'!I53</f>
        <v>0.83333333333333337</v>
      </c>
      <c r="D12" s="32">
        <f>+'TALENTO HUMANO'!I15</f>
        <v>0.35</v>
      </c>
      <c r="E12" s="34" t="s">
        <v>129</v>
      </c>
      <c r="F12" s="32">
        <f>+'GERENCIA DE LA INFORMACION'!I29</f>
        <v>0.79999999999999993</v>
      </c>
      <c r="G12" s="38">
        <f t="shared" si="0"/>
        <v>0.68472222222222223</v>
      </c>
      <c r="H12" s="45" t="str">
        <f t="shared" si="1"/>
        <v>ADECUADO</v>
      </c>
    </row>
    <row r="13" spans="1:8" ht="20.25" customHeight="1" thickBot="1" x14ac:dyDescent="0.3">
      <c r="A13" s="27" t="s">
        <v>31</v>
      </c>
      <c r="B13" s="39">
        <f>+'PACIENTE-USUARIO-CLIENTE'!I79</f>
        <v>0.90625</v>
      </c>
      <c r="C13" s="40">
        <f>+'APRENDIZAJE Y CRECIMIENTO'!I40</f>
        <v>0.9</v>
      </c>
      <c r="D13" s="40">
        <f>+'TALENTO HUMANO'!I16</f>
        <v>0.8</v>
      </c>
      <c r="E13" s="36" t="s">
        <v>129</v>
      </c>
      <c r="F13" s="40">
        <f>+'GERENCIA DE LA INFORMACION'!I22</f>
        <v>0.9</v>
      </c>
      <c r="G13" s="37">
        <f t="shared" si="0"/>
        <v>0.87656250000000002</v>
      </c>
      <c r="H13" s="45" t="str">
        <f t="shared" si="1"/>
        <v>SATISFACTORIO</v>
      </c>
    </row>
    <row r="14" spans="1:8" ht="20.25" customHeight="1" thickBot="1" x14ac:dyDescent="0.3">
      <c r="A14" s="26" t="s">
        <v>194</v>
      </c>
      <c r="B14" s="70">
        <f>+'PACIENTE-USUARIO-CLIENTE'!I84</f>
        <v>0.91333333333333333</v>
      </c>
      <c r="C14" s="71">
        <f>+'APRENDIZAJE Y CRECIMIENTO'!I56</f>
        <v>0.85</v>
      </c>
      <c r="D14" s="71">
        <f>+'TALENTO HUMANO'!I17</f>
        <v>0.8</v>
      </c>
      <c r="E14" s="34" t="s">
        <v>129</v>
      </c>
      <c r="F14" s="71">
        <f>+'GERENCIA DE LA INFORMACION'!I24</f>
        <v>1</v>
      </c>
      <c r="G14" s="72">
        <f>+AVERAGE(B14:F14)</f>
        <v>0.89083333333333337</v>
      </c>
      <c r="H14" s="73" t="str">
        <f t="shared" si="1"/>
        <v>SATISFACTORIO</v>
      </c>
    </row>
    <row r="15" spans="1:8" ht="20.25" customHeight="1" thickBot="1" x14ac:dyDescent="0.3">
      <c r="A15" s="27" t="s">
        <v>33</v>
      </c>
      <c r="B15" s="39">
        <f>+'PACIENTE-USUARIO-CLIENTE'!I89</f>
        <v>1</v>
      </c>
      <c r="C15" s="40">
        <f>+'APRENDIZAJE Y CRECIMIENTO'!I64</f>
        <v>0.91666666666666663</v>
      </c>
      <c r="D15" s="40">
        <f>+'TALENTO HUMANO'!I24</f>
        <v>1</v>
      </c>
      <c r="E15" s="36" t="s">
        <v>129</v>
      </c>
      <c r="F15" s="40">
        <f>+'GERENCIA DE LA INFORMACION'!I32</f>
        <v>1</v>
      </c>
      <c r="G15" s="37">
        <f t="shared" si="0"/>
        <v>0.97916666666666663</v>
      </c>
      <c r="H15" s="45" t="str">
        <f t="shared" si="1"/>
        <v>SATISFACTORIO</v>
      </c>
    </row>
    <row r="16" spans="1:8" ht="20.25" customHeight="1" thickBot="1" x14ac:dyDescent="0.3">
      <c r="A16" s="26" t="s">
        <v>121</v>
      </c>
      <c r="B16" s="33">
        <f>+'PACIENTE-USUARIO-CLIENTE'!I93</f>
        <v>1</v>
      </c>
      <c r="C16" s="32">
        <f>+'APRENDIZAJE Y CRECIMIENTO'!I50</f>
        <v>0.91666666666666663</v>
      </c>
      <c r="D16" s="32">
        <f>+'TALENTO HUMANO'!I94</f>
        <v>0.3</v>
      </c>
      <c r="E16" s="34" t="s">
        <v>129</v>
      </c>
      <c r="F16" s="32">
        <f>+'GERENCIA DE LA INFORMACION'!I34</f>
        <v>1</v>
      </c>
      <c r="G16" s="38">
        <f t="shared" si="0"/>
        <v>0.80416666666666659</v>
      </c>
      <c r="H16" s="45" t="str">
        <f t="shared" si="1"/>
        <v>SATISFACTORIO</v>
      </c>
    </row>
    <row r="17" spans="1:8" ht="20.25" customHeight="1" thickBot="1" x14ac:dyDescent="0.3">
      <c r="A17" s="27" t="s">
        <v>37</v>
      </c>
      <c r="B17" s="39">
        <f>+'PACIENTE-USUARIO-CLIENTE'!I98</f>
        <v>1</v>
      </c>
      <c r="C17" s="40">
        <f>+'APRENDIZAJE Y CRECIMIENTO'!I37</f>
        <v>1</v>
      </c>
      <c r="D17" s="40">
        <f>+'TALENTO HUMANO'!I19</f>
        <v>0.93333333333333324</v>
      </c>
      <c r="E17" s="36" t="s">
        <v>129</v>
      </c>
      <c r="F17" s="40">
        <f>+'GERENCIA DE LA INFORMACION'!I37</f>
        <v>1</v>
      </c>
      <c r="G17" s="42">
        <f t="shared" si="0"/>
        <v>0.98333333333333328</v>
      </c>
      <c r="H17" s="45" t="str">
        <f t="shared" si="1"/>
        <v>SATISFACTORIO</v>
      </c>
    </row>
    <row r="18" spans="1:8" ht="20.25" customHeight="1" thickBot="1" x14ac:dyDescent="0.3">
      <c r="A18" s="26" t="s">
        <v>122</v>
      </c>
      <c r="B18" s="33">
        <f>+'PACIENTE-USUARIO-CLIENTE'!I108</f>
        <v>0.73541666666666661</v>
      </c>
      <c r="C18" s="32">
        <f>+'APRENDIZAJE Y CRECIMIENTO'!I110</f>
        <v>0.63749999999999996</v>
      </c>
      <c r="D18" s="32">
        <f>+'TALENTO HUMANO'!I78</f>
        <v>0.57499999999999996</v>
      </c>
      <c r="E18" s="34" t="s">
        <v>129</v>
      </c>
      <c r="F18" s="32">
        <f>+'GERENCIA DE LA INFORMACION'!I39</f>
        <v>0.875</v>
      </c>
      <c r="G18" s="38">
        <f t="shared" si="0"/>
        <v>0.70572916666666663</v>
      </c>
      <c r="H18" s="45" t="str">
        <f t="shared" si="1"/>
        <v>ADECUADO</v>
      </c>
    </row>
    <row r="19" spans="1:8" ht="20.25" customHeight="1" thickBot="1" x14ac:dyDescent="0.3">
      <c r="A19" s="27" t="s">
        <v>42</v>
      </c>
      <c r="B19" s="39">
        <f>+'PACIENTE-USUARIO-CLIENTE'!I114</f>
        <v>0.97343749999999996</v>
      </c>
      <c r="C19" s="40">
        <f>+'APRENDIZAJE Y CRECIMIENTO'!I45</f>
        <v>0.95000000000000007</v>
      </c>
      <c r="D19" s="40">
        <f>+'TALENTO HUMANO'!I97</f>
        <v>0.93333333333333324</v>
      </c>
      <c r="E19" s="36" t="s">
        <v>129</v>
      </c>
      <c r="F19" s="40">
        <f>+'GERENCIA DE LA INFORMACION'!I41</f>
        <v>1</v>
      </c>
      <c r="G19" s="42">
        <f t="shared" si="0"/>
        <v>0.96419270833333326</v>
      </c>
      <c r="H19" s="45" t="str">
        <f t="shared" si="1"/>
        <v>SATISFACTORIO</v>
      </c>
    </row>
    <row r="20" spans="1:8" ht="20.25" customHeight="1" thickBot="1" x14ac:dyDescent="0.3">
      <c r="A20" s="26" t="s">
        <v>123</v>
      </c>
      <c r="B20" s="33">
        <f>+'PACIENTE-USUARIO-CLIENTE'!I119</f>
        <v>1</v>
      </c>
      <c r="C20" s="32">
        <f>+'APRENDIZAJE Y CRECIMIENTO'!I112</f>
        <v>1</v>
      </c>
      <c r="D20" s="32">
        <f>+'TALENTO HUMANO'!I76</f>
        <v>1</v>
      </c>
      <c r="E20" s="34" t="s">
        <v>129</v>
      </c>
      <c r="F20" s="32">
        <f>+'GERENCIA DE LA INFORMACION'!I121</f>
        <v>0.6333333333333333</v>
      </c>
      <c r="G20" s="38">
        <f>+AVERAGE(B20:F20)</f>
        <v>0.90833333333333333</v>
      </c>
      <c r="H20" s="45" t="str">
        <f t="shared" si="1"/>
        <v>SATISFACTORIO</v>
      </c>
    </row>
    <row r="21" spans="1:8" ht="20.25" customHeight="1" thickBot="1" x14ac:dyDescent="0.3">
      <c r="A21" s="27" t="s">
        <v>49</v>
      </c>
      <c r="B21" s="39">
        <f>+'PACIENTE-USUARIO-CLIENTE'!I127</f>
        <v>0.95</v>
      </c>
      <c r="C21" s="40">
        <f>+'APRENDIZAJE Y CRECIMIENTO'!I16</f>
        <v>0.93333333333333324</v>
      </c>
      <c r="D21" s="40">
        <f>+'TALENTO HUMANO'!I74</f>
        <v>1</v>
      </c>
      <c r="E21" s="36" t="s">
        <v>129</v>
      </c>
      <c r="F21" s="40">
        <f>+'GERENCIA DE LA INFORMACION'!I43</f>
        <v>0.96</v>
      </c>
      <c r="G21" s="42">
        <f t="shared" si="0"/>
        <v>0.96083333333333332</v>
      </c>
      <c r="H21" s="45" t="str">
        <f t="shared" si="1"/>
        <v>SATISFACTORIO</v>
      </c>
    </row>
    <row r="22" spans="1:8" ht="30.75" customHeight="1" thickBot="1" x14ac:dyDescent="0.3">
      <c r="A22" s="26" t="s">
        <v>124</v>
      </c>
      <c r="B22" s="240" t="str">
        <f>+'PACIENTE-USUARIO-CLIENTE'!I128</f>
        <v>N.A</v>
      </c>
      <c r="C22" s="241" t="s">
        <v>129</v>
      </c>
      <c r="D22" s="241" t="str">
        <f>+'TALENTO HUMANO'!I25</f>
        <v>N.A.</v>
      </c>
      <c r="E22" s="242" t="s">
        <v>129</v>
      </c>
      <c r="F22" s="241" t="s">
        <v>129</v>
      </c>
      <c r="G22" s="243" t="s">
        <v>129</v>
      </c>
      <c r="H22" s="239" t="s">
        <v>463</v>
      </c>
    </row>
    <row r="23" spans="1:8" ht="20.25" customHeight="1" thickBot="1" x14ac:dyDescent="0.3">
      <c r="A23" s="27" t="s">
        <v>195</v>
      </c>
      <c r="B23" s="39">
        <f>+'PACIENTE-USUARIO-CLIENTE'!I136</f>
        <v>0.96</v>
      </c>
      <c r="C23" s="40">
        <f>+'APRENDIZAJE Y CRECIMIENTO'!I78</f>
        <v>1</v>
      </c>
      <c r="D23" s="40">
        <f>+'TALENTO HUMANO'!I27</f>
        <v>1</v>
      </c>
      <c r="E23" s="36" t="s">
        <v>129</v>
      </c>
      <c r="F23" s="40">
        <f>+'GERENCIA DE LA INFORMACION'!I48</f>
        <v>1</v>
      </c>
      <c r="G23" s="42">
        <f t="shared" si="0"/>
        <v>0.99</v>
      </c>
      <c r="H23" s="45" t="str">
        <f t="shared" si="1"/>
        <v>SATISFACTORIO</v>
      </c>
    </row>
    <row r="24" spans="1:8" ht="20.25" customHeight="1" thickBot="1" x14ac:dyDescent="0.3">
      <c r="A24" s="26" t="s">
        <v>73</v>
      </c>
      <c r="B24" s="33">
        <f>+'PACIENTE-USUARIO-CLIENTE'!I209</f>
        <v>0.6</v>
      </c>
      <c r="C24" s="32">
        <f>+'APRENDIZAJE Y CRECIMIENTO'!I32</f>
        <v>0.68333333333333324</v>
      </c>
      <c r="D24" s="32">
        <f>+'TALENTO HUMANO'!I95</f>
        <v>0.85</v>
      </c>
      <c r="E24" s="34" t="s">
        <v>129</v>
      </c>
      <c r="F24" s="32">
        <f>+'GERENCIA DE LA INFORMACION'!I50</f>
        <v>1</v>
      </c>
      <c r="G24" s="38">
        <f>+AVERAGE(B24:F24)</f>
        <v>0.78333333333333333</v>
      </c>
      <c r="H24" s="45" t="str">
        <f t="shared" si="1"/>
        <v>ADECUADO</v>
      </c>
    </row>
    <row r="25" spans="1:8" ht="20.25" customHeight="1" thickBot="1" x14ac:dyDescent="0.3">
      <c r="A25" s="27" t="s">
        <v>51</v>
      </c>
      <c r="B25" s="39">
        <f>+'PACIENTE-USUARIO-CLIENTE'!I141</f>
        <v>0.91500000000000004</v>
      </c>
      <c r="C25" s="40">
        <f>+'APRENDIZAJE Y CRECIMIENTO'!I120</f>
        <v>0.65</v>
      </c>
      <c r="D25" s="40">
        <f>+'TALENTO HUMANO'!I88</f>
        <v>0.91249999999999998</v>
      </c>
      <c r="E25" s="36" t="s">
        <v>129</v>
      </c>
      <c r="F25" s="40">
        <f>+'GERENCIA DE LA INFORMACION'!I127</f>
        <v>0.7</v>
      </c>
      <c r="G25" s="42">
        <f t="shared" si="0"/>
        <v>0.79437500000000005</v>
      </c>
      <c r="H25" s="45" t="str">
        <f>+IF(G25&lt;=59%,"INSUFICIENTE",IF(G25&gt;=60%,IF(G25&lt;=79.9%,"ADECUADO",IF(G25&gt;=80%,"SATISFACTORIO"))))</f>
        <v>ADECUADO</v>
      </c>
    </row>
    <row r="26" spans="1:8" ht="20.25" customHeight="1" thickBot="1" x14ac:dyDescent="0.3">
      <c r="A26" s="26" t="s">
        <v>52</v>
      </c>
      <c r="B26" s="33">
        <f>+'PACIENTE-USUARIO-CLIENTE'!I146</f>
        <v>0.95000000000000007</v>
      </c>
      <c r="C26" s="32">
        <f>+'APRENDIZAJE Y CRECIMIENTO'!I114</f>
        <v>1</v>
      </c>
      <c r="D26" s="32">
        <f>+'TALENTO HUMANO'!I60</f>
        <v>1</v>
      </c>
      <c r="E26" s="32">
        <f>+'FINANCIERA Y GERENCIAL'!I52</f>
        <v>1</v>
      </c>
      <c r="F26" s="32">
        <f>+'GERENCIA DE LA INFORMACION'!I57</f>
        <v>1</v>
      </c>
      <c r="G26" s="38">
        <f t="shared" si="0"/>
        <v>0.99</v>
      </c>
      <c r="H26" s="45" t="str">
        <f t="shared" si="1"/>
        <v>SATISFACTORIO</v>
      </c>
    </row>
    <row r="27" spans="1:8" ht="28.5" customHeight="1" thickBot="1" x14ac:dyDescent="0.3">
      <c r="A27" s="27" t="s">
        <v>59</v>
      </c>
      <c r="B27" s="244" t="str">
        <f>+'PACIENTE-USUARIO-CLIENTE'!I155</f>
        <v>N.A.</v>
      </c>
      <c r="C27" s="245" t="s">
        <v>129</v>
      </c>
      <c r="D27" s="245" t="s">
        <v>129</v>
      </c>
      <c r="E27" s="246" t="s">
        <v>129</v>
      </c>
      <c r="F27" s="245" t="s">
        <v>129</v>
      </c>
      <c r="G27" s="247" t="s">
        <v>129</v>
      </c>
      <c r="H27" s="239" t="s">
        <v>463</v>
      </c>
    </row>
    <row r="28" spans="1:8" ht="20.25" customHeight="1" thickBot="1" x14ac:dyDescent="0.3">
      <c r="A28" s="26" t="s">
        <v>60</v>
      </c>
      <c r="B28" s="33">
        <f>+'PACIENTE-USUARIO-CLIENTE'!I162</f>
        <v>0.97333333333333327</v>
      </c>
      <c r="C28" s="32">
        <f>+'APRENDIZAJE Y CRECIMIENTO'!I95</f>
        <v>0.72499999999999998</v>
      </c>
      <c r="D28" s="32">
        <f>+'TALENTO HUMANO'!I92</f>
        <v>1</v>
      </c>
      <c r="E28" s="32" t="s">
        <v>129</v>
      </c>
      <c r="F28" s="32">
        <f>+'GERENCIA DE LA INFORMACION'!I62</f>
        <v>0.79999999999999993</v>
      </c>
      <c r="G28" s="38">
        <f t="shared" ref="G28:G40" si="2">+AVERAGE(B28:F28)</f>
        <v>0.87458333333333327</v>
      </c>
      <c r="H28" s="45" t="str">
        <f t="shared" si="1"/>
        <v>SATISFACTORIO</v>
      </c>
    </row>
    <row r="29" spans="1:8" ht="20.25" customHeight="1" thickBot="1" x14ac:dyDescent="0.3">
      <c r="A29" s="27" t="s">
        <v>94</v>
      </c>
      <c r="B29" s="39">
        <f>+'PACIENTE-USUARIO-CLIENTE'!I177</f>
        <v>0.84285714285714286</v>
      </c>
      <c r="C29" s="40">
        <f>+'APRENDIZAJE Y CRECIMIENTO'!I22</f>
        <v>0.91666666666666663</v>
      </c>
      <c r="D29" s="40">
        <f>+'TALENTO HUMANO'!I38</f>
        <v>0.65</v>
      </c>
      <c r="E29" s="41" t="s">
        <v>129</v>
      </c>
      <c r="F29" s="40">
        <f>+'GERENCIA DE LA INFORMACION'!I79</f>
        <v>1</v>
      </c>
      <c r="G29" s="42">
        <f t="shared" si="2"/>
        <v>0.85238095238095235</v>
      </c>
      <c r="H29" s="45" t="str">
        <f t="shared" si="1"/>
        <v>SATISFACTORIO</v>
      </c>
    </row>
    <row r="30" spans="1:8" ht="20.25" customHeight="1" thickBot="1" x14ac:dyDescent="0.3">
      <c r="A30" s="26" t="s">
        <v>62</v>
      </c>
      <c r="B30" s="33" t="str">
        <f>+'PACIENTE-USUARIO-CLIENTE'!I204</f>
        <v>N.A.</v>
      </c>
      <c r="C30" s="32">
        <f>+'APRENDIZAJE Y CRECIMIENTO'!I62</f>
        <v>0.53749999999999998</v>
      </c>
      <c r="D30" s="32">
        <f>+'TALENTO HUMANO'!I72</f>
        <v>1</v>
      </c>
      <c r="E30" s="32">
        <f>+'FINANCIERA Y GERENCIAL'!I54</f>
        <v>0.95</v>
      </c>
      <c r="F30" s="32">
        <f>+'GERENCIA DE LA INFORMACION'!I71</f>
        <v>0.85</v>
      </c>
      <c r="G30" s="38">
        <f t="shared" si="2"/>
        <v>0.83437499999999998</v>
      </c>
      <c r="H30" s="45" t="str">
        <f>+IF(G30&lt;=59%,"INSUFICIENTE",IF(G30&gt;=60%,IF(G30&lt;=79.9%,"ADECUADO",IF(G30&gt;=80%,"SATISFACTORIO"))))</f>
        <v>SATISFACTORIO</v>
      </c>
    </row>
    <row r="31" spans="1:8" ht="20.25" customHeight="1" thickBot="1" x14ac:dyDescent="0.3">
      <c r="A31" s="27" t="s">
        <v>63</v>
      </c>
      <c r="B31" s="39">
        <f>+'PACIENTE-USUARIO-CLIENTE'!I205</f>
        <v>1</v>
      </c>
      <c r="C31" s="40">
        <f>+'APRENDIZAJE Y CRECIMIENTO'!I106</f>
        <v>0.53749999999999998</v>
      </c>
      <c r="D31" s="40">
        <f>+'TALENTO HUMANO'!I69</f>
        <v>0.875</v>
      </c>
      <c r="E31" s="40">
        <f>+'FINANCIERA Y GERENCIAL'!I12</f>
        <v>0.875</v>
      </c>
      <c r="F31" s="40">
        <f>+'GERENCIA DE LA INFORMACION'!I65</f>
        <v>0.7</v>
      </c>
      <c r="G31" s="42">
        <f t="shared" si="2"/>
        <v>0.79749999999999999</v>
      </c>
      <c r="H31" s="45" t="str">
        <f>+IF(G31&lt;=59%,"INSUFICIENTE",IF(G31&gt;=60%,IF(G31&lt;=79.9%,"ADECUADO",IF(G31&gt;=80%,"SATISFACTORIO"))))</f>
        <v>ADECUADO</v>
      </c>
    </row>
    <row r="32" spans="1:8" ht="20.25" customHeight="1" thickBot="1" x14ac:dyDescent="0.3">
      <c r="A32" s="26" t="s">
        <v>65</v>
      </c>
      <c r="B32" s="33">
        <f>+'PACIENTE-USUARIO-CLIENTE'!I184</f>
        <v>0.57499999999999996</v>
      </c>
      <c r="C32" s="32">
        <f>+'APRENDIZAJE Y CRECIMIENTO'!I42</f>
        <v>1</v>
      </c>
      <c r="D32" s="32" t="s">
        <v>129</v>
      </c>
      <c r="E32" s="32">
        <f>+'FINANCIERA Y GERENCIAL'!I30</f>
        <v>0.88000000000000012</v>
      </c>
      <c r="F32" s="32">
        <f>+'GERENCIA DE LA INFORMACION'!I99</f>
        <v>0.82499999999999996</v>
      </c>
      <c r="G32" s="38">
        <f t="shared" si="2"/>
        <v>0.82000000000000006</v>
      </c>
      <c r="H32" s="45" t="str">
        <f t="shared" si="1"/>
        <v>SATISFACTORIO</v>
      </c>
    </row>
    <row r="33" spans="1:8" ht="20.25" customHeight="1" thickBot="1" x14ac:dyDescent="0.3">
      <c r="A33" s="27" t="s">
        <v>125</v>
      </c>
      <c r="B33" s="39">
        <f>+'PACIENTE-USUARIO-CLIENTE'!I186</f>
        <v>0.86499999999999999</v>
      </c>
      <c r="C33" s="40">
        <f>+'APRENDIZAJE Y CRECIMIENTO'!I13</f>
        <v>0.93333333333333324</v>
      </c>
      <c r="D33" s="40">
        <f>+'TALENTO HUMANO'!I36</f>
        <v>1</v>
      </c>
      <c r="E33" s="41" t="s">
        <v>129</v>
      </c>
      <c r="F33" s="40">
        <f>+'GERENCIA DE LA INFORMACION'!I69</f>
        <v>1</v>
      </c>
      <c r="G33" s="42">
        <f t="shared" si="2"/>
        <v>0.94958333333333333</v>
      </c>
      <c r="H33" s="45" t="str">
        <f t="shared" si="1"/>
        <v>SATISFACTORIO</v>
      </c>
    </row>
    <row r="34" spans="1:8" ht="20.25" customHeight="1" thickBot="1" x14ac:dyDescent="0.3">
      <c r="A34" s="26" t="s">
        <v>74</v>
      </c>
      <c r="B34" s="33" t="s">
        <v>129</v>
      </c>
      <c r="C34" s="32">
        <f>+'APRENDIZAJE Y CRECIMIENTO'!I80</f>
        <v>0.93499999999999994</v>
      </c>
      <c r="D34" s="32">
        <f>+'TALENTO HUMANO'!I51</f>
        <v>0.7944444444444444</v>
      </c>
      <c r="E34" s="32" t="s">
        <v>129</v>
      </c>
      <c r="F34" s="32">
        <f>+'GERENCIA DE LA INFORMACION'!I67</f>
        <v>1</v>
      </c>
      <c r="G34" s="38">
        <f t="shared" si="2"/>
        <v>0.90981481481481474</v>
      </c>
      <c r="H34" s="45" t="str">
        <f t="shared" si="1"/>
        <v>SATISFACTORIO</v>
      </c>
    </row>
    <row r="35" spans="1:8" ht="20.25" customHeight="1" thickBot="1" x14ac:dyDescent="0.3">
      <c r="A35" s="27" t="s">
        <v>75</v>
      </c>
      <c r="B35" s="43" t="s">
        <v>129</v>
      </c>
      <c r="C35" s="40">
        <f>+'APRENDIZAJE Y CRECIMIENTO'!I48</f>
        <v>1</v>
      </c>
      <c r="D35" s="40">
        <f>+'TALENTO HUMANO'!I41</f>
        <v>0.91249999999999998</v>
      </c>
      <c r="E35" s="41" t="s">
        <v>129</v>
      </c>
      <c r="F35" s="40">
        <f>+'GERENCIA DE LA INFORMACION'!I55</f>
        <v>1</v>
      </c>
      <c r="G35" s="42">
        <f t="shared" si="2"/>
        <v>0.97083333333333333</v>
      </c>
      <c r="H35" s="45" t="str">
        <f t="shared" si="1"/>
        <v>SATISFACTORIO</v>
      </c>
    </row>
    <row r="36" spans="1:8" ht="20.25" customHeight="1" thickBot="1" x14ac:dyDescent="0.3">
      <c r="A36" s="26" t="s">
        <v>126</v>
      </c>
      <c r="B36" s="33" t="s">
        <v>129</v>
      </c>
      <c r="C36" s="32">
        <f>+'APRENDIZAJE Y CRECIMIENTO'!I30</f>
        <v>0.9375</v>
      </c>
      <c r="D36" s="32">
        <f>+'TALENTO HUMANO'!I40</f>
        <v>1</v>
      </c>
      <c r="E36" s="32" t="s">
        <v>129</v>
      </c>
      <c r="F36" s="32">
        <f>+'GERENCIA DE LA INFORMACION'!I73</f>
        <v>0.78333333333333333</v>
      </c>
      <c r="G36" s="38">
        <f t="shared" si="2"/>
        <v>0.90694444444444444</v>
      </c>
      <c r="H36" s="45" t="str">
        <f>+IF(G36&lt;=59%,"INSUFICIENTE",IF(G36&gt;=60%,IF(G36&lt;=79.9%,"ADECUADO",IF(G36&gt;=80%,"SATISFACTORIO"))))</f>
        <v>SATISFACTORIO</v>
      </c>
    </row>
    <row r="37" spans="1:8" ht="27.75" customHeight="1" thickBot="1" x14ac:dyDescent="0.3">
      <c r="A37" s="27" t="s">
        <v>79</v>
      </c>
      <c r="B37" s="43" t="s">
        <v>129</v>
      </c>
      <c r="C37" s="40" t="s">
        <v>129</v>
      </c>
      <c r="D37" s="40" t="s">
        <v>129</v>
      </c>
      <c r="E37" s="41" t="s">
        <v>129</v>
      </c>
      <c r="F37" s="40" t="s">
        <v>129</v>
      </c>
      <c r="G37" s="42" t="s">
        <v>129</v>
      </c>
      <c r="H37" s="239" t="s">
        <v>463</v>
      </c>
    </row>
    <row r="38" spans="1:8" ht="20.25" customHeight="1" thickBot="1" x14ac:dyDescent="0.3">
      <c r="A38" s="26" t="s">
        <v>78</v>
      </c>
      <c r="B38" s="33" t="s">
        <v>129</v>
      </c>
      <c r="C38" s="32">
        <f>+'APRENDIZAJE Y CRECIMIENTO'!I71</f>
        <v>0.85</v>
      </c>
      <c r="D38" s="32" t="s">
        <v>129</v>
      </c>
      <c r="E38" s="32">
        <f>+'FINANCIERA Y GERENCIAL'!I25</f>
        <v>0.83333333333333337</v>
      </c>
      <c r="F38" s="32">
        <f>+'GERENCIA DE LA INFORMACION'!I105</f>
        <v>1</v>
      </c>
      <c r="G38" s="38">
        <f t="shared" si="2"/>
        <v>0.89444444444444449</v>
      </c>
      <c r="H38" s="45" t="str">
        <f t="shared" si="1"/>
        <v>SATISFACTORIO</v>
      </c>
    </row>
    <row r="39" spans="1:8" ht="20.25" customHeight="1" thickBot="1" x14ac:dyDescent="0.3">
      <c r="A39" s="27" t="s">
        <v>127</v>
      </c>
      <c r="B39" s="43" t="s">
        <v>129</v>
      </c>
      <c r="C39" s="40">
        <f>+'APRENDIZAJE Y CRECIMIENTO'!I99</f>
        <v>0.65</v>
      </c>
      <c r="D39" s="40">
        <f>+'TALENTO HUMANO'!I67</f>
        <v>0.9</v>
      </c>
      <c r="E39" s="40">
        <f>+'FINANCIERA Y GERENCIAL'!I29</f>
        <v>1</v>
      </c>
      <c r="F39" s="40">
        <f>+'GERENCIA DE LA INFORMACION'!I87</f>
        <v>0.69444444444444442</v>
      </c>
      <c r="G39" s="42">
        <f t="shared" si="2"/>
        <v>0.81111111111111112</v>
      </c>
      <c r="H39" s="45" t="str">
        <f t="shared" si="1"/>
        <v>SATISFACTORIO</v>
      </c>
    </row>
    <row r="40" spans="1:8" ht="20.25" customHeight="1" thickBot="1" x14ac:dyDescent="0.3">
      <c r="A40" s="26" t="s">
        <v>80</v>
      </c>
      <c r="B40" s="33" t="s">
        <v>129</v>
      </c>
      <c r="C40" s="32">
        <f>+'APRENDIZAJE Y CRECIMIENTO'!I85</f>
        <v>0.88571428571428579</v>
      </c>
      <c r="D40" s="32">
        <f>+'TALENTO HUMANO'!I64</f>
        <v>1</v>
      </c>
      <c r="E40" s="32" t="s">
        <v>129</v>
      </c>
      <c r="F40" s="32">
        <f>+'GERENCIA DE LA INFORMACION'!I107</f>
        <v>0.79999999999999993</v>
      </c>
      <c r="G40" s="38">
        <f t="shared" si="2"/>
        <v>0.89523809523809517</v>
      </c>
      <c r="H40" s="45" t="str">
        <f t="shared" si="1"/>
        <v>SATISFACTORIO</v>
      </c>
    </row>
    <row r="41" spans="1:8" ht="20.25" customHeight="1" thickBot="1" x14ac:dyDescent="0.3">
      <c r="A41" s="27" t="s">
        <v>165</v>
      </c>
      <c r="B41" s="172">
        <f>+'PACIENTE-USUARIO-CLIENTE'!I193</f>
        <v>1</v>
      </c>
      <c r="C41" s="40">
        <f>+'APRENDIZAJE Y CRECIMIENTO'!I67</f>
        <v>0.73333333333333339</v>
      </c>
      <c r="D41" s="40">
        <f>+'TALENTO HUMANO'!I82</f>
        <v>0.75</v>
      </c>
      <c r="E41" s="41" t="s">
        <v>129</v>
      </c>
      <c r="F41" s="40">
        <f>+'GERENCIA DE LA INFORMACION'!I101</f>
        <v>1</v>
      </c>
      <c r="G41" s="42">
        <f t="shared" ref="G41:G47" si="3">+AVERAGE(B41:F41)</f>
        <v>0.87083333333333335</v>
      </c>
      <c r="H41" s="45" t="str">
        <f t="shared" si="1"/>
        <v>SATISFACTORIO</v>
      </c>
    </row>
    <row r="42" spans="1:8" ht="20.25" customHeight="1" thickBot="1" x14ac:dyDescent="0.3">
      <c r="A42" s="26" t="s">
        <v>103</v>
      </c>
      <c r="B42" s="33" t="s">
        <v>129</v>
      </c>
      <c r="C42" s="32">
        <f>+'APRENDIZAJE Y CRECIMIENTO'!I25</f>
        <v>0.65</v>
      </c>
      <c r="D42" s="32" t="s">
        <v>196</v>
      </c>
      <c r="E42" s="32">
        <f>+'FINANCIERA Y GERENCIAL'!I35</f>
        <v>0.91999999999999993</v>
      </c>
      <c r="F42" s="32">
        <f>+'GERENCIA DE LA INFORMACION'!I81</f>
        <v>0.76666666666666661</v>
      </c>
      <c r="G42" s="38">
        <f t="shared" si="3"/>
        <v>0.77888888888888885</v>
      </c>
      <c r="H42" s="45" t="str">
        <f t="shared" si="1"/>
        <v>ADECUADO</v>
      </c>
    </row>
    <row r="43" spans="1:8" ht="15.75" thickBot="1" x14ac:dyDescent="0.3">
      <c r="A43" s="30" t="s">
        <v>131</v>
      </c>
      <c r="B43" s="43" t="s">
        <v>196</v>
      </c>
      <c r="C43" s="40">
        <f>+'APRENDIZAJE Y CRECIMIENTO'!I28</f>
        <v>0.53749999999999998</v>
      </c>
      <c r="D43" s="40">
        <f>+'TALENTO HUMANO'!I39</f>
        <v>1</v>
      </c>
      <c r="E43" s="40">
        <f>+'FINANCIERA Y GERENCIAL'!I40</f>
        <v>1</v>
      </c>
      <c r="F43" s="40">
        <f>+'GERENCIA DE LA INFORMACION'!I84</f>
        <v>0.73333333333333339</v>
      </c>
      <c r="G43" s="42">
        <f t="shared" si="3"/>
        <v>0.81770833333333337</v>
      </c>
      <c r="H43" s="45" t="str">
        <f t="shared" si="1"/>
        <v>SATISFACTORIO</v>
      </c>
    </row>
    <row r="44" spans="1:8" ht="15.75" thickBot="1" x14ac:dyDescent="0.3">
      <c r="A44" s="31" t="s">
        <v>132</v>
      </c>
      <c r="B44" s="32" t="s">
        <v>129</v>
      </c>
      <c r="C44" s="32">
        <f>+'APRENDIZAJE Y CRECIMIENTO'!I108</f>
        <v>0.58750000000000002</v>
      </c>
      <c r="D44" s="32" t="s">
        <v>129</v>
      </c>
      <c r="E44" s="32">
        <f>+'FINANCIERA Y GERENCIAL'!I45</f>
        <v>0.85833333333333339</v>
      </c>
      <c r="F44" s="32">
        <f>+'GERENCIA DE LA INFORMACION'!I110</f>
        <v>0.71666666666666667</v>
      </c>
      <c r="G44" s="38">
        <f t="shared" si="3"/>
        <v>0.72083333333333333</v>
      </c>
      <c r="H44" s="45" t="str">
        <f t="shared" si="1"/>
        <v>ADECUADO</v>
      </c>
    </row>
    <row r="45" spans="1:8" ht="30.75" thickBot="1" x14ac:dyDescent="0.3">
      <c r="A45" s="30" t="s">
        <v>142</v>
      </c>
      <c r="B45" s="43" t="s">
        <v>129</v>
      </c>
      <c r="C45" s="40" t="s">
        <v>129</v>
      </c>
      <c r="D45" s="40" t="s">
        <v>129</v>
      </c>
      <c r="E45" s="40" t="s">
        <v>129</v>
      </c>
      <c r="F45" s="40" t="s">
        <v>129</v>
      </c>
      <c r="G45" s="42" t="s">
        <v>129</v>
      </c>
      <c r="H45" s="239" t="s">
        <v>463</v>
      </c>
    </row>
    <row r="46" spans="1:8" ht="16.5" customHeight="1" thickBot="1" x14ac:dyDescent="0.3">
      <c r="A46" s="31" t="s">
        <v>139</v>
      </c>
      <c r="B46" s="32">
        <f>+'PACIENTE-USUARIO-CLIENTE'!I197</f>
        <v>0.8833333333333333</v>
      </c>
      <c r="C46" s="32">
        <f>+'APRENDIZAJE Y CRECIMIENTO'!I101</f>
        <v>0.68333333333333324</v>
      </c>
      <c r="D46" s="32">
        <f>+'TALENTO HUMANO'!I93</f>
        <v>0.3</v>
      </c>
      <c r="E46" s="32" t="s">
        <v>129</v>
      </c>
      <c r="F46" s="32">
        <f>+'GERENCIA DE LA INFORMACION'!I119</f>
        <v>0.44999999999999996</v>
      </c>
      <c r="G46" s="38">
        <v>0.6</v>
      </c>
      <c r="H46" s="45" t="str">
        <f t="shared" si="1"/>
        <v>ADECUADO</v>
      </c>
    </row>
    <row r="47" spans="1:8" ht="15.75" thickBot="1" x14ac:dyDescent="0.3">
      <c r="A47" s="30" t="s">
        <v>199</v>
      </c>
      <c r="B47" s="44">
        <f>+'PACIENTE-USUARIO-CLIENTE'!I207</f>
        <v>0.875</v>
      </c>
      <c r="C47" s="40">
        <f>+'APRENDIZAJE Y CRECIMIENTO'!I118</f>
        <v>0.53749999999999998</v>
      </c>
      <c r="D47" s="40">
        <f>+'TALENTO HUMANO'!I84</f>
        <v>0.82499999999999996</v>
      </c>
      <c r="E47" s="40">
        <f>+'FINANCIERA Y GERENCIAL'!I57</f>
        <v>0.7</v>
      </c>
      <c r="F47" s="40">
        <f>+'GERENCIA DE LA INFORMACION'!I124</f>
        <v>0.93333333333333324</v>
      </c>
      <c r="G47" s="42">
        <f t="shared" si="3"/>
        <v>0.77416666666666667</v>
      </c>
      <c r="H47" s="45" t="str">
        <f t="shared" si="1"/>
        <v>ADECUADO</v>
      </c>
    </row>
    <row r="49" spans="1:4" ht="15.75" thickBot="1" x14ac:dyDescent="0.3"/>
    <row r="50" spans="1:4" ht="45" x14ac:dyDescent="0.25">
      <c r="A50" s="46" t="s">
        <v>118</v>
      </c>
      <c r="B50" s="46" t="s">
        <v>24</v>
      </c>
      <c r="C50" s="46" t="s">
        <v>134</v>
      </c>
      <c r="D50" s="46" t="s">
        <v>135</v>
      </c>
    </row>
    <row r="51" spans="1:4" x14ac:dyDescent="0.25">
      <c r="A51" s="47" t="s">
        <v>15</v>
      </c>
      <c r="B51" s="48">
        <f>+AVERAGE(B4:B47)</f>
        <v>0.90544169631454097</v>
      </c>
      <c r="C51" s="111" t="str">
        <f>+IF(B51&lt;=59%,"INSUFICIENTE",IF(B51&gt;=60%,IF(B51&lt;=79%,"ADECUADO",IF(B51&gt;=80%,"SATISFACTORIO"))))</f>
        <v>SATISFACTORIO</v>
      </c>
      <c r="D51" s="518">
        <f>+AVERAGE(B51:B55)</f>
        <v>0.85261526742733618</v>
      </c>
    </row>
    <row r="52" spans="1:4" x14ac:dyDescent="0.25">
      <c r="A52" s="47" t="s">
        <v>67</v>
      </c>
      <c r="B52" s="48">
        <f>+AVERAGE(C4:C47)</f>
        <v>0.80228869047619045</v>
      </c>
      <c r="C52" s="111" t="str">
        <f>+IF(B52&lt;=59%,"INSUFICIENTE",IF(B52&gt;=60%,IF(B52&lt;=79%,"ADECUADO",IF(B52&gt;=80%,"SATISFACTORIO"))))</f>
        <v>SATISFACTORIO</v>
      </c>
      <c r="D52" s="519"/>
    </row>
    <row r="53" spans="1:4" x14ac:dyDescent="0.25">
      <c r="A53" s="49" t="s">
        <v>119</v>
      </c>
      <c r="B53" s="48">
        <f>+AVERAGE(D4:D47)</f>
        <v>0.76531746031746029</v>
      </c>
      <c r="C53" s="111" t="str">
        <f>+IF(B53&lt;=59%,"INSUFICIENTE",IF(B53&gt;=60%,IF(B53&lt;=79.9%,"ADECUADO",IF(B53&gt;=80%,"SATISFACTORIO"))))</f>
        <v>ADECUADO</v>
      </c>
      <c r="D53" s="519"/>
    </row>
    <row r="54" spans="1:4" x14ac:dyDescent="0.25">
      <c r="A54" s="47" t="s">
        <v>97</v>
      </c>
      <c r="B54" s="48">
        <f>+AVERAGE(E4:E47)</f>
        <v>0.90166666666666662</v>
      </c>
      <c r="C54" s="111" t="str">
        <f>+IF(B54&lt;=59%,"INSUFICIENTE",IF(B54&gt;=60%,IF(B54&lt;=79.9%,"ADECUADO",IF(B54&gt;=80%,"SATISFACTORIO"))))</f>
        <v>SATISFACTORIO</v>
      </c>
      <c r="D54" s="519"/>
    </row>
    <row r="55" spans="1:4" x14ac:dyDescent="0.25">
      <c r="A55" s="47" t="s">
        <v>104</v>
      </c>
      <c r="B55" s="48">
        <f>+AVERAGE(F4:F47)</f>
        <v>0.88836182336182334</v>
      </c>
      <c r="C55" s="111" t="str">
        <f>+IF(B55&lt;=59%,"INSUFICIENTE",IF(B55&gt;=60%,IF(B55&lt;=79%,"ADECUADO",IF(B55&gt;=80%,"SATISFACTORIO"))))</f>
        <v>SATISFACTORIO</v>
      </c>
      <c r="D55" s="520"/>
    </row>
    <row r="56" spans="1:4" x14ac:dyDescent="0.25">
      <c r="D56" s="111" t="str">
        <f>+IF(D51&lt;=59%,"INSUFICIENTE",IF(D51&gt;=60%,IF(D51&lt;=79.9%,"ADECUADO",IF(D51&gt;=80%,"SATISFACTORIO"))))</f>
        <v>SATISFACTORIO</v>
      </c>
    </row>
  </sheetData>
  <autoFilter ref="A3:H47"/>
  <mergeCells count="4">
    <mergeCell ref="A2:A3"/>
    <mergeCell ref="B2:H2"/>
    <mergeCell ref="A1:H1"/>
    <mergeCell ref="D51:D55"/>
  </mergeCells>
  <conditionalFormatting sqref="H5:H21 H28:H36 H23:H26 H38:H44 H46:H47">
    <cfRule type="cellIs" dxfId="29" priority="13" stopIfTrue="1" operator="equal">
      <formula>"INSUFICIENTE"</formula>
    </cfRule>
    <cfRule type="cellIs" dxfId="28" priority="14" stopIfTrue="1" operator="equal">
      <formula>"ADECUADO"</formula>
    </cfRule>
    <cfRule type="cellIs" dxfId="27" priority="15" stopIfTrue="1" operator="equal">
      <formula>"SATISFACTORIO"</formula>
    </cfRule>
  </conditionalFormatting>
  <conditionalFormatting sqref="C51:C55">
    <cfRule type="cellIs" dxfId="26" priority="10" stopIfTrue="1" operator="equal">
      <formula>"INSUFICIENTE"</formula>
    </cfRule>
    <cfRule type="cellIs" dxfId="25" priority="11" stopIfTrue="1" operator="equal">
      <formula>"ADECUADO"</formula>
    </cfRule>
    <cfRule type="cellIs" dxfId="24" priority="12" stopIfTrue="1" operator="equal">
      <formula>"SATISFACTORIO"</formula>
    </cfRule>
  </conditionalFormatting>
  <conditionalFormatting sqref="D56">
    <cfRule type="cellIs" dxfId="23" priority="7" stopIfTrue="1" operator="equal">
      <formula>"INSUFICIENTE"</formula>
    </cfRule>
    <cfRule type="cellIs" dxfId="22" priority="8" stopIfTrue="1" operator="equal">
      <formula>"ADECUADO"</formula>
    </cfRule>
    <cfRule type="cellIs" dxfId="21" priority="9" stopIfTrue="1" operator="equal">
      <formula>"SATISFACTORIO"</formula>
    </cfRule>
  </conditionalFormatting>
  <conditionalFormatting sqref="H46">
    <cfRule type="cellIs" dxfId="20" priority="4" stopIfTrue="1" operator="equal">
      <formula>"INSUFICIENTE"</formula>
    </cfRule>
    <cfRule type="cellIs" dxfId="19" priority="5" stopIfTrue="1" operator="equal">
      <formula>"ADECUADO"</formula>
    </cfRule>
    <cfRule type="cellIs" dxfId="18" priority="6" stopIfTrue="1" operator="equal">
      <formula>"SATISFACTORIO"</formula>
    </cfRule>
  </conditionalFormatting>
  <pageMargins left="0.70866141732283472" right="0.70866141732283472" top="0.74803149606299213" bottom="0.74803149606299213" header="0.31496062992125984" footer="0.31496062992125984"/>
  <pageSetup scale="75" orientation="landscape"/>
  <ignoredErrors>
    <ignoredError sqref="G5 G8 G9 G10 G12 G13 G15 G17 G19 G21 G23 G25 G28 G29 G33 G34:G35 G36 G40 G42 G24 G11 G16 G18 G26 G31 G30 G32 G38 G39 G41 G44 G43 C51 C52 B56:C56 C55 B9 B11:B15 B17:B1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5"/>
  <sheetViews>
    <sheetView zoomScale="90" zoomScaleNormal="90" workbookViewId="0">
      <selection activeCell="G60" sqref="G60"/>
    </sheetView>
  </sheetViews>
  <sheetFormatPr baseColWidth="10" defaultColWidth="10.85546875" defaultRowHeight="15" x14ac:dyDescent="0.25"/>
  <cols>
    <col min="1" max="1" width="32" style="24" customWidth="1"/>
    <col min="2" max="2" width="17.7109375" style="24" customWidth="1"/>
    <col min="3" max="3" width="16.85546875" style="24" customWidth="1"/>
    <col min="4" max="4" width="18.28515625" style="24" customWidth="1"/>
    <col min="5" max="5" width="17.7109375" style="24" customWidth="1"/>
    <col min="6" max="6" width="24.42578125" style="24" customWidth="1"/>
    <col min="7" max="7" width="23.28515625" style="24" customWidth="1"/>
    <col min="8" max="16384" width="10.85546875" style="24"/>
  </cols>
  <sheetData>
    <row r="1" spans="1:7" ht="31.5" customHeight="1" thickBot="1" x14ac:dyDescent="0.3">
      <c r="A1" s="517" t="s">
        <v>468</v>
      </c>
      <c r="B1" s="517"/>
      <c r="C1" s="517"/>
      <c r="D1" s="517"/>
      <c r="E1" s="517"/>
      <c r="F1" s="517"/>
      <c r="G1" s="517"/>
    </row>
    <row r="2" spans="1:7" ht="15.75" thickBot="1" x14ac:dyDescent="0.3">
      <c r="A2" s="517" t="s">
        <v>117</v>
      </c>
      <c r="B2" s="517" t="s">
        <v>118</v>
      </c>
      <c r="C2" s="517"/>
      <c r="D2" s="517"/>
      <c r="E2" s="517"/>
      <c r="F2" s="517"/>
      <c r="G2" s="517"/>
    </row>
    <row r="3" spans="1:7" ht="45" customHeight="1" thickBot="1" x14ac:dyDescent="0.3">
      <c r="A3" s="517"/>
      <c r="B3" s="25" t="s">
        <v>464</v>
      </c>
      <c r="C3" s="25" t="s">
        <v>465</v>
      </c>
      <c r="D3" s="238" t="s">
        <v>466</v>
      </c>
      <c r="E3" s="25" t="s">
        <v>467</v>
      </c>
      <c r="F3" s="25" t="s">
        <v>128</v>
      </c>
      <c r="G3" s="25" t="s">
        <v>133</v>
      </c>
    </row>
    <row r="4" spans="1:7" ht="15.75" thickBot="1" x14ac:dyDescent="0.3">
      <c r="A4" s="26" t="s">
        <v>120</v>
      </c>
      <c r="B4" s="249">
        <v>0.78</v>
      </c>
      <c r="C4" s="250">
        <v>0.67</v>
      </c>
      <c r="D4" s="250">
        <v>0.66</v>
      </c>
      <c r="E4" s="242" t="s">
        <v>129</v>
      </c>
      <c r="F4" s="251">
        <f t="shared" ref="F4:F21" si="0">+AVERAGE(B4:E4)</f>
        <v>0.70333333333333348</v>
      </c>
      <c r="G4" s="73" t="str">
        <f>+IF(F4&lt;=59%,"INSUFICIENTE",IF(F4&gt;=60%,IF(F4&lt;=79.9%,"ADECUADO",IF(F4&gt;=80%,"SATISFACTORIO"))))</f>
        <v>ADECUADO</v>
      </c>
    </row>
    <row r="5" spans="1:7" ht="20.25" customHeight="1" thickBot="1" x14ac:dyDescent="0.3">
      <c r="A5" s="27" t="s">
        <v>281</v>
      </c>
      <c r="B5" s="252">
        <v>0.77</v>
      </c>
      <c r="C5" s="253">
        <v>0.75</v>
      </c>
      <c r="D5" s="253">
        <v>0.61</v>
      </c>
      <c r="E5" s="253">
        <f>+'MATRIZ DE SEMAFORIZACION'!G5</f>
        <v>0.69201388888888893</v>
      </c>
      <c r="F5" s="254">
        <f t="shared" si="0"/>
        <v>0.70550347222222221</v>
      </c>
      <c r="G5" s="73" t="str">
        <f>+IF(F5&lt;=59%,"INSUFICIENTE",IF(F5&gt;=60%,IF(F5&lt;=79.9%,"ADECUADO",IF(F5&gt;=80%,"SATISFACTORIO"))))</f>
        <v>ADECUADO</v>
      </c>
    </row>
    <row r="6" spans="1:7" ht="20.25" customHeight="1" thickBot="1" x14ac:dyDescent="0.3">
      <c r="A6" s="26" t="s">
        <v>209</v>
      </c>
      <c r="B6" s="249">
        <v>0.77</v>
      </c>
      <c r="C6" s="250">
        <v>0.75</v>
      </c>
      <c r="D6" s="250">
        <v>0.71</v>
      </c>
      <c r="E6" s="242">
        <v>0.75</v>
      </c>
      <c r="F6" s="251">
        <f t="shared" si="0"/>
        <v>0.745</v>
      </c>
      <c r="G6" s="73" t="str">
        <f>+IF(F6&lt;=59%,"INSUFICIENTE",IF(F6&gt;=60%,IF(F6&lt;=79.9%,"ADECUADO",IF(F6&gt;=80%,"SATISFACTORIO"))))</f>
        <v>ADECUADO</v>
      </c>
    </row>
    <row r="7" spans="1:7" ht="20.25" customHeight="1" thickBot="1" x14ac:dyDescent="0.3">
      <c r="A7" s="27" t="s">
        <v>212</v>
      </c>
      <c r="B7" s="252">
        <v>0.77</v>
      </c>
      <c r="C7" s="253">
        <v>0.75</v>
      </c>
      <c r="D7" s="253">
        <v>0.65</v>
      </c>
      <c r="E7" s="253">
        <v>0.76</v>
      </c>
      <c r="F7" s="254">
        <f t="shared" si="0"/>
        <v>0.73249999999999993</v>
      </c>
      <c r="G7" s="73" t="str">
        <f>+IF(F7&lt;=59%,"INSUFICIENTE",IF(F7&gt;=60%,IF(F7&lt;=79.9%,"ADECUADO",IF(F7&gt;=80%,"SATISFACTORIO"))))</f>
        <v>ADECUADO</v>
      </c>
    </row>
    <row r="8" spans="1:7" ht="20.25" customHeight="1" thickBot="1" x14ac:dyDescent="0.3">
      <c r="A8" s="26" t="s">
        <v>26</v>
      </c>
      <c r="B8" s="70">
        <v>0.87</v>
      </c>
      <c r="C8" s="255">
        <v>0.86</v>
      </c>
      <c r="D8" s="255">
        <v>0.84</v>
      </c>
      <c r="E8" s="34">
        <v>0.76</v>
      </c>
      <c r="F8" s="72">
        <f t="shared" si="0"/>
        <v>0.83250000000000002</v>
      </c>
      <c r="G8" s="73" t="str">
        <f t="shared" ref="G8:G47" si="1">+IF(F8&lt;=59%,"INSUFICIENTE",IF(F8&gt;=60%,IF(F8&lt;=79%,"ADECUADO",IF(F8&gt;=80%,"SATISFACTORIO"))))</f>
        <v>SATISFACTORIO</v>
      </c>
    </row>
    <row r="9" spans="1:7" ht="20.25" customHeight="1" thickBot="1" x14ac:dyDescent="0.3">
      <c r="A9" s="27" t="s">
        <v>108</v>
      </c>
      <c r="B9" s="256">
        <v>0.81</v>
      </c>
      <c r="C9" s="257">
        <v>0.85</v>
      </c>
      <c r="D9" s="257">
        <v>0.76</v>
      </c>
      <c r="E9" s="253">
        <v>0.75</v>
      </c>
      <c r="F9" s="254">
        <f t="shared" si="0"/>
        <v>0.79249999999999998</v>
      </c>
      <c r="G9" s="73" t="str">
        <f>+IF(F9&lt;=59%,"INSUFICIENTE",IF(F9&gt;=60%,IF(F9&lt;=79.9%,"ADECUADO",IF(F9&gt;=80%,"SATISFACTORIO"))))</f>
        <v>ADECUADO</v>
      </c>
    </row>
    <row r="10" spans="1:7" ht="20.25" customHeight="1" thickBot="1" x14ac:dyDescent="0.3">
      <c r="A10" s="26" t="s">
        <v>27</v>
      </c>
      <c r="B10" s="70">
        <v>0.86</v>
      </c>
      <c r="C10" s="255">
        <v>0.87</v>
      </c>
      <c r="D10" s="255">
        <v>0.86</v>
      </c>
      <c r="E10" s="34">
        <v>0.91</v>
      </c>
      <c r="F10" s="72">
        <f t="shared" si="0"/>
        <v>0.875</v>
      </c>
      <c r="G10" s="73" t="str">
        <f t="shared" si="1"/>
        <v>SATISFACTORIO</v>
      </c>
    </row>
    <row r="11" spans="1:7" ht="20.25" customHeight="1" thickBot="1" x14ac:dyDescent="0.3">
      <c r="A11" s="27" t="s">
        <v>146</v>
      </c>
      <c r="B11" s="256">
        <v>0.93</v>
      </c>
      <c r="C11" s="257">
        <v>0.91</v>
      </c>
      <c r="D11" s="257">
        <v>0.94</v>
      </c>
      <c r="E11" s="253">
        <v>0.89</v>
      </c>
      <c r="F11" s="254">
        <f>+AVERAGE(B11:E11)</f>
        <v>0.91750000000000009</v>
      </c>
      <c r="G11" s="73" t="str">
        <f t="shared" si="1"/>
        <v>SATISFACTORIO</v>
      </c>
    </row>
    <row r="12" spans="1:7" ht="20.25" customHeight="1" thickBot="1" x14ac:dyDescent="0.3">
      <c r="A12" s="26" t="s">
        <v>30</v>
      </c>
      <c r="B12" s="70">
        <v>0.73</v>
      </c>
      <c r="C12" s="255">
        <v>0.71</v>
      </c>
      <c r="D12" s="255">
        <v>0.63</v>
      </c>
      <c r="E12" s="34">
        <v>0.68</v>
      </c>
      <c r="F12" s="72">
        <f t="shared" si="0"/>
        <v>0.6875</v>
      </c>
      <c r="G12" s="73" t="str">
        <f t="shared" si="1"/>
        <v>ADECUADO</v>
      </c>
    </row>
    <row r="13" spans="1:7" ht="20.25" customHeight="1" thickBot="1" x14ac:dyDescent="0.3">
      <c r="A13" s="27" t="s">
        <v>31</v>
      </c>
      <c r="B13" s="256">
        <v>0.85</v>
      </c>
      <c r="C13" s="257">
        <v>0.83</v>
      </c>
      <c r="D13" s="257">
        <f>+'[4]TALENTO HUMANO'!I16</f>
        <v>0.8</v>
      </c>
      <c r="E13" s="253">
        <v>0.87</v>
      </c>
      <c r="F13" s="254">
        <f>+AVERAGE(B13:E13)</f>
        <v>0.83750000000000002</v>
      </c>
      <c r="G13" s="73" t="str">
        <f t="shared" si="1"/>
        <v>SATISFACTORIO</v>
      </c>
    </row>
    <row r="14" spans="1:7" ht="20.25" customHeight="1" thickBot="1" x14ac:dyDescent="0.3">
      <c r="A14" s="26" t="s">
        <v>194</v>
      </c>
      <c r="B14" s="70">
        <v>0.83</v>
      </c>
      <c r="C14" s="255">
        <f>+'[4]APRENDIZAJE Y CRECIMIENTO'!I56</f>
        <v>0.85</v>
      </c>
      <c r="D14" s="255">
        <f>+'[4]TALENTO HUMANO'!I17</f>
        <v>0.8</v>
      </c>
      <c r="E14" s="34">
        <v>0.89</v>
      </c>
      <c r="F14" s="72">
        <f t="shared" si="0"/>
        <v>0.84250000000000003</v>
      </c>
      <c r="G14" s="73" t="str">
        <f t="shared" si="1"/>
        <v>SATISFACTORIO</v>
      </c>
    </row>
    <row r="15" spans="1:7" ht="20.25" customHeight="1" thickBot="1" x14ac:dyDescent="0.3">
      <c r="A15" s="27" t="s">
        <v>33</v>
      </c>
      <c r="B15" s="256">
        <f>+'[4]PACIENTE-USUARIO-CLIENTE'!I89</f>
        <v>1</v>
      </c>
      <c r="C15" s="257">
        <f>+'[4]APRENDIZAJE Y CRECIMIENTO'!I64</f>
        <v>0.91666666666666663</v>
      </c>
      <c r="D15" s="257">
        <f>+'[4]TALENTO HUMANO'!I24</f>
        <v>1</v>
      </c>
      <c r="E15" s="253">
        <v>0.97</v>
      </c>
      <c r="F15" s="254">
        <f t="shared" si="0"/>
        <v>0.97166666666666668</v>
      </c>
      <c r="G15" s="73" t="str">
        <f t="shared" si="1"/>
        <v>SATISFACTORIO</v>
      </c>
    </row>
    <row r="16" spans="1:7" ht="20.25" customHeight="1" thickBot="1" x14ac:dyDescent="0.3">
      <c r="A16" s="26" t="s">
        <v>121</v>
      </c>
      <c r="B16" s="70">
        <v>0.97</v>
      </c>
      <c r="C16" s="255">
        <v>0.98</v>
      </c>
      <c r="D16" s="255">
        <v>0.87</v>
      </c>
      <c r="E16" s="34">
        <v>0.8</v>
      </c>
      <c r="F16" s="72">
        <f>+AVERAGE(B16:E16)</f>
        <v>0.90500000000000003</v>
      </c>
      <c r="G16" s="73" t="str">
        <f t="shared" si="1"/>
        <v>SATISFACTORIO</v>
      </c>
    </row>
    <row r="17" spans="1:7" ht="20.25" customHeight="1" thickBot="1" x14ac:dyDescent="0.3">
      <c r="A17" s="27" t="s">
        <v>37</v>
      </c>
      <c r="B17" s="256">
        <f>+'[4]PACIENTE-USUARIO-CLIENTE'!I98</f>
        <v>1</v>
      </c>
      <c r="C17" s="257">
        <f>+'[4]APRENDIZAJE Y CRECIMIENTO'!I37</f>
        <v>1</v>
      </c>
      <c r="D17" s="257">
        <v>1</v>
      </c>
      <c r="E17" s="253">
        <v>0.98</v>
      </c>
      <c r="F17" s="258">
        <f t="shared" si="0"/>
        <v>0.995</v>
      </c>
      <c r="G17" s="73" t="str">
        <f t="shared" si="1"/>
        <v>SATISFACTORIO</v>
      </c>
    </row>
    <row r="18" spans="1:7" ht="20.25" customHeight="1" thickBot="1" x14ac:dyDescent="0.3">
      <c r="A18" s="26" t="s">
        <v>122</v>
      </c>
      <c r="B18" s="70">
        <v>0.64</v>
      </c>
      <c r="C18" s="255">
        <v>0.72</v>
      </c>
      <c r="D18" s="255">
        <v>0.6</v>
      </c>
      <c r="E18" s="34">
        <v>0.7</v>
      </c>
      <c r="F18" s="72">
        <f t="shared" si="0"/>
        <v>0.66500000000000004</v>
      </c>
      <c r="G18" s="73" t="str">
        <f t="shared" si="1"/>
        <v>ADECUADO</v>
      </c>
    </row>
    <row r="19" spans="1:7" ht="20.25" customHeight="1" thickBot="1" x14ac:dyDescent="0.3">
      <c r="A19" s="27" t="s">
        <v>42</v>
      </c>
      <c r="B19" s="256">
        <v>0.96</v>
      </c>
      <c r="C19" s="257">
        <v>0.97</v>
      </c>
      <c r="D19" s="257">
        <v>0.95</v>
      </c>
      <c r="E19" s="253">
        <v>0.96</v>
      </c>
      <c r="F19" s="258">
        <f t="shared" si="0"/>
        <v>0.96</v>
      </c>
      <c r="G19" s="73" t="str">
        <f t="shared" si="1"/>
        <v>SATISFACTORIO</v>
      </c>
    </row>
    <row r="20" spans="1:7" ht="20.25" customHeight="1" thickBot="1" x14ac:dyDescent="0.3">
      <c r="A20" s="26" t="s">
        <v>123</v>
      </c>
      <c r="B20" s="70">
        <v>0</v>
      </c>
      <c r="C20" s="255">
        <v>0.94</v>
      </c>
      <c r="D20" s="255">
        <v>0.78</v>
      </c>
      <c r="E20" s="34">
        <v>0.9</v>
      </c>
      <c r="F20" s="72">
        <f t="shared" si="0"/>
        <v>0.65500000000000003</v>
      </c>
      <c r="G20" s="73" t="str">
        <f t="shared" si="1"/>
        <v>ADECUADO</v>
      </c>
    </row>
    <row r="21" spans="1:7" ht="20.25" customHeight="1" thickBot="1" x14ac:dyDescent="0.3">
      <c r="A21" s="27" t="s">
        <v>49</v>
      </c>
      <c r="B21" s="256">
        <v>0.99</v>
      </c>
      <c r="C21" s="257">
        <v>0.96</v>
      </c>
      <c r="D21" s="257">
        <v>0.96</v>
      </c>
      <c r="E21" s="253">
        <v>0.96</v>
      </c>
      <c r="F21" s="258">
        <f t="shared" si="0"/>
        <v>0.96750000000000003</v>
      </c>
      <c r="G21" s="73" t="str">
        <f>+IF(F21&lt;=59%,"INSUFICIENTE",IF(F21&gt;=60%,IF(F21&lt;=79.9%,"ADECUADO",IF(F21&gt;=80%,"SATISFACTORIO"))))</f>
        <v>SATISFACTORIO</v>
      </c>
    </row>
    <row r="22" spans="1:7" ht="20.25" customHeight="1" thickBot="1" x14ac:dyDescent="0.3">
      <c r="A22" s="26" t="s">
        <v>124</v>
      </c>
      <c r="B22" s="249">
        <v>0.82</v>
      </c>
      <c r="C22" s="250">
        <v>0.79</v>
      </c>
      <c r="D22" s="250">
        <v>0.69</v>
      </c>
      <c r="E22" s="242" t="s">
        <v>129</v>
      </c>
      <c r="F22" s="251">
        <f t="shared" ref="F22:F27" si="2">+AVERAGE(B22:E22)</f>
        <v>0.76666666666666661</v>
      </c>
      <c r="G22" s="259" t="str">
        <f>+IF(F22&lt;=59%,"INSUFICIENTE",IF(F22&gt;=60%,IF(F22&lt;=79.9%,"ADECUADO",IF(F22&gt;=80%,"SATISFACTORIO"))))</f>
        <v>ADECUADO</v>
      </c>
    </row>
    <row r="23" spans="1:7" ht="20.25" customHeight="1" thickBot="1" x14ac:dyDescent="0.3">
      <c r="A23" s="27" t="s">
        <v>195</v>
      </c>
      <c r="B23" s="256">
        <v>0.96</v>
      </c>
      <c r="C23" s="257">
        <v>0.99</v>
      </c>
      <c r="D23" s="257">
        <v>0.98</v>
      </c>
      <c r="E23" s="253">
        <v>0.99</v>
      </c>
      <c r="F23" s="258">
        <f t="shared" si="2"/>
        <v>0.98</v>
      </c>
      <c r="G23" s="73" t="str">
        <f t="shared" si="1"/>
        <v>SATISFACTORIO</v>
      </c>
    </row>
    <row r="24" spans="1:7" ht="20.25" customHeight="1" thickBot="1" x14ac:dyDescent="0.3">
      <c r="A24" s="26" t="s">
        <v>73</v>
      </c>
      <c r="B24" s="70">
        <v>0.8</v>
      </c>
      <c r="C24" s="255">
        <v>0.85</v>
      </c>
      <c r="D24" s="255">
        <v>0.85</v>
      </c>
      <c r="E24" s="34">
        <v>0.78</v>
      </c>
      <c r="F24" s="72">
        <f t="shared" si="2"/>
        <v>0.82000000000000006</v>
      </c>
      <c r="G24" s="73" t="str">
        <f t="shared" si="1"/>
        <v>SATISFACTORIO</v>
      </c>
    </row>
    <row r="25" spans="1:7" ht="20.25" customHeight="1" thickBot="1" x14ac:dyDescent="0.3">
      <c r="A25" s="27" t="s">
        <v>51</v>
      </c>
      <c r="B25" s="256">
        <v>0</v>
      </c>
      <c r="C25" s="257">
        <v>0.95</v>
      </c>
      <c r="D25" s="257">
        <v>0.86</v>
      </c>
      <c r="E25" s="253">
        <v>0.79</v>
      </c>
      <c r="F25" s="258">
        <f t="shared" si="2"/>
        <v>0.65</v>
      </c>
      <c r="G25" s="73" t="str">
        <f>+IF(F25&lt;=59%,"INSUFICIENTE",IF(F25&gt;=60%,IF(F25&lt;=79.9%,"ADECUADO",IF(F25&gt;=80%,"SATISFACTORIO"))))</f>
        <v>ADECUADO</v>
      </c>
    </row>
    <row r="26" spans="1:7" ht="20.25" customHeight="1" thickBot="1" x14ac:dyDescent="0.3">
      <c r="A26" s="26" t="s">
        <v>52</v>
      </c>
      <c r="B26" s="70">
        <v>1</v>
      </c>
      <c r="C26" s="255">
        <v>1</v>
      </c>
      <c r="D26" s="255">
        <v>0.96</v>
      </c>
      <c r="E26" s="255">
        <v>0.99</v>
      </c>
      <c r="F26" s="72">
        <f t="shared" si="2"/>
        <v>0.98750000000000004</v>
      </c>
      <c r="G26" s="73" t="str">
        <f t="shared" si="1"/>
        <v>SATISFACTORIO</v>
      </c>
    </row>
    <row r="27" spans="1:7" ht="16.5" customHeight="1" thickBot="1" x14ac:dyDescent="0.3">
      <c r="A27" s="27" t="s">
        <v>59</v>
      </c>
      <c r="B27" s="260">
        <v>0.89</v>
      </c>
      <c r="C27" s="261">
        <v>0.92</v>
      </c>
      <c r="D27" s="261">
        <v>0.8</v>
      </c>
      <c r="E27" s="262" t="s">
        <v>129</v>
      </c>
      <c r="F27" s="263">
        <f t="shared" si="2"/>
        <v>0.87000000000000011</v>
      </c>
      <c r="G27" s="259" t="str">
        <f>+IF(F27&lt;=59%,"INSUFICIENTE",IF(F27&gt;=60%,IF(F27&lt;=79.9%,"ADECUADO",IF(F27&gt;=80%,"SATISFACTORIO"))))</f>
        <v>SATISFACTORIO</v>
      </c>
    </row>
    <row r="28" spans="1:7" ht="20.25" customHeight="1" thickBot="1" x14ac:dyDescent="0.3">
      <c r="A28" s="26" t="s">
        <v>60</v>
      </c>
      <c r="B28" s="70">
        <v>0.83</v>
      </c>
      <c r="C28" s="255">
        <v>0.86</v>
      </c>
      <c r="D28" s="255">
        <v>0.82</v>
      </c>
      <c r="E28" s="255">
        <v>0.87</v>
      </c>
      <c r="F28" s="72">
        <f t="shared" ref="F28:F36" si="3">+AVERAGE(B28:E28)</f>
        <v>0.84499999999999997</v>
      </c>
      <c r="G28" s="73" t="str">
        <f t="shared" si="1"/>
        <v>SATISFACTORIO</v>
      </c>
    </row>
    <row r="29" spans="1:7" ht="20.25" customHeight="1" thickBot="1" x14ac:dyDescent="0.3">
      <c r="A29" s="27" t="s">
        <v>94</v>
      </c>
      <c r="B29" s="256">
        <v>0.91</v>
      </c>
      <c r="C29" s="257">
        <v>0.97</v>
      </c>
      <c r="D29" s="257">
        <v>0.95</v>
      </c>
      <c r="E29" s="257">
        <v>0.85</v>
      </c>
      <c r="F29" s="258">
        <f t="shared" si="3"/>
        <v>0.92</v>
      </c>
      <c r="G29" s="73" t="str">
        <f t="shared" si="1"/>
        <v>SATISFACTORIO</v>
      </c>
    </row>
    <row r="30" spans="1:7" ht="20.25" customHeight="1" thickBot="1" x14ac:dyDescent="0.3">
      <c r="A30" s="26" t="s">
        <v>62</v>
      </c>
      <c r="B30" s="70">
        <v>0.84</v>
      </c>
      <c r="C30" s="255">
        <v>0.83</v>
      </c>
      <c r="D30" s="255">
        <v>0.85</v>
      </c>
      <c r="E30" s="255">
        <v>0.83</v>
      </c>
      <c r="F30" s="72">
        <f t="shared" si="3"/>
        <v>0.83750000000000002</v>
      </c>
      <c r="G30" s="73" t="str">
        <f>+IF(F30&lt;=59%,"INSUFICIENTE",IF(F30&gt;=60%,IF(F30&lt;=79.9%,"ADECUADO",IF(F30&gt;=80%,"SATISFACTORIO"))))</f>
        <v>SATISFACTORIO</v>
      </c>
    </row>
    <row r="31" spans="1:7" ht="20.25" customHeight="1" thickBot="1" x14ac:dyDescent="0.3">
      <c r="A31" s="27" t="s">
        <v>63</v>
      </c>
      <c r="B31" s="256">
        <v>0.98</v>
      </c>
      <c r="C31" s="257">
        <v>0.87</v>
      </c>
      <c r="D31" s="257">
        <v>0.83</v>
      </c>
      <c r="E31" s="257">
        <v>0.79</v>
      </c>
      <c r="F31" s="258">
        <f t="shared" si="3"/>
        <v>0.86750000000000005</v>
      </c>
      <c r="G31" s="73" t="str">
        <f>+IF(F31&lt;=59%,"INSUFICIENTE",IF(F31&gt;=60%,IF(F31&lt;=79.9%,"ADECUADO",IF(F31&gt;=80%,"SATISFACTORIO"))))</f>
        <v>SATISFACTORIO</v>
      </c>
    </row>
    <row r="32" spans="1:7" ht="20.25" customHeight="1" thickBot="1" x14ac:dyDescent="0.3">
      <c r="A32" s="26" t="s">
        <v>65</v>
      </c>
      <c r="B32" s="70">
        <v>0.95</v>
      </c>
      <c r="C32" s="255">
        <v>0.97</v>
      </c>
      <c r="D32" s="255">
        <v>0.85</v>
      </c>
      <c r="E32" s="255">
        <v>0.82</v>
      </c>
      <c r="F32" s="72">
        <f t="shared" si="3"/>
        <v>0.89749999999999996</v>
      </c>
      <c r="G32" s="73" t="str">
        <f t="shared" si="1"/>
        <v>SATISFACTORIO</v>
      </c>
    </row>
    <row r="33" spans="1:7" ht="20.25" customHeight="1" thickBot="1" x14ac:dyDescent="0.3">
      <c r="A33" s="27" t="s">
        <v>125</v>
      </c>
      <c r="B33" s="256">
        <v>0.93</v>
      </c>
      <c r="C33" s="257">
        <v>0.91</v>
      </c>
      <c r="D33" s="257">
        <v>0.99</v>
      </c>
      <c r="E33" s="257">
        <v>0.95</v>
      </c>
      <c r="F33" s="258">
        <f t="shared" si="3"/>
        <v>0.94500000000000006</v>
      </c>
      <c r="G33" s="73" t="str">
        <f t="shared" si="1"/>
        <v>SATISFACTORIO</v>
      </c>
    </row>
    <row r="34" spans="1:7" ht="20.25" customHeight="1" thickBot="1" x14ac:dyDescent="0.3">
      <c r="A34" s="26" t="s">
        <v>74</v>
      </c>
      <c r="B34" s="70">
        <v>0.91</v>
      </c>
      <c r="C34" s="255">
        <v>0.88</v>
      </c>
      <c r="D34" s="255">
        <v>0.89</v>
      </c>
      <c r="E34" s="255">
        <v>0.91</v>
      </c>
      <c r="F34" s="72">
        <f t="shared" si="3"/>
        <v>0.89750000000000008</v>
      </c>
      <c r="G34" s="73" t="str">
        <f t="shared" si="1"/>
        <v>SATISFACTORIO</v>
      </c>
    </row>
    <row r="35" spans="1:7" ht="20.25" customHeight="1" thickBot="1" x14ac:dyDescent="0.3">
      <c r="A35" s="27" t="s">
        <v>75</v>
      </c>
      <c r="B35" s="264">
        <v>0.96</v>
      </c>
      <c r="C35" s="257">
        <v>0.84</v>
      </c>
      <c r="D35" s="257">
        <v>0.95</v>
      </c>
      <c r="E35" s="257">
        <v>0.97</v>
      </c>
      <c r="F35" s="258">
        <f t="shared" si="3"/>
        <v>0.92999999999999994</v>
      </c>
      <c r="G35" s="73" t="str">
        <f t="shared" si="1"/>
        <v>SATISFACTORIO</v>
      </c>
    </row>
    <row r="36" spans="1:7" ht="20.25" customHeight="1" thickBot="1" x14ac:dyDescent="0.3">
      <c r="A36" s="26" t="s">
        <v>126</v>
      </c>
      <c r="B36" s="70">
        <v>0.95</v>
      </c>
      <c r="C36" s="255">
        <v>0.93</v>
      </c>
      <c r="D36" s="255">
        <v>0.78</v>
      </c>
      <c r="E36" s="255">
        <v>0.9</v>
      </c>
      <c r="F36" s="72">
        <f t="shared" si="3"/>
        <v>0.89</v>
      </c>
      <c r="G36" s="73" t="str">
        <f>+IF(F36&lt;=59%,"INSUFICIENTE",IF(F36&gt;=60%,IF(F36&lt;=79.9%,"ADECUADO",IF(F36&gt;=80%,"SATISFACTORIO"))))</f>
        <v>SATISFACTORIO</v>
      </c>
    </row>
    <row r="37" spans="1:7" ht="18.75" customHeight="1" thickBot="1" x14ac:dyDescent="0.3">
      <c r="A37" s="27" t="s">
        <v>79</v>
      </c>
      <c r="B37" s="264">
        <v>0.94</v>
      </c>
      <c r="C37" s="257">
        <v>0.91</v>
      </c>
      <c r="D37" s="257">
        <v>0.81</v>
      </c>
      <c r="E37" s="265" t="s">
        <v>129</v>
      </c>
      <c r="F37" s="258">
        <f>+AVERAGE(B37:E37)</f>
        <v>0.88666666666666671</v>
      </c>
      <c r="G37" s="259" t="str">
        <f>+IF(F37&lt;=59%,"INSUFICIENTE",IF(F37&gt;=60%,IF(F37&lt;=79.9%,"ADECUADO",IF(F37&gt;=80%,"SATISFACTORIO"))))</f>
        <v>SATISFACTORIO</v>
      </c>
    </row>
    <row r="38" spans="1:7" ht="20.25" customHeight="1" thickBot="1" x14ac:dyDescent="0.3">
      <c r="A38" s="26" t="s">
        <v>78</v>
      </c>
      <c r="B38" s="70">
        <v>0.88</v>
      </c>
      <c r="C38" s="255">
        <v>0.95</v>
      </c>
      <c r="D38" s="255">
        <v>0.91</v>
      </c>
      <c r="E38" s="255">
        <v>0.89</v>
      </c>
      <c r="F38" s="72">
        <f t="shared" ref="F38:F44" si="4">+AVERAGE(B38:E38)</f>
        <v>0.90750000000000008</v>
      </c>
      <c r="G38" s="73" t="str">
        <f t="shared" si="1"/>
        <v>SATISFACTORIO</v>
      </c>
    </row>
    <row r="39" spans="1:7" ht="20.25" customHeight="1" thickBot="1" x14ac:dyDescent="0.3">
      <c r="A39" s="27" t="s">
        <v>127</v>
      </c>
      <c r="B39" s="264">
        <v>0.83</v>
      </c>
      <c r="C39" s="257">
        <v>0.84</v>
      </c>
      <c r="D39" s="257">
        <v>0.8</v>
      </c>
      <c r="E39" s="257">
        <v>0.81</v>
      </c>
      <c r="F39" s="258">
        <f t="shared" si="4"/>
        <v>0.82</v>
      </c>
      <c r="G39" s="73" t="str">
        <f t="shared" si="1"/>
        <v>SATISFACTORIO</v>
      </c>
    </row>
    <row r="40" spans="1:7" ht="20.25" customHeight="1" thickBot="1" x14ac:dyDescent="0.3">
      <c r="A40" s="26" t="s">
        <v>80</v>
      </c>
      <c r="B40" s="70">
        <v>0.93</v>
      </c>
      <c r="C40" s="255">
        <v>0.98</v>
      </c>
      <c r="D40" s="255">
        <v>0.88</v>
      </c>
      <c r="E40" s="255">
        <v>0.89</v>
      </c>
      <c r="F40" s="72">
        <f t="shared" si="4"/>
        <v>0.92</v>
      </c>
      <c r="G40" s="73" t="str">
        <f t="shared" si="1"/>
        <v>SATISFACTORIO</v>
      </c>
    </row>
    <row r="41" spans="1:7" ht="20.25" customHeight="1" thickBot="1" x14ac:dyDescent="0.3">
      <c r="A41" s="27" t="s">
        <v>165</v>
      </c>
      <c r="B41" s="266">
        <v>0.94</v>
      </c>
      <c r="C41" s="257">
        <v>1</v>
      </c>
      <c r="D41" s="257">
        <v>0.91</v>
      </c>
      <c r="E41" s="257">
        <f>+'MATRIZ DE SEMAFORIZACION'!G41</f>
        <v>0.87083333333333335</v>
      </c>
      <c r="F41" s="258">
        <f>+AVERAGE(B41:E41)</f>
        <v>0.9302083333333333</v>
      </c>
      <c r="G41" s="73" t="str">
        <f t="shared" si="1"/>
        <v>SATISFACTORIO</v>
      </c>
    </row>
    <row r="42" spans="1:7" ht="20.25" customHeight="1" thickBot="1" x14ac:dyDescent="0.3">
      <c r="A42" s="26" t="s">
        <v>103</v>
      </c>
      <c r="B42" s="70">
        <v>0.91</v>
      </c>
      <c r="C42" s="255">
        <v>0.82</v>
      </c>
      <c r="D42" s="255">
        <v>0.75</v>
      </c>
      <c r="E42" s="255">
        <v>0.77</v>
      </c>
      <c r="F42" s="72">
        <f t="shared" si="4"/>
        <v>0.8125</v>
      </c>
      <c r="G42" s="73" t="str">
        <f t="shared" si="1"/>
        <v>SATISFACTORIO</v>
      </c>
    </row>
    <row r="43" spans="1:7" ht="15.75" thickBot="1" x14ac:dyDescent="0.3">
      <c r="A43" s="30" t="s">
        <v>131</v>
      </c>
      <c r="B43" s="264">
        <v>0.98</v>
      </c>
      <c r="C43" s="257">
        <v>0.92</v>
      </c>
      <c r="D43" s="257">
        <v>0.83</v>
      </c>
      <c r="E43" s="257">
        <v>0.81</v>
      </c>
      <c r="F43" s="258">
        <f t="shared" si="4"/>
        <v>0.88500000000000001</v>
      </c>
      <c r="G43" s="73" t="str">
        <f t="shared" si="1"/>
        <v>SATISFACTORIO</v>
      </c>
    </row>
    <row r="44" spans="1:7" ht="15.75" thickBot="1" x14ac:dyDescent="0.3">
      <c r="A44" s="31" t="s">
        <v>132</v>
      </c>
      <c r="B44" s="255">
        <v>0.82</v>
      </c>
      <c r="C44" s="255">
        <v>0.86</v>
      </c>
      <c r="D44" s="255">
        <v>0.71</v>
      </c>
      <c r="E44" s="255">
        <v>0.72</v>
      </c>
      <c r="F44" s="72">
        <f t="shared" si="4"/>
        <v>0.77749999999999986</v>
      </c>
      <c r="G44" s="73" t="str">
        <f t="shared" si="1"/>
        <v>ADECUADO</v>
      </c>
    </row>
    <row r="45" spans="1:7" ht="15.75" thickBot="1" x14ac:dyDescent="0.3">
      <c r="A45" s="30" t="s">
        <v>142</v>
      </c>
      <c r="B45" s="257">
        <v>0.86</v>
      </c>
      <c r="C45" s="257">
        <v>0.75</v>
      </c>
      <c r="D45" s="257">
        <v>0.75</v>
      </c>
      <c r="E45" s="257" t="s">
        <v>129</v>
      </c>
      <c r="F45" s="258">
        <f>+AVERAGE(B45:E45)</f>
        <v>0.78666666666666663</v>
      </c>
      <c r="G45" s="73" t="str">
        <f>+IF(F45&lt;=59%,"INSUFICIENTE",IF(F45&gt;=60%,IF(F45&lt;=79.9%,"ADECUADO",IF(F45&gt;=80%,"SATISFACTORIO"))))</f>
        <v>ADECUADO</v>
      </c>
    </row>
    <row r="46" spans="1:7" ht="16.5" customHeight="1" thickBot="1" x14ac:dyDescent="0.3">
      <c r="A46" s="31" t="s">
        <v>139</v>
      </c>
      <c r="B46" s="255">
        <v>0.72</v>
      </c>
      <c r="C46" s="255">
        <v>0.37</v>
      </c>
      <c r="D46" s="255">
        <v>0.49</v>
      </c>
      <c r="E46" s="255">
        <v>0.6</v>
      </c>
      <c r="F46" s="72">
        <f>+AVERAGE(B46:E46)</f>
        <v>0.54499999999999993</v>
      </c>
      <c r="G46" s="73" t="str">
        <f t="shared" si="1"/>
        <v>INSUFICIENTE</v>
      </c>
    </row>
    <row r="47" spans="1:7" ht="15.75" thickBot="1" x14ac:dyDescent="0.3">
      <c r="A47" s="30" t="s">
        <v>199</v>
      </c>
      <c r="B47" s="264">
        <v>0</v>
      </c>
      <c r="C47" s="257">
        <v>0.91</v>
      </c>
      <c r="D47" s="257">
        <v>0.85</v>
      </c>
      <c r="E47" s="257">
        <v>0.77</v>
      </c>
      <c r="F47" s="258">
        <f>+AVERAGE(B47:E47)</f>
        <v>0.63250000000000006</v>
      </c>
      <c r="G47" s="73" t="str">
        <f t="shared" si="1"/>
        <v>ADECUADO</v>
      </c>
    </row>
    <row r="49" spans="1:4" ht="15.75" thickBot="1" x14ac:dyDescent="0.3"/>
    <row r="50" spans="1:4" ht="45" x14ac:dyDescent="0.25">
      <c r="A50" s="46" t="s">
        <v>118</v>
      </c>
      <c r="B50" s="46" t="s">
        <v>470</v>
      </c>
      <c r="C50" s="46" t="s">
        <v>134</v>
      </c>
      <c r="D50" s="46" t="s">
        <v>469</v>
      </c>
    </row>
    <row r="51" spans="1:4" x14ac:dyDescent="0.25">
      <c r="A51" s="267" t="s">
        <v>464</v>
      </c>
      <c r="B51" s="268">
        <v>0.83399999999999996</v>
      </c>
      <c r="C51" s="237" t="str">
        <f>+IF(B51&lt;=59%,"INSUFICIENTE",IF(B51&gt;=60%,IF(B51&lt;=79%,"ADECUADO",IF(B51&gt;=80%,"SATISFACTORIO"))))</f>
        <v>SATISFACTORIO</v>
      </c>
      <c r="D51" s="518">
        <f>+AVERAGE(B51:B54)</f>
        <v>0.85199999999999987</v>
      </c>
    </row>
    <row r="52" spans="1:4" x14ac:dyDescent="0.25">
      <c r="A52" s="267" t="s">
        <v>465</v>
      </c>
      <c r="B52" s="268">
        <v>0.88400000000000001</v>
      </c>
      <c r="C52" s="237" t="str">
        <f>+IF(B52&lt;=59%,"INSUFICIENTE",IF(B52&gt;=60%,IF(B52&lt;=79%,"ADECUADO",IF(B52&gt;=80%,"SATISFACTORIO"))))</f>
        <v>SATISFACTORIO</v>
      </c>
      <c r="D52" s="519"/>
    </row>
    <row r="53" spans="1:4" x14ac:dyDescent="0.25">
      <c r="A53" s="269" t="s">
        <v>466</v>
      </c>
      <c r="B53" s="268">
        <v>0.83699999999999997</v>
      </c>
      <c r="C53" s="237" t="str">
        <f>+IF(B53&lt;=59%,"INSUFICIENTE",IF(B53&gt;=60%,IF(B53&lt;=79.9%,"ADECUADO",IF(B53&gt;=80%,"SATISFACTORIO"))))</f>
        <v>SATISFACTORIO</v>
      </c>
      <c r="D53" s="519"/>
    </row>
    <row r="54" spans="1:4" x14ac:dyDescent="0.25">
      <c r="A54" s="267" t="s">
        <v>467</v>
      </c>
      <c r="B54" s="268">
        <v>0.85299999999999998</v>
      </c>
      <c r="C54" s="237" t="str">
        <f>+IF(B54&lt;=59%,"INSUFICIENTE",IF(B54&gt;=60%,IF(B54&lt;=79.9%,"ADECUADO",IF(B54&gt;=80%,"SATISFACTORIO"))))</f>
        <v>SATISFACTORIO</v>
      </c>
      <c r="D54" s="519"/>
    </row>
    <row r="55" spans="1:4" x14ac:dyDescent="0.25">
      <c r="D55" s="237" t="str">
        <f>+IF(D51&lt;=59%,"INSUFICIENTE",IF(D51&gt;=60%,IF(D51&lt;=79.9%,"ADECUADO",IF(D51&gt;=80%,"SATISFACTORIO"))))</f>
        <v>SATISFACTORIO</v>
      </c>
    </row>
  </sheetData>
  <autoFilter ref="B3:G47"/>
  <mergeCells count="4">
    <mergeCell ref="A1:G1"/>
    <mergeCell ref="A2:A3"/>
    <mergeCell ref="B2:G2"/>
    <mergeCell ref="D51:D54"/>
  </mergeCells>
  <conditionalFormatting sqref="G5:G21 G28:G36 G23:G26 G38:G44 G46:G47">
    <cfRule type="cellIs" dxfId="17" priority="16" stopIfTrue="1" operator="equal">
      <formula>"INSUFICIENTE"</formula>
    </cfRule>
    <cfRule type="cellIs" dxfId="16" priority="17" stopIfTrue="1" operator="equal">
      <formula>"ADECUADO"</formula>
    </cfRule>
    <cfRule type="cellIs" dxfId="15" priority="18" stopIfTrue="1" operator="equal">
      <formula>"SATISFACTORIO"</formula>
    </cfRule>
  </conditionalFormatting>
  <conditionalFormatting sqref="C51:C54">
    <cfRule type="cellIs" dxfId="14" priority="13" stopIfTrue="1" operator="equal">
      <formula>"INSUFICIENTE"</formula>
    </cfRule>
    <cfRule type="cellIs" dxfId="13" priority="14" stopIfTrue="1" operator="equal">
      <formula>"ADECUADO"</formula>
    </cfRule>
    <cfRule type="cellIs" dxfId="12" priority="15" stopIfTrue="1" operator="equal">
      <formula>"SATISFACTORIO"</formula>
    </cfRule>
  </conditionalFormatting>
  <conditionalFormatting sqref="D55">
    <cfRule type="cellIs" dxfId="11" priority="10" stopIfTrue="1" operator="equal">
      <formula>"INSUFICIENTE"</formula>
    </cfRule>
    <cfRule type="cellIs" dxfId="10" priority="11" stopIfTrue="1" operator="equal">
      <formula>"ADECUADO"</formula>
    </cfRule>
    <cfRule type="cellIs" dxfId="9" priority="12" stopIfTrue="1" operator="equal">
      <formula>"SATISFACTORIO"</formula>
    </cfRule>
  </conditionalFormatting>
  <conditionalFormatting sqref="G46">
    <cfRule type="cellIs" dxfId="8" priority="7" stopIfTrue="1" operator="equal">
      <formula>"INSUFICIENTE"</formula>
    </cfRule>
    <cfRule type="cellIs" dxfId="7" priority="8" stopIfTrue="1" operator="equal">
      <formula>"ADECUADO"</formula>
    </cfRule>
    <cfRule type="cellIs" dxfId="6" priority="9" stopIfTrue="1" operator="equal">
      <formula>"SATISFACTORIO"</formula>
    </cfRule>
  </conditionalFormatting>
  <conditionalFormatting sqref="G4">
    <cfRule type="cellIs" dxfId="5" priority="4" stopIfTrue="1" operator="equal">
      <formula>"INSUFICIENTE"</formula>
    </cfRule>
    <cfRule type="cellIs" dxfId="4" priority="5" stopIfTrue="1" operator="equal">
      <formula>"ADECUADO"</formula>
    </cfRule>
    <cfRule type="cellIs" dxfId="3" priority="6" stopIfTrue="1" operator="equal">
      <formula>"SATISFACTORIO"</formula>
    </cfRule>
  </conditionalFormatting>
  <conditionalFormatting sqref="G45">
    <cfRule type="cellIs" dxfId="2" priority="1" stopIfTrue="1" operator="equal">
      <formula>"INSUFICIENTE"</formula>
    </cfRule>
    <cfRule type="cellIs" dxfId="1" priority="2" stopIfTrue="1" operator="equal">
      <formula>"ADECUADO"</formula>
    </cfRule>
    <cfRule type="cellIs" dxfId="0" priority="3" stopIfTrue="1" operator="equal">
      <formula>"SATISFACTORIO"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PACIENTE-USUARIO-CLIENTE</vt:lpstr>
      <vt:lpstr>APRENDIZAJE Y CRECIMIENTO</vt:lpstr>
      <vt:lpstr>TALENTO HUMANO</vt:lpstr>
      <vt:lpstr>FINANCIERA Y GERENCIAL</vt:lpstr>
      <vt:lpstr>GERENCIA DE LA INFORMACION</vt:lpstr>
      <vt:lpstr>MATRIZ DE SEMAFORIZACION</vt:lpstr>
      <vt:lpstr>SEMAFORIZACION DEFINITIVA ANUAL</vt:lpstr>
      <vt:lpstr>'APRENDIZAJE Y CRECIMIENTO'!Títulos_a_imprimir</vt:lpstr>
      <vt:lpstr>'FINANCIERA Y GERENCIAL'!Títulos_a_imprimir</vt:lpstr>
      <vt:lpstr>'GERENCIA DE LA INFORMACION'!Títulos_a_imprimir</vt:lpstr>
      <vt:lpstr>'MATRIZ DE SEMAFORIZACION'!Títulos_a_imprimir</vt:lpstr>
      <vt:lpstr>'PACIENTE-USUARIO-CLIENTE'!Títulos_a_imprimir</vt:lpstr>
      <vt:lpstr>'TALENTO HUMANO'!Títulos_a_imprimir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2015-05-13T21:56:36Z</dcterms:created>
  <dcterms:modified xsi:type="dcterms:W3CDTF">2015-05-13T21:57:58Z</dcterms:modified>
</cp:coreProperties>
</file>