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20730" windowHeight="11700"/>
  </bookViews>
  <sheets>
    <sheet name="COMPONENTE 1 RIESGOS" sheetId="1" r:id="rId1"/>
    <sheet name="COMPONENTE 2 TRAMITES" sheetId="2" r:id="rId2"/>
    <sheet name="COMPONENTE 3 RENDICION CUENTAS" sheetId="3" r:id="rId3"/>
    <sheet name="COMPONENTE 4 ATENCION CIUDADANO" sheetId="4" r:id="rId4"/>
    <sheet name="COMPONENTE 5 TRANSPARENCIA E IN" sheetId="5" r:id="rId5"/>
    <sheet name="CUMPLIMIENTO 5 COMPONENTES" sheetId="7" r:id="rId6"/>
  </sheets>
  <definedNames>
    <definedName name="_xlnm.Print_Area" localSheetId="0">'COMPONENTE 1 RIESGOS'!$A$1:$I$14</definedName>
    <definedName name="_xlnm.Print_Area" localSheetId="1">'COMPONENTE 2 TRAMITES'!$A$1:$M$14</definedName>
    <definedName name="_xlnm.Print_Area" localSheetId="2">'COMPONENTE 3 RENDICION CUENTAS'!$A$1:$J$16</definedName>
    <definedName name="_xlnm.Print_Area" localSheetId="3">'COMPONENTE 4 ATENCION CIUDADANO'!$A$1:$I$12</definedName>
    <definedName name="_xlnm.Print_Area" localSheetId="4">'COMPONENTE 5 TRANSPARENCIA E IN'!$A$1:$I$16</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2" i="4" l="1"/>
  <c r="L14" i="2"/>
  <c r="H14" i="1"/>
  <c r="E7" i="7" l="1"/>
  <c r="H16" i="5"/>
  <c r="E8" i="7" s="1"/>
  <c r="I16" i="3"/>
  <c r="E6" i="7" s="1"/>
  <c r="E5" i="7"/>
  <c r="E4" i="7"/>
  <c r="L8" i="3"/>
  <c r="M8" i="3" s="1"/>
  <c r="E9" i="7" l="1"/>
</calcChain>
</file>

<file path=xl/sharedStrings.xml><?xml version="1.0" encoding="utf-8"?>
<sst xmlns="http://schemas.openxmlformats.org/spreadsheetml/2006/main" count="307" uniqueCount="238">
  <si>
    <t>Actualizar la Política de Administración del Riesgo. “si es  necesario “.</t>
  </si>
  <si>
    <t>Política Actualizada y adoptada.</t>
  </si>
  <si>
    <t>Planeación y Sub Administrativa</t>
  </si>
  <si>
    <t>Socializar la política de Administración del Riesgo</t>
  </si>
  <si>
    <t>Página web,  Correos electrónicos, comunicados internos y personal de Planta y contratistas  del HSV ESE.</t>
  </si>
  <si>
    <t>Planeación</t>
  </si>
  <si>
    <t>Realizar el Mapa de Riesgos de Corrupción,   de acuerdo a los requerimientos establecidos por el DAFP, e Integración con el SARLAF, posibles riesgos de LA/FT.</t>
  </si>
  <si>
    <t>Oficina de Planeación (coordina), Sub Adm y Científica  junto a Líderes de procesos.</t>
  </si>
  <si>
    <t>Socialización del Mapa de Riesgos de Corrupción a personal de Planta y personal contratista de la entidad, Correos y Carteleras informativas.</t>
  </si>
  <si>
    <t>Mapa de Riesgos de Corrupción socializado.</t>
  </si>
  <si>
    <t>Realizar la Publicación del Mapa de Riesgos de Corrupción en la a Página web.</t>
  </si>
  <si>
    <t>Mapa de Riesgos Publicado.</t>
  </si>
  <si>
    <t>Planeación y Sistemas de Información</t>
  </si>
  <si>
    <t>Seguimiento al Mapa de Riesgos de Corrupción</t>
  </si>
  <si>
    <t>Cuatrimestral</t>
  </si>
  <si>
    <t>Realizar seguimiento al Mapa de Corrupción en los plazos establecidos.</t>
  </si>
  <si>
    <t>Oficina de Control Interno</t>
  </si>
  <si>
    <t>Observaciones</t>
  </si>
  <si>
    <t>HOSPITAL SAN VICENTE DE ARAUCA</t>
  </si>
  <si>
    <t>Subcomponente/Proceso 3.                                                                    Consulta y divulgación.</t>
  </si>
  <si>
    <t>planeación</t>
  </si>
  <si>
    <t>Informe de seguimiento.</t>
  </si>
  <si>
    <t>Fecha de Publicación: 31-Enero-2020</t>
  </si>
  <si>
    <t>Subcomponente/Proceso 1.                                              Política de Administración de Riesgos</t>
  </si>
  <si>
    <t xml:space="preserve">Subcomponente/Proceso 4.                                           Monitoreo y Revisión.                                                               </t>
  </si>
  <si>
    <t>Subcomponente/Proceso 5                                         Seguimiento</t>
  </si>
  <si>
    <t>Subcomponente/Proceso 2.                                           Mapa de Riesgos de Corrupción</t>
  </si>
  <si>
    <t>Mapa de Riesgos de Corrupción realizado</t>
  </si>
  <si>
    <t>Realizar revisión a los procesos que presentan posibles riesgos de corrupción.</t>
  </si>
  <si>
    <t>TIPO DE RACIONALIZACIÓN</t>
  </si>
  <si>
    <t>ACCIÓN ESPECÍFICA DE RACIONALIZACIÓN</t>
  </si>
  <si>
    <t>SITUACIÓN ACTUAL</t>
  </si>
  <si>
    <t>BENEFICIO AL CIUDADANO Y/O ENTIDAD</t>
  </si>
  <si>
    <t>DEPENDENCIA RESPONSABLE</t>
  </si>
  <si>
    <t>FECHA DE REALIZACIÓN</t>
  </si>
  <si>
    <t>INICIO</t>
  </si>
  <si>
    <t>FIN</t>
  </si>
  <si>
    <t xml:space="preserve">% de Avance </t>
  </si>
  <si>
    <t>dd/mm/aa</t>
  </si>
  <si>
    <t>HOSPITAL SAN VICENTE DE ARAUCA-ESE</t>
  </si>
  <si>
    <t>COMPONENTE 2: PLANEACIÓN DE LA ESTRATEGIA Y RACIONALIZACIÓN DE TRAMITES</t>
  </si>
  <si>
    <t>NOMBRE DEL TRÁMITE, PROCESO O PROCEDIMIENTO</t>
  </si>
  <si>
    <t>DESCRIPCIÓN DE LA MEJORA A REALIZAR AL TRÁMITE, PROCESO O PROCEDIMIENTO</t>
  </si>
  <si>
    <t>Entrega de Resultados de imágenes diagnósticas (RX, tomografías, Resonancias)</t>
  </si>
  <si>
    <t>Ampliación de la agenda de algunas especialidades</t>
  </si>
  <si>
    <t>Habilitación de herramientas electrónicas</t>
  </si>
  <si>
    <t>Sistema Único de Tramites</t>
  </si>
  <si>
    <t>Tecnológico</t>
  </si>
  <si>
    <t>Administrativa</t>
  </si>
  <si>
    <t>Normativa</t>
  </si>
  <si>
    <t>Modernización de herramientas tecnológicas para el acceso ordenadamente del ingreso de usuarios al servicio de urgencias.</t>
  </si>
  <si>
    <t>Prestar un servicio eficiente a los usuarios que requieren de un diagnóstico basado en diagnósticas (RX, tomografías, ecografías, Resonancias)</t>
  </si>
  <si>
    <t xml:space="preserve">Asignación de citas médicas especializadas </t>
  </si>
  <si>
    <t>Fortalecer la página web del Hospital San Vicente de Arauca. E.S.E.</t>
  </si>
  <si>
    <t>Realizar actualización de los tramites en la plataforma Sistema Único de Insformación de Tramites-SUIT.</t>
  </si>
  <si>
    <t>Congestión por el orden de llegada de los usuarios a solicitar la atención en el área de urgencias.</t>
  </si>
  <si>
    <t>Demora en la entrega de resultados, meta de entrega a las 72 horas.</t>
  </si>
  <si>
    <t>Alta demanda en algunas especialidades por ser el único hospital de referencia en el Departamento.</t>
  </si>
  <si>
    <t>Tramites desactualizados en el SUIT.</t>
  </si>
  <si>
    <t>Prestar un servicio eficiente de manera consecutiva de acuerdo al orden de llegada del usuario.</t>
  </si>
  <si>
    <t>Prestar un servicio de manera eficiente y eficaz.</t>
  </si>
  <si>
    <t>Fortalecer la oportunidad en la agenda medica de especialistas.</t>
  </si>
  <si>
    <t>Fortalecer las herramientas electrónicas con que cuenta la entidad para que la comunidad pueda acceder y obtener información, con el propósito de brindar la información requerida por la comunidad.</t>
  </si>
  <si>
    <t>Mantener actualizado el SUIT para que los usuarios de manera fácil y rápida conozcan los pasos para realizar el debido tramite.</t>
  </si>
  <si>
    <t>Ciudadano/Entidad</t>
  </si>
  <si>
    <t>Subdirección Administrtiva</t>
  </si>
  <si>
    <t>Suddirección científica/Gestión ambulatoria GIU</t>
  </si>
  <si>
    <t>Subdirección Administrativa y líder de sistemas y comunicador social</t>
  </si>
  <si>
    <t>Planeación y líderes responsables de los tramites.</t>
  </si>
  <si>
    <t>Abril</t>
  </si>
  <si>
    <t>Febrero</t>
  </si>
  <si>
    <t>Mayo</t>
  </si>
  <si>
    <t>Diciembre</t>
  </si>
  <si>
    <t>Junio</t>
  </si>
  <si>
    <t>Julio</t>
  </si>
  <si>
    <t>Marzo</t>
  </si>
  <si>
    <t>PLAN ANTICORRUPCIÓN Y ATENCIÓN AL CIUDADANO 2020</t>
  </si>
  <si>
    <t>VIGENCIA:2020</t>
  </si>
  <si>
    <t>Líder Imagenología</t>
  </si>
  <si>
    <r>
      <rPr>
        <b/>
        <sz val="12"/>
        <color theme="1"/>
        <rFont val="Arial"/>
        <family val="2"/>
      </rPr>
      <t>COMPONENTE 1:</t>
    </r>
    <r>
      <rPr>
        <sz val="12"/>
        <color theme="1"/>
        <rFont val="Arial"/>
        <family val="2"/>
      </rPr>
      <t xml:space="preserve"> </t>
    </r>
    <r>
      <rPr>
        <b/>
        <sz val="12"/>
        <color theme="1"/>
        <rFont val="Arial"/>
        <family val="2"/>
      </rPr>
      <t>GESTIÓN DE RIESGOS DE CORRUPCIÓN/ MAPA DE RIESGOS</t>
    </r>
  </si>
  <si>
    <t>PLAN ANTICORRUPCIÓN Y ATENCIÓN AL CIUDADANO</t>
  </si>
  <si>
    <t>SUBCOMPONENTE</t>
  </si>
  <si>
    <t>ACTIVIDADES</t>
  </si>
  <si>
    <t>META O PRODUCTO</t>
  </si>
  <si>
    <t>RESPONSABLE</t>
  </si>
  <si>
    <t>FECHA</t>
  </si>
  <si>
    <t>OBSERVACIONES</t>
  </si>
  <si>
    <t>% AVANCE</t>
  </si>
  <si>
    <t>% de avance</t>
  </si>
  <si>
    <t>HOSPITAL SAN VICENTE DE ARAUA</t>
  </si>
  <si>
    <t>Fecha de Publicación: 31 DE ENERO DE 2020</t>
  </si>
  <si>
    <t>COMPONENTE 3: RENDICIÓN DE CUENTAS</t>
  </si>
  <si>
    <t>INFORMACIÓN DE LA CALIDAD Y LENGUAJE COMPRENSIBLE</t>
  </si>
  <si>
    <t>Realización de la Caracterización de
Usuarios y grupos de interés para
identificar características, necesidades,
intereses, expectativas y preferencias
de la población objetivo a atender.</t>
  </si>
  <si>
    <t xml:space="preserve">Caracterización de
Usuarios y grupos
de interés
</t>
  </si>
  <si>
    <t>Actualizar fechas y realizar las actividades derivadas del Autodiagnóstico del MIPG</t>
  </si>
  <si>
    <t>Desarrollo del Plan de Acción.</t>
  </si>
  <si>
    <t>Integración y Publicación de los 12 Planes Institucionales en el Link de Transparencia y Acceso a la información Pública Decreto 612/2018</t>
  </si>
  <si>
    <t>Publicación en la Página Web.</t>
  </si>
  <si>
    <t>Planeación/ Sistemas</t>
  </si>
  <si>
    <t>Publicación de los estados Financieros trimestralmente</t>
  </si>
  <si>
    <t>Estados financieros Publicados</t>
  </si>
  <si>
    <t>Contabilidad/ Sistemas</t>
  </si>
  <si>
    <t>Publicación de las Ejecuciones Presupuéstales</t>
  </si>
  <si>
    <t>Ejecuciones Presupuéstales publicadas</t>
  </si>
  <si>
    <t>Financiera/ Sistemas</t>
  </si>
  <si>
    <t>DIALOGO DE DOLE VIA CON LA CIUDADANÍA Y LAS ORGANIZACIONES</t>
  </si>
  <si>
    <t>Generar espacios que permitan escuchar a la comunidad con el fin de establecer comunicación permanente y tomar acciones correctivas necesarias.</t>
  </si>
  <si>
    <t>Realizar Como mínimo tres (3) reuniones con la Asociación de Usuarios</t>
  </si>
  <si>
    <t>Dirección/ Planeación</t>
  </si>
  <si>
    <t>Abril - agosto noviembre 2020</t>
  </si>
  <si>
    <t>Realización de las Encuestas de satisfacción del Usuario.</t>
  </si>
  <si>
    <t>Resultado y difusión a los líderes de procesos para tomar acciones correctivas o de mejora sí se presenta el caso.</t>
  </si>
  <si>
    <t>GIU</t>
  </si>
  <si>
    <t>INCENTIVOS PARA MOTIVAR LA CULTURA DE RENDICIÓN Y PETICIÓN DE CUENTAS</t>
  </si>
  <si>
    <t>Realizar Acciones de Sensibilización e incentivos a servidores públicos y ciudadanos en la importancia de una cultura de Rendición y Petición de Cuentas respectivamente.</t>
  </si>
  <si>
    <t>Informe y evaluación de las Acciones de Incentivos realizadas por la entidad</t>
  </si>
  <si>
    <t>EVALUACIÓN Y RETROALIMENTACIÓN DE LA GESTIÓN INSTITUCIONAL</t>
  </si>
  <si>
    <t>Realización de la jornada de Rendición de Cuentas</t>
  </si>
  <si>
    <t>Evaluación del proceso de Rendición de cuentas</t>
  </si>
  <si>
    <t>Resultados de Encuestas de evaluación.</t>
  </si>
  <si>
    <t>Evento dirigido a la comunidad en general</t>
  </si>
  <si>
    <t>Dirección planeación</t>
  </si>
  <si>
    <t>Mensual</t>
  </si>
  <si>
    <t>Trimestral</t>
  </si>
  <si>
    <t>VIGENCIA: 2020</t>
  </si>
  <si>
    <t>Fecha de Publicación: 31-Ene-2020</t>
  </si>
  <si>
    <t>COMPONENTE 4: ATENCIÓN AL CIUDADANO</t>
  </si>
  <si>
    <t>OBSERVCIONES</t>
  </si>
  <si>
    <t>Actualizar la Plataforma Estratégica</t>
  </si>
  <si>
    <t>ESTRUCTURA ADMINISTRATIVA Y DIRECCIONAMIENTO ESTRATÉGICO</t>
  </si>
  <si>
    <t>Plataforma estratégica
actualizada y
socializada</t>
  </si>
  <si>
    <t xml:space="preserve">Dirección
Subdireccíón
Administrativa y
Científica, Planeación,
Mejoramiento
Continuo
</t>
  </si>
  <si>
    <t>Plan de Acción de la Política de Servicio al Ciudadano.</t>
  </si>
  <si>
    <t>Planeacíón</t>
  </si>
  <si>
    <t>FORTALECIMIENTO DE LOS CANALES DE ATENCIÓN</t>
  </si>
  <si>
    <t>Capacitación realizada ( lista de Asistencia)</t>
  </si>
  <si>
    <t>Una Capacitación semestral</t>
  </si>
  <si>
    <t>TALENTO HUMANO</t>
  </si>
  <si>
    <t>Promover espacios de sensibilización para fortalecer la cultura de servicio al interior de la entidad</t>
  </si>
  <si>
    <t>Capacitación sobre humanización del servicio (lista de asistencia)</t>
  </si>
  <si>
    <t>Líder talento humano Subdirección Administrativa</t>
  </si>
  <si>
    <t>NORMATIVO Y PROCEDIMENTAL</t>
  </si>
  <si>
    <t>Informes presentados a la Sub Administrativa</t>
  </si>
  <si>
    <t>RELACIÓN AMIENTO CON EL CUIDADANO</t>
  </si>
  <si>
    <t>Realizar encuesta al usuario para determinar el nivel de satisfacción que estos tienen frente al servicio recibido</t>
  </si>
  <si>
    <t>Informar los resultados al nivel directivo con el fin de identificar oportunidades y acciones de mejora</t>
  </si>
  <si>
    <t>COMPONENTE 5: MECANISMOS PARA LA TRANSPARECNIA Y ACESSO A LA INFORMACIÓN</t>
  </si>
  <si>
    <t>LINEAMIENTOS DE TRANSPARENCIA ACTIVA</t>
  </si>
  <si>
    <t>Publicación en página Web de
la entidad.</t>
  </si>
  <si>
    <t>Informe de Redición de Cuentas</t>
  </si>
  <si>
    <t>5 días Hábiles
después de la
rendición de
Cuentas</t>
  </si>
  <si>
    <t xml:space="preserve">Planes de Acción Institucionales (12)
Decreto 612/2018
</t>
  </si>
  <si>
    <t xml:space="preserve">Planeación /Líder
Responsable y
Sistemas
</t>
  </si>
  <si>
    <t>Estados Financieros</t>
  </si>
  <si>
    <t>Contabilidad/Sistemas</t>
  </si>
  <si>
    <t>Trimestrales</t>
  </si>
  <si>
    <t>Ejecuciones Presupuéstales Y
presupuesto de la vigencia</t>
  </si>
  <si>
    <t>Financiera/Sistemas</t>
  </si>
  <si>
    <t>Trimestral y
Anua</t>
  </si>
  <si>
    <t xml:space="preserve">Informes pormenorizados de Control
Interno
</t>
  </si>
  <si>
    <t>Control Interno
/Sistemas</t>
  </si>
  <si>
    <t>Cuatrimestrales</t>
  </si>
  <si>
    <t>Directorio de Información de Servidores
Públicos y Contratistas</t>
  </si>
  <si>
    <t>Talento Humano</t>
  </si>
  <si>
    <t>LINEAMIENTOS DE
TRANSPARENCIA
PASIVA</t>
  </si>
  <si>
    <t xml:space="preserve">Responder a las solicitudes de acceso a
la información realizados a la entidad en
los términos establecidos en la Ley.
</t>
  </si>
  <si>
    <t>Respuesta oportuna a Solicitud de
Información</t>
  </si>
  <si>
    <t>Talento humano, GIU y Jurídica</t>
  </si>
  <si>
    <t>Permanente</t>
  </si>
  <si>
    <t>ELABORACIÓN DE LOS INSTRUMENTOS DE GESTIÓN DE LA INFORMACIÓN</t>
  </si>
  <si>
    <t xml:space="preserve">Implementar las Tablas de Valoración
Documental
</t>
  </si>
  <si>
    <t>Propuesta definida.</t>
  </si>
  <si>
    <t>Técnico de Archivo</t>
  </si>
  <si>
    <t>CRITERIO DIFERENCIAL DE ACCESIBILIDAD</t>
  </si>
  <si>
    <t xml:space="preserve">Señalización y mantenimiento de las
vias de acceso a personas en
condición de discapacidad de la
movilidad
</t>
  </si>
  <si>
    <t>Acceso a la información para personas
en condición de discapacidad de
invidente</t>
  </si>
  <si>
    <t>Señalización en las vías de acceso a
los diferentes servicios de la entidad.</t>
  </si>
  <si>
    <t>Implementación sistema de lectura braille en los servicios de la entidad.</t>
  </si>
  <si>
    <t>Recursos Físicos</t>
  </si>
  <si>
    <t>Sub. Administrativa y
GIU</t>
  </si>
  <si>
    <t>Componente 2: Estrategias de Racionalización de Trámites</t>
  </si>
  <si>
    <t>Componente 3: Rendición de Cuentas</t>
  </si>
  <si>
    <t>SEGUIMIENTO: 30 DE ABRIL DE 2020</t>
  </si>
  <si>
    <t>ITEM</t>
  </si>
  <si>
    <t>COMPONENTE</t>
  </si>
  <si>
    <t>ACTIVIDADES PROGRAMADAS</t>
  </si>
  <si>
    <t>ACTIVIDADES CUMPLIDAS</t>
  </si>
  <si>
    <t>Se reprograma actividad para el II trimestre de 2020, para trabajar en la realización del mapa de riesgos. 31/07/2020</t>
  </si>
  <si>
    <t>Una vez se realice el mapa de riesgos, se socializara en cumplimiento a la actividad. 31/07/2020</t>
  </si>
  <si>
    <t>Una vez se realice el mapa de riesgos, se publicará en cumplimiento a la actividad. 31/07/2020</t>
  </si>
  <si>
    <t>Se aplicó la guía para el uso de la Herramienta de Autodiagnóstico de las Dimensiones Operativas. A las siguientes políticas: Dirección estrategica del talento humano, Integridad,  planeación institucional, defensa jurídica, racionalización de trámites, gestión documental, transparencia y gestión del conocimiento. Se actualizó fechas y se reprogramó actividades. Una vez el FURAG 2019, arroje resultados, se entregará consalidado de cumplimiento y seguimiento con evidencias.</t>
  </si>
  <si>
    <t xml:space="preserve"> 31 marzo,                                  30 junio,                         30sep                                           31 dic</t>
  </si>
  <si>
    <t>Informes Trimestrales Marzo                                        Junio                                   septiembre                          diciembre 2020</t>
  </si>
  <si>
    <t>Acción reprogramada para el II trimestre 2020.</t>
  </si>
  <si>
    <t>Realizar el Autodiagnostico de Servicio al Ciudadano como parte del proceso de implementación del Modelo Integrado de Planeación y Gestión (MIPG).</t>
  </si>
  <si>
    <t>Capacitación sobre atención al usuario al personal de call center y personal de Atención al usuario.</t>
  </si>
  <si>
    <t>ACTIVIDAD</t>
  </si>
  <si>
    <t>Elaborar periódicamente informes de PQRS para identificar oportunidades de mejora en la prestación de los servicios</t>
  </si>
  <si>
    <t>Componente 1: Gestión del Riesgo de Corrupción – Mapa de Riesgos.</t>
  </si>
  <si>
    <t>Componente 4: Atención al Ciudadano</t>
  </si>
  <si>
    <t>Componente 5:  Transparencia y el Acceso a la Información.</t>
  </si>
  <si>
    <t>SEGUIMIENTO ABRIL 2020</t>
  </si>
  <si>
    <t>Para la rendición de cuentas correspondiente a la vigencia 2019, se realizó faccebook live, por emergencia presentada a Nivel Nacional Covid 19. Información públicada en la página web del Hospital: Link: TRANSPARENCIA Y ACCESO A LA INFORMACIÓN/Metas y objetivos/Rendición de cuentas/INFORME DE AUDIENCIAS DE RENDICÓN DE CUENTAS/2020/INFORME DE GESTIÓN VIGENCIA 2019.</t>
  </si>
  <si>
    <t>Se solicito a las EPS allegar al Hosital San vicente de Arauca, la relación de los grupos de interés con carcterización para unificar la actividad. Sin Respuesta alguna. Se solicitará nuevamente para dar cumplimiento de avance. Evidencia: Correo electronico de solicitud a EPS.</t>
  </si>
  <si>
    <t>Se ha realizado reunión con los líderes de procesos, sobre el seguimiento a los informes presentado que conllevan a rendición de cuentas. Actas de seguimiento</t>
  </si>
  <si>
    <t>Se realizó autodiagnóstico de acuerdo a guía del DAFP y se está a la espera de reunión del comité de gestión y desempeño para el conocimiento de la alta dirección e imparta directrices de cumplimiento.</t>
  </si>
  <si>
    <t>Se cuenta con señalización en las vías de acceso: Evidencia, registro fotografico.</t>
  </si>
  <si>
    <t>AVANCE DE SEGUIMIENTO ABRIL 2020</t>
  </si>
  <si>
    <t>TOTAL % SEGUIMIENTO ABRIL 2020</t>
  </si>
  <si>
    <t xml:space="preserve">Se reviso el Sistema Único de Información de Trámites SUIT, y se debe actualizar  tramite con los líderes responsables. Evidencia pantallazo SUIT, cumplimiento 78%. </t>
  </si>
  <si>
    <t>La Política de Administración de Riesgos fue  Socializada mediante  correos  electrónicos desde  control interno a  todos   los  líderes  de  proceso el  18  de  junio  de 2019,  se  requiere  reforzar  el  ejercicio  por  parte  de  la  segunda  línea  de  defensa  coordinada  por  la Profesional  de  Planeación</t>
  </si>
  <si>
    <t>La política de Administración del Riesgo fue adoptada mediante Resolución No. 2-0331 del 17/05/2019. Vigente al I trimestre de 2020, se  sugiere  el  estudio, revisión y análisis  del  documento para  verificar  necesidades de  ajustes,  no  existe  evidencia de  este  ejercicio.</t>
  </si>
  <si>
    <t>No  se  ha  realizado  la  acción</t>
  </si>
  <si>
    <t>Se  realiza  el  presente informe correspondiente al periodo enero a  abril  de 2020 a  todo  el  Plan  Anticorrupción, que  frente  al  componente establece la  construcción  del  mapa  anticorrupción con  la  metodología versión 2 de 2015, sin  observar  que  existe  nueva  metodologia de  riesgos  versión 4</t>
  </si>
  <si>
    <t>Adquisición de un digiturno para mejorar el acceso al usuario al servicio de urgencias</t>
  </si>
  <si>
    <t xml:space="preserve">No hay evidencia cumplimiento </t>
  </si>
  <si>
    <t>En revisión del informe  de Gestión de Información al Usuario la  oportunidad en  la  asignación de citas  ha  mejorado, pese al alto  porcentaje de incumplimiento  de las  mismas por parte  de  los  usuarios, independientemente  a que  el  área  realiza llamadas recordatorias  previas</t>
  </si>
  <si>
    <t>La entidad cuenta actualmente con herramientas electrónicas como la página web donde la comunidad puede presentar quejas, recomendaciones o solicitudes, sin embargo esta no es utilizada por los usuarios.</t>
  </si>
  <si>
    <t>En cumplimiento al Decreto 612 de 2018, el Hospital San Vicente cuenta con 11 planes de los 12 normativos. Publicados en la página web, link TRANSPARENCIA Y ACCESO A LA INFORMACION/ Planes, de  los  cuales la  oficina  de  control interno  ha  requerido integrar como  lo  establece la  norma en  un  solo  plan de acción institucional conforme  la  Ley 1474  de 2011.</t>
  </si>
  <si>
    <t>Los  estados financieros  del  primer  trimestres  fueron  publicados en  el  Link de Transparencia y  Acceso  a  la  Información Pública  en  la  página  WEB de la  Institución</t>
  </si>
  <si>
    <t>La ejecución presupuestal   del  primer  trimestre  fue  publicada en  el  Link de Transparencia y  Acceso  a  la  Información Pública  en  la  página  WEB de la  Institución</t>
  </si>
  <si>
    <t>Durante el  primer  cuatrimestre  del  Plan  Anticorrupción  la Dirección  ha  generado  espacios de  atención a  representantes  de los  usuarios  y  veeedores  en  salud, de lo cual  existe  evidencia  en  informes  de Gestión de Información al Usuario.</t>
  </si>
  <si>
    <t>No hay evidencia  esta  programado para  el  informe  del  proximo cuatrimestre</t>
  </si>
  <si>
    <t>No hay evidencias  de cumplimiento</t>
  </si>
  <si>
    <t>Se revisaron  evidencias  y listados  de  asistencia, y  se  continuará  en  el  proceso  a  todas  las  áreas</t>
  </si>
  <si>
    <t>existe  evidencia de  presentación, socialización y  publicación</t>
  </si>
  <si>
    <t>Existe  evidencia  de publicación en  el  link de transparencia en  la web de la  entidad</t>
  </si>
  <si>
    <t xml:space="preserve">Existe  evidencia  de publicación en  el  link de transparencia en  la web de la  entidad, faltan  dos  planes </t>
  </si>
  <si>
    <t>existe  evidencia  de  publicación</t>
  </si>
  <si>
    <t>Existe evidencia  de publicación</t>
  </si>
  <si>
    <t>existe  evidencia  de  publicación de los  de la  vigencia  2019, para  la  presente  vigencia  la  periodicidad cambió a  semestral</t>
  </si>
  <si>
    <t>Se  ha realizado el ejercicio con  enlace  al  sigep pero  no esta  totalmente  cargada la información y el  en lace  con  la  plataforma  no funciona</t>
  </si>
  <si>
    <t xml:space="preserve">Se  ha  evacuado  la  totalidad  de  solicitudes </t>
  </si>
  <si>
    <t>No  existe  evidencia de  ejecución</t>
  </si>
  <si>
    <t>OFICINA DE CONTROL INTERNO - INFORME  DE  SEGUIMIENTO PLAN ANTICORRUPCIÓN Y ATENCIÓN L CIUDADANO - PERIODO  ENERO  ABRIL DE 2020</t>
  </si>
  <si>
    <t>OFICINA DE CONTROL INTERNO - INFORME  DE  SEGUIMIENTO PLAN ANTICORRUPCIÓN Y ATENCIÓN AL CIUDADANO - PERIODO  ENERO  ABRIL DE 2020</t>
  </si>
  <si>
    <t>AOFICINA DE CONTROL INTERNO - INFORME  DE  SEGUIMIENTO PLAN ANTICORRUPCIÓN Y ATENCIÓN AL CIUDADANO - PERIODO  ENERO  ABRIL DE 2020</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</si>
</sst>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2"/>
      <color theme="1"/>
      <name val="Arial"/>
      <family val="2"/>
    </font>
    <font>
      <b/>
      <sz val="12"/>
      <color theme="1"/>
      <name val="Arial"/>
      <family val="2"/>
    </font>
    <font>
      <sz val="12"/>
      <color rgb="FF333333"/>
      <name val="Arial"/>
      <family val="2"/>
    </font>
    <font>
      <b/>
      <sz val="14"/>
      <color theme="1"/>
      <name val="Arial"/>
      <family val="2"/>
    </font>
    <font>
      <b/>
      <sz val="12"/>
      <name val="Arial"/>
      <family val="2"/>
    </font>
    <font>
      <sz val="11"/>
      <color theme="1"/>
      <name val="Calibri"/>
      <family val="2"/>
      <scheme val="minor"/>
    </font>
    <font>
      <b/>
      <sz val="12"/>
      <color theme="1"/>
      <name val="Arial Black"/>
      <family val="2"/>
    </font>
  </fonts>
  <fills count="8">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
      <patternFill patternType="solid">
        <fgColor rgb="FFFF0000"/>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s>
  <borders count="7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indexed="64"/>
      </right>
      <top style="medium">
        <color rgb="FF000000"/>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rgb="FF000000"/>
      </left>
      <right style="medium">
        <color indexed="64"/>
      </right>
      <top style="medium">
        <color rgb="FF000000"/>
      </top>
      <bottom/>
      <diagonal/>
    </border>
    <border>
      <left style="medium">
        <color indexed="64"/>
      </left>
      <right style="medium">
        <color indexed="64"/>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rgb="FF404040"/>
      </right>
      <top style="medium">
        <color rgb="FF404040"/>
      </top>
      <bottom style="medium">
        <color rgb="FF404040"/>
      </bottom>
      <diagonal/>
    </border>
    <border>
      <left style="medium">
        <color rgb="FF404040"/>
      </left>
      <right style="medium">
        <color rgb="FF404040"/>
      </right>
      <top/>
      <bottom style="medium">
        <color rgb="FF404040"/>
      </bottom>
      <diagonal/>
    </border>
    <border>
      <left/>
      <right style="medium">
        <color rgb="FF404040"/>
      </right>
      <top/>
      <bottom style="medium">
        <color rgb="FF404040"/>
      </bottom>
      <diagonal/>
    </border>
    <border>
      <left/>
      <right style="medium">
        <color rgb="FF404040"/>
      </right>
      <top/>
      <bottom style="medium">
        <color indexed="64"/>
      </bottom>
      <diagonal/>
    </border>
    <border>
      <left style="medium">
        <color rgb="FF404040"/>
      </left>
      <right/>
      <top style="medium">
        <color rgb="FF404040"/>
      </top>
      <bottom style="medium">
        <color rgb="FF404040"/>
      </bottom>
      <diagonal/>
    </border>
    <border>
      <left/>
      <right/>
      <top style="medium">
        <color rgb="FF404040"/>
      </top>
      <bottom style="medium">
        <color rgb="FF40404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medium">
        <color rgb="FF000000"/>
      </right>
      <top/>
      <bottom/>
      <diagonal/>
    </border>
    <border>
      <left/>
      <right style="medium">
        <color rgb="FF000000"/>
      </right>
      <top style="medium">
        <color indexed="64"/>
      </top>
      <bottom/>
      <diagonal/>
    </border>
    <border>
      <left/>
      <right style="medium">
        <color rgb="FF000000"/>
      </right>
      <top style="medium">
        <color indexed="64"/>
      </top>
      <bottom style="medium">
        <color indexed="64"/>
      </bottom>
      <diagonal/>
    </border>
    <border>
      <left style="medium">
        <color indexed="64"/>
      </left>
      <right/>
      <top/>
      <bottom/>
      <diagonal/>
    </border>
    <border>
      <left style="medium">
        <color rgb="FF000000"/>
      </left>
      <right/>
      <top style="medium">
        <color rgb="FF000000"/>
      </top>
      <bottom/>
      <diagonal/>
    </border>
    <border>
      <left style="medium">
        <color rgb="FF000000"/>
      </left>
      <right/>
      <top/>
      <bottom/>
      <diagonal/>
    </border>
    <border>
      <left/>
      <right style="medium">
        <color rgb="FF000000"/>
      </right>
      <top style="medium">
        <color rgb="FF000000"/>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s>
  <cellStyleXfs count="2">
    <xf numFmtId="0" fontId="0" fillId="0" borderId="0"/>
    <xf numFmtId="9" fontId="6" fillId="0" borderId="0" applyFont="0" applyFill="0" applyBorder="0" applyAlignment="0" applyProtection="0"/>
  </cellStyleXfs>
  <cellXfs count="148">
    <xf numFmtId="0" fontId="0" fillId="0" borderId="0" xfId="0"/>
    <xf numFmtId="0" fontId="1" fillId="0" borderId="0" xfId="0" applyFont="1"/>
    <xf numFmtId="0" fontId="1" fillId="0" borderId="0" xfId="0" applyFont="1" applyAlignment="1">
      <alignment horizontal="center" wrapText="1"/>
    </xf>
    <xf numFmtId="0" fontId="1" fillId="0" borderId="0" xfId="0" applyFont="1" applyAlignment="1">
      <alignment wrapText="1"/>
    </xf>
    <xf numFmtId="0" fontId="1" fillId="0" borderId="0" xfId="0" applyFont="1" applyAlignment="1">
      <alignment horizontal="center" vertical="center" wrapText="1"/>
    </xf>
    <xf numFmtId="9" fontId="1" fillId="0" borderId="0" xfId="0" applyNumberFormat="1" applyFont="1" applyAlignment="1">
      <alignment horizontal="center" vertical="center" wrapText="1"/>
    </xf>
    <xf numFmtId="0" fontId="2" fillId="2" borderId="33"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 fillId="3" borderId="5" xfId="0" applyFont="1" applyFill="1" applyBorder="1" applyAlignment="1">
      <alignment horizontal="center" vertical="center" wrapText="1"/>
    </xf>
    <xf numFmtId="15" fontId="1" fillId="3" borderId="12" xfId="0" applyNumberFormat="1" applyFont="1" applyFill="1" applyBorder="1" applyAlignment="1">
      <alignment horizontal="center" vertical="center" wrapText="1"/>
    </xf>
    <xf numFmtId="0" fontId="1" fillId="3" borderId="19" xfId="0" applyFont="1" applyFill="1" applyBorder="1" applyAlignment="1">
      <alignment horizontal="center" vertical="center" wrapText="1"/>
    </xf>
    <xf numFmtId="9" fontId="1" fillId="3" borderId="20" xfId="0" applyNumberFormat="1" applyFont="1" applyFill="1" applyBorder="1" applyAlignment="1">
      <alignment horizontal="center" vertical="center" wrapText="1"/>
    </xf>
    <xf numFmtId="0" fontId="1" fillId="3" borderId="18" xfId="0" applyFont="1" applyFill="1" applyBorder="1" applyAlignment="1">
      <alignment horizontal="center" vertical="center" wrapText="1"/>
    </xf>
    <xf numFmtId="9" fontId="1" fillId="3" borderId="10" xfId="0" applyNumberFormat="1" applyFont="1" applyFill="1" applyBorder="1" applyAlignment="1">
      <alignment horizontal="center" vertical="center" wrapText="1"/>
    </xf>
    <xf numFmtId="0" fontId="1" fillId="3" borderId="6" xfId="0" applyFont="1" applyFill="1" applyBorder="1" applyAlignment="1">
      <alignment horizontal="center" vertical="center" wrapText="1"/>
    </xf>
    <xf numFmtId="15" fontId="1" fillId="3" borderId="21" xfId="0" applyNumberFormat="1" applyFont="1" applyFill="1" applyBorder="1" applyAlignment="1">
      <alignment horizontal="center" vertical="center" wrapText="1"/>
    </xf>
    <xf numFmtId="0" fontId="1" fillId="3" borderId="22" xfId="0" applyFont="1" applyFill="1" applyBorder="1" applyAlignment="1">
      <alignment horizontal="center" vertical="center" wrapText="1"/>
    </xf>
    <xf numFmtId="9" fontId="1" fillId="3" borderId="22" xfId="0" applyNumberFormat="1" applyFont="1" applyFill="1" applyBorder="1" applyAlignment="1">
      <alignment horizontal="center" vertical="center" wrapText="1"/>
    </xf>
    <xf numFmtId="0" fontId="1" fillId="3" borderId="23" xfId="0" applyFont="1" applyFill="1" applyBorder="1" applyAlignment="1">
      <alignment horizontal="center" vertical="center" wrapText="1"/>
    </xf>
    <xf numFmtId="15" fontId="1" fillId="3" borderId="24" xfId="0" applyNumberFormat="1" applyFont="1" applyFill="1" applyBorder="1" applyAlignment="1">
      <alignment horizontal="center" vertical="center" wrapText="1"/>
    </xf>
    <xf numFmtId="0" fontId="1" fillId="3" borderId="25" xfId="0" applyFont="1" applyFill="1" applyBorder="1" applyAlignment="1">
      <alignment horizontal="center" vertical="center" wrapText="1"/>
    </xf>
    <xf numFmtId="0" fontId="1" fillId="3" borderId="26" xfId="0" applyFont="1" applyFill="1" applyBorder="1" applyAlignment="1">
      <alignment horizontal="center" vertical="center" wrapText="1"/>
    </xf>
    <xf numFmtId="15" fontId="1" fillId="3" borderId="27" xfId="0" applyNumberFormat="1" applyFont="1" applyFill="1" applyBorder="1" applyAlignment="1">
      <alignment horizontal="center" vertical="center" wrapText="1"/>
    </xf>
    <xf numFmtId="9" fontId="1" fillId="3" borderId="18" xfId="0" applyNumberFormat="1" applyFont="1" applyFill="1" applyBorder="1" applyAlignment="1">
      <alignment horizontal="center" vertical="center" wrapText="1"/>
    </xf>
    <xf numFmtId="0" fontId="1" fillId="3" borderId="27"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8" xfId="0" applyFont="1" applyFill="1" applyBorder="1"/>
    <xf numFmtId="0" fontId="1" fillId="2" borderId="10" xfId="0" applyFont="1" applyFill="1" applyBorder="1"/>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1" fillId="2" borderId="41" xfId="0" applyFont="1" applyFill="1" applyBorder="1" applyAlignment="1">
      <alignment horizontal="center" vertical="center"/>
    </xf>
    <xf numFmtId="0" fontId="1" fillId="2" borderId="42" xfId="0" applyFont="1" applyFill="1" applyBorder="1" applyAlignment="1">
      <alignment horizontal="center" vertical="center" wrapText="1"/>
    </xf>
    <xf numFmtId="0" fontId="1" fillId="3" borderId="42" xfId="0" applyFont="1" applyFill="1" applyBorder="1" applyAlignment="1">
      <alignment horizontal="center" vertical="center" wrapText="1"/>
    </xf>
    <xf numFmtId="0" fontId="1" fillId="3" borderId="42" xfId="0" applyFont="1" applyFill="1" applyBorder="1" applyAlignment="1">
      <alignment horizontal="center" vertical="center"/>
    </xf>
    <xf numFmtId="0" fontId="2" fillId="2" borderId="35"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35" xfId="0" applyFont="1" applyFill="1" applyBorder="1" applyAlignment="1">
      <alignment vertical="top" wrapText="1"/>
    </xf>
    <xf numFmtId="0" fontId="2" fillId="2" borderId="36" xfId="0" applyFont="1" applyFill="1" applyBorder="1" applyAlignment="1">
      <alignment vertical="top" wrapText="1"/>
    </xf>
    <xf numFmtId="0" fontId="1" fillId="3" borderId="46" xfId="0" applyFont="1" applyFill="1" applyBorder="1" applyAlignment="1">
      <alignment horizontal="center" vertical="center" wrapText="1"/>
    </xf>
    <xf numFmtId="0" fontId="1" fillId="3" borderId="47" xfId="0" applyFont="1" applyFill="1" applyBorder="1" applyAlignment="1">
      <alignment horizontal="center" vertical="center" wrapText="1"/>
    </xf>
    <xf numFmtId="9" fontId="1" fillId="3" borderId="48" xfId="0" applyNumberFormat="1" applyFont="1" applyFill="1" applyBorder="1" applyAlignment="1">
      <alignment horizontal="center" vertical="center" wrapText="1"/>
    </xf>
    <xf numFmtId="0" fontId="1" fillId="3" borderId="47" xfId="0" applyFont="1" applyFill="1" applyBorder="1" applyAlignment="1">
      <alignment wrapText="1"/>
    </xf>
    <xf numFmtId="0" fontId="1" fillId="3" borderId="49" xfId="0" applyFont="1" applyFill="1" applyBorder="1" applyAlignment="1">
      <alignment horizontal="center" vertical="center" wrapText="1"/>
    </xf>
    <xf numFmtId="15" fontId="1" fillId="3" borderId="47" xfId="0" applyNumberFormat="1" applyFont="1" applyFill="1" applyBorder="1" applyAlignment="1">
      <alignment horizontal="center" vertical="center" wrapText="1"/>
    </xf>
    <xf numFmtId="0" fontId="1" fillId="3" borderId="54" xfId="0" applyFont="1" applyFill="1" applyBorder="1" applyAlignment="1">
      <alignment horizontal="center" vertical="center" wrapText="1"/>
    </xf>
    <xf numFmtId="15" fontId="1" fillId="3" borderId="49" xfId="0" applyNumberFormat="1" applyFont="1" applyFill="1" applyBorder="1" applyAlignment="1">
      <alignment horizontal="center" vertical="center" wrapText="1"/>
    </xf>
    <xf numFmtId="17" fontId="1" fillId="3" borderId="47" xfId="0" applyNumberFormat="1" applyFont="1" applyFill="1" applyBorder="1" applyAlignment="1">
      <alignment horizontal="center" vertical="center" wrapText="1"/>
    </xf>
    <xf numFmtId="9" fontId="1" fillId="3" borderId="48" xfId="1" applyFont="1" applyFill="1" applyBorder="1" applyAlignment="1">
      <alignment horizontal="center" vertical="center" wrapText="1"/>
    </xf>
    <xf numFmtId="9" fontId="1" fillId="3" borderId="50" xfId="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58" xfId="0" applyFont="1" applyFill="1" applyBorder="1" applyAlignment="1">
      <alignment horizontal="center" vertical="center" wrapText="1"/>
    </xf>
    <xf numFmtId="0" fontId="1" fillId="2" borderId="62"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60"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65" xfId="0" applyFont="1" applyFill="1" applyBorder="1" applyAlignment="1">
      <alignment horizontal="center" vertical="center" wrapText="1"/>
    </xf>
    <xf numFmtId="0" fontId="1" fillId="3" borderId="66" xfId="0" applyFont="1" applyFill="1" applyBorder="1" applyAlignment="1">
      <alignment horizontal="center" vertical="center" wrapText="1"/>
    </xf>
    <xf numFmtId="0" fontId="1" fillId="3" borderId="61" xfId="0" applyFont="1" applyFill="1" applyBorder="1" applyAlignment="1">
      <alignment horizontal="center" vertical="center" wrapText="1"/>
    </xf>
    <xf numFmtId="0" fontId="1" fillId="3" borderId="5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2" fillId="3" borderId="46" xfId="0" applyFont="1" applyFill="1" applyBorder="1" applyAlignment="1">
      <alignment horizontal="center" vertical="center" wrapText="1"/>
    </xf>
    <xf numFmtId="9" fontId="1" fillId="0" borderId="18" xfId="0" applyNumberFormat="1" applyFont="1" applyBorder="1" applyAlignment="1">
      <alignment horizontal="center" vertical="center" wrapText="1"/>
    </xf>
    <xf numFmtId="9" fontId="2" fillId="0" borderId="18" xfId="0" applyNumberFormat="1" applyFont="1" applyBorder="1" applyAlignment="1">
      <alignment horizontal="center" vertical="center" wrapText="1"/>
    </xf>
    <xf numFmtId="9" fontId="2" fillId="0" borderId="18" xfId="0" applyNumberFormat="1" applyFont="1" applyBorder="1" applyAlignment="1">
      <alignment horizontal="center" wrapText="1"/>
    </xf>
    <xf numFmtId="9" fontId="2" fillId="0" borderId="18" xfId="1" applyFont="1" applyBorder="1" applyAlignment="1">
      <alignment horizontal="center" vertical="center" wrapText="1"/>
    </xf>
    <xf numFmtId="0" fontId="1" fillId="3" borderId="47" xfId="0" applyFont="1" applyFill="1" applyBorder="1" applyAlignment="1">
      <alignment horizontal="center" wrapText="1"/>
    </xf>
    <xf numFmtId="0" fontId="1" fillId="0" borderId="47" xfId="0" applyFont="1" applyFill="1" applyBorder="1" applyAlignment="1">
      <alignment horizontal="center" vertical="center" wrapText="1"/>
    </xf>
    <xf numFmtId="0" fontId="1" fillId="5" borderId="47" xfId="0" applyFont="1" applyFill="1" applyBorder="1" applyAlignment="1">
      <alignment horizontal="center" vertical="center" wrapText="1"/>
    </xf>
    <xf numFmtId="9" fontId="5" fillId="4" borderId="42" xfId="0" applyNumberFormat="1" applyFont="1" applyFill="1" applyBorder="1" applyAlignment="1">
      <alignment horizontal="center" vertical="center"/>
    </xf>
    <xf numFmtId="9" fontId="5" fillId="4" borderId="43" xfId="0" applyNumberFormat="1" applyFont="1" applyFill="1" applyBorder="1" applyAlignment="1">
      <alignment horizontal="center" vertical="center"/>
    </xf>
    <xf numFmtId="9" fontId="5" fillId="6" borderId="42" xfId="0" applyNumberFormat="1" applyFont="1" applyFill="1" applyBorder="1" applyAlignment="1">
      <alignment horizontal="center" vertical="center"/>
    </xf>
    <xf numFmtId="9" fontId="5" fillId="7" borderId="42" xfId="0" applyNumberFormat="1" applyFont="1" applyFill="1" applyBorder="1" applyAlignment="1">
      <alignment horizontal="center" vertical="center"/>
    </xf>
    <xf numFmtId="0" fontId="7" fillId="0" borderId="0" xfId="0" applyFont="1" applyBorder="1" applyAlignment="1">
      <alignment vertical="center" wrapText="1"/>
    </xf>
    <xf numFmtId="0" fontId="7" fillId="0" borderId="69"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1" fillId="2" borderId="64"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29" xfId="0" applyFont="1" applyFill="1" applyBorder="1" applyAlignment="1">
      <alignment horizontal="left" vertical="center" wrapText="1"/>
    </xf>
    <xf numFmtId="0" fontId="2" fillId="2" borderId="30" xfId="0" applyFont="1" applyFill="1" applyBorder="1" applyAlignment="1">
      <alignment horizontal="left" vertical="center" wrapText="1"/>
    </xf>
    <xf numFmtId="0" fontId="2" fillId="2" borderId="31"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63"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67" xfId="0" applyFont="1" applyFill="1" applyBorder="1" applyAlignment="1">
      <alignment horizontal="center" vertical="center" wrapText="1"/>
    </xf>
    <xf numFmtId="0" fontId="2" fillId="2" borderId="6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51"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2" fillId="2" borderId="53" xfId="0" applyFont="1" applyFill="1" applyBorder="1" applyAlignment="1">
      <alignment horizontal="center" vertical="center" wrapText="1"/>
    </xf>
    <xf numFmtId="0" fontId="2" fillId="2" borderId="57"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3" borderId="51" xfId="0" applyFont="1" applyFill="1" applyBorder="1" applyAlignment="1">
      <alignment horizontal="center" vertical="center" wrapText="1"/>
    </xf>
    <xf numFmtId="0" fontId="1" fillId="3" borderId="52" xfId="0" applyFont="1" applyFill="1" applyBorder="1" applyAlignment="1">
      <alignment horizontal="center" vertical="center" wrapText="1"/>
    </xf>
    <xf numFmtId="0" fontId="1" fillId="3" borderId="53"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2" borderId="55" xfId="0" applyFont="1" applyFill="1" applyBorder="1" applyAlignment="1">
      <alignment horizontal="center" vertical="center" wrapText="1"/>
    </xf>
    <xf numFmtId="0" fontId="1" fillId="2" borderId="56"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57"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2" fillId="2" borderId="37" xfId="0" applyFont="1" applyFill="1" applyBorder="1" applyAlignment="1">
      <alignment horizontal="left" vertical="center" wrapText="1"/>
    </xf>
    <xf numFmtId="0" fontId="2" fillId="2" borderId="39" xfId="0" applyFont="1" applyFill="1" applyBorder="1" applyAlignment="1">
      <alignment horizontal="left" vertical="center" wrapText="1"/>
    </xf>
    <xf numFmtId="0" fontId="2" fillId="2" borderId="38" xfId="0" applyFont="1" applyFill="1" applyBorder="1" applyAlignment="1">
      <alignment horizontal="left" vertical="center" wrapText="1"/>
    </xf>
    <xf numFmtId="0" fontId="2" fillId="2" borderId="44" xfId="0" applyFont="1" applyFill="1" applyBorder="1" applyAlignment="1">
      <alignment horizontal="center" vertical="center"/>
    </xf>
    <xf numFmtId="0" fontId="2" fillId="2" borderId="45"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8" xfId="0" applyFont="1" applyFill="1" applyBorder="1" applyAlignment="1">
      <alignment horizontal="left"/>
    </xf>
    <xf numFmtId="0" fontId="2" fillId="2" borderId="9" xfId="0" applyFont="1" applyFill="1" applyBorder="1" applyAlignment="1">
      <alignment horizontal="left"/>
    </xf>
    <xf numFmtId="0" fontId="2" fillId="2" borderId="10" xfId="0" applyFont="1" applyFill="1" applyBorder="1" applyAlignment="1">
      <alignment horizontal="left"/>
    </xf>
    <xf numFmtId="0" fontId="7" fillId="0" borderId="54" xfId="0" applyFont="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
  <sheetViews>
    <sheetView tabSelected="1" view="pageBreakPreview" zoomScale="60" zoomScaleNormal="100" workbookViewId="0">
      <selection activeCell="A10" sqref="A10:A11"/>
    </sheetView>
  </sheetViews>
  <sheetFormatPr baseColWidth="10" defaultRowHeight="15" x14ac:dyDescent="0.25"/>
  <cols>
    <col min="1" max="1" width="47.85546875" style="4" customWidth="1"/>
    <col min="2" max="2" width="6.7109375" style="4" bestFit="1" customWidth="1"/>
    <col min="3" max="3" width="39.28515625" style="4" customWidth="1"/>
    <col min="4" max="4" width="27.85546875" style="4" customWidth="1"/>
    <col min="5" max="5" width="25.28515625" style="4" customWidth="1"/>
    <col min="6" max="6" width="22.140625" style="4" bestFit="1" customWidth="1"/>
    <col min="7" max="7" width="38.140625" style="4" customWidth="1"/>
    <col min="8" max="8" width="24.140625" style="4" customWidth="1"/>
    <col min="9" max="16384" width="11.42578125" style="4"/>
  </cols>
  <sheetData>
    <row r="1" spans="1:12" ht="20.25" thickBot="1" x14ac:dyDescent="0.3">
      <c r="A1" s="88" t="s">
        <v>235</v>
      </c>
      <c r="B1" s="88"/>
      <c r="C1" s="88"/>
      <c r="D1" s="88"/>
      <c r="E1" s="88"/>
      <c r="F1" s="88"/>
      <c r="G1" s="88"/>
      <c r="H1" s="88"/>
    </row>
    <row r="2" spans="1:12" ht="15.75" thickBot="1" x14ac:dyDescent="0.3"/>
    <row r="3" spans="1:12" ht="16.5" thickBot="1" x14ac:dyDescent="0.3">
      <c r="A3" s="8" t="s">
        <v>18</v>
      </c>
      <c r="B3" s="58"/>
      <c r="C3" s="89" t="s">
        <v>77</v>
      </c>
      <c r="D3" s="90"/>
      <c r="E3" s="91" t="s">
        <v>22</v>
      </c>
      <c r="F3" s="92"/>
      <c r="G3" s="92"/>
      <c r="H3" s="93"/>
    </row>
    <row r="4" spans="1:12" ht="16.5" thickBot="1" x14ac:dyDescent="0.3">
      <c r="A4" s="101" t="s">
        <v>80</v>
      </c>
      <c r="B4" s="102"/>
      <c r="C4" s="102"/>
      <c r="D4" s="102"/>
      <c r="E4" s="102"/>
      <c r="F4" s="103"/>
      <c r="G4" s="104" t="s">
        <v>202</v>
      </c>
      <c r="H4" s="105"/>
    </row>
    <row r="5" spans="1:12" ht="15.75" thickBot="1" x14ac:dyDescent="0.3">
      <c r="A5" s="108" t="s">
        <v>79</v>
      </c>
      <c r="B5" s="109"/>
      <c r="C5" s="109"/>
      <c r="D5" s="109"/>
      <c r="E5" s="109"/>
      <c r="F5" s="110"/>
      <c r="G5" s="106"/>
      <c r="H5" s="107"/>
    </row>
    <row r="6" spans="1:12" ht="26.25" customHeight="1" thickBot="1" x14ac:dyDescent="0.3">
      <c r="A6" s="9" t="s">
        <v>81</v>
      </c>
      <c r="B6" s="68" t="s">
        <v>184</v>
      </c>
      <c r="C6" s="10" t="s">
        <v>82</v>
      </c>
      <c r="D6" s="11" t="s">
        <v>83</v>
      </c>
      <c r="E6" s="11" t="s">
        <v>84</v>
      </c>
      <c r="F6" s="12" t="s">
        <v>85</v>
      </c>
      <c r="G6" s="13" t="s">
        <v>86</v>
      </c>
      <c r="H6" s="14" t="s">
        <v>87</v>
      </c>
    </row>
    <row r="7" spans="1:12" ht="135.75" thickBot="1" x14ac:dyDescent="0.3">
      <c r="A7" s="97" t="s">
        <v>23</v>
      </c>
      <c r="B7" s="69">
        <v>1</v>
      </c>
      <c r="C7" s="16" t="s">
        <v>0</v>
      </c>
      <c r="D7" s="16" t="s">
        <v>1</v>
      </c>
      <c r="E7" s="17" t="s">
        <v>2</v>
      </c>
      <c r="F7" s="18">
        <v>43889</v>
      </c>
      <c r="G7" s="19" t="s">
        <v>212</v>
      </c>
      <c r="H7" s="20">
        <v>1</v>
      </c>
      <c r="J7" s="5"/>
    </row>
    <row r="8" spans="1:12" ht="135.75" thickBot="1" x14ac:dyDescent="0.3">
      <c r="A8" s="98"/>
      <c r="B8" s="69">
        <v>2</v>
      </c>
      <c r="C8" s="16" t="s">
        <v>3</v>
      </c>
      <c r="D8" s="17" t="s">
        <v>4</v>
      </c>
      <c r="E8" s="17" t="s">
        <v>5</v>
      </c>
      <c r="F8" s="18">
        <v>44012</v>
      </c>
      <c r="G8" s="21" t="s">
        <v>211</v>
      </c>
      <c r="H8" s="22">
        <v>1</v>
      </c>
    </row>
    <row r="9" spans="1:12" ht="75.75" thickBot="1" x14ac:dyDescent="0.3">
      <c r="A9" s="70" t="s">
        <v>26</v>
      </c>
      <c r="B9" s="69">
        <v>3</v>
      </c>
      <c r="C9" s="71" t="s">
        <v>6</v>
      </c>
      <c r="D9" s="23" t="s">
        <v>27</v>
      </c>
      <c r="E9" s="23" t="s">
        <v>7</v>
      </c>
      <c r="F9" s="24">
        <v>43922</v>
      </c>
      <c r="G9" s="25" t="s">
        <v>188</v>
      </c>
      <c r="H9" s="26">
        <v>0</v>
      </c>
    </row>
    <row r="10" spans="1:12" ht="60.75" thickBot="1" x14ac:dyDescent="0.3">
      <c r="A10" s="99" t="s">
        <v>19</v>
      </c>
      <c r="B10" s="69">
        <v>4</v>
      </c>
      <c r="C10" s="72" t="s">
        <v>8</v>
      </c>
      <c r="D10" s="27" t="s">
        <v>9</v>
      </c>
      <c r="E10" s="27" t="s">
        <v>7</v>
      </c>
      <c r="F10" s="28">
        <v>43938</v>
      </c>
      <c r="G10" s="25" t="s">
        <v>189</v>
      </c>
      <c r="H10" s="26">
        <v>0</v>
      </c>
    </row>
    <row r="11" spans="1:12" ht="60.75" thickBot="1" x14ac:dyDescent="0.3">
      <c r="A11" s="100"/>
      <c r="B11" s="69">
        <v>5</v>
      </c>
      <c r="C11" s="29" t="s">
        <v>10</v>
      </c>
      <c r="D11" s="30" t="s">
        <v>11</v>
      </c>
      <c r="E11" s="30" t="s">
        <v>12</v>
      </c>
      <c r="F11" s="31">
        <v>43938</v>
      </c>
      <c r="G11" s="25" t="s">
        <v>190</v>
      </c>
      <c r="H11" s="32">
        <v>0</v>
      </c>
    </row>
    <row r="12" spans="1:12" ht="45.75" thickBot="1" x14ac:dyDescent="0.3">
      <c r="A12" s="15" t="s">
        <v>24</v>
      </c>
      <c r="B12" s="66">
        <v>6</v>
      </c>
      <c r="C12" s="30" t="s">
        <v>28</v>
      </c>
      <c r="D12" s="30" t="s">
        <v>13</v>
      </c>
      <c r="E12" s="30" t="s">
        <v>20</v>
      </c>
      <c r="F12" s="33" t="s">
        <v>14</v>
      </c>
      <c r="G12" s="25" t="s">
        <v>213</v>
      </c>
      <c r="H12" s="32">
        <v>0</v>
      </c>
    </row>
    <row r="13" spans="1:12" ht="150.75" thickBot="1" x14ac:dyDescent="0.3">
      <c r="A13" s="15" t="s">
        <v>25</v>
      </c>
      <c r="B13" s="66">
        <v>7</v>
      </c>
      <c r="C13" s="30" t="s">
        <v>15</v>
      </c>
      <c r="D13" s="30" t="s">
        <v>21</v>
      </c>
      <c r="E13" s="30" t="s">
        <v>16</v>
      </c>
      <c r="F13" s="33" t="s">
        <v>14</v>
      </c>
      <c r="G13" s="21" t="s">
        <v>214</v>
      </c>
      <c r="H13" s="22">
        <v>1</v>
      </c>
    </row>
    <row r="14" spans="1:12" ht="15" customHeight="1" thickBot="1" x14ac:dyDescent="0.3">
      <c r="H14" s="77">
        <f>(H7+H9+H10+H11+H12+H13)/4</f>
        <v>0.5</v>
      </c>
      <c r="I14" s="94" t="s">
        <v>208</v>
      </c>
      <c r="J14" s="95"/>
      <c r="K14" s="95"/>
      <c r="L14" s="96"/>
    </row>
  </sheetData>
  <mergeCells count="9">
    <mergeCell ref="A1:H1"/>
    <mergeCell ref="C3:D3"/>
    <mergeCell ref="E3:H3"/>
    <mergeCell ref="I14:L14"/>
    <mergeCell ref="A7:A8"/>
    <mergeCell ref="A10:A11"/>
    <mergeCell ref="A4:F4"/>
    <mergeCell ref="G4:H5"/>
    <mergeCell ref="A5:F5"/>
  </mergeCells>
  <pageMargins left="0.7" right="0.7" top="0.75" bottom="0.75" header="0.3" footer="0.3"/>
  <pageSetup paperSize="9" scale="3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4"/>
  <sheetViews>
    <sheetView view="pageBreakPreview" topLeftCell="D1" zoomScale="60" zoomScaleNormal="100" workbookViewId="0">
      <selection activeCell="K10" sqref="K10"/>
    </sheetView>
  </sheetViews>
  <sheetFormatPr baseColWidth="10" defaultRowHeight="15" x14ac:dyDescent="0.2"/>
  <cols>
    <col min="1" max="1" width="11.42578125" style="2"/>
    <col min="2" max="2" width="22.5703125" style="3" customWidth="1"/>
    <col min="3" max="3" width="24" style="3" customWidth="1"/>
    <col min="4" max="4" width="22.140625" style="3" customWidth="1"/>
    <col min="5" max="5" width="20.28515625" style="3" customWidth="1"/>
    <col min="6" max="6" width="25.85546875" style="3" customWidth="1"/>
    <col min="7" max="7" width="20.28515625" style="3" customWidth="1"/>
    <col min="8" max="8" width="23.140625" style="3" customWidth="1"/>
    <col min="9" max="9" width="15.140625" style="3" customWidth="1"/>
    <col min="10" max="10" width="13.42578125" style="3" customWidth="1"/>
    <col min="11" max="11" width="22.85546875" style="3" customWidth="1"/>
    <col min="12" max="12" width="21.7109375" style="3" customWidth="1"/>
    <col min="13" max="16384" width="11.42578125" style="3"/>
  </cols>
  <sheetData>
    <row r="1" spans="1:16" ht="20.25" customHeight="1" thickBot="1" x14ac:dyDescent="0.25">
      <c r="A1" s="88" t="s">
        <v>236</v>
      </c>
      <c r="B1" s="88"/>
      <c r="C1" s="88"/>
      <c r="D1" s="88"/>
      <c r="E1" s="88"/>
      <c r="F1" s="88"/>
      <c r="G1" s="88"/>
      <c r="H1" s="88"/>
      <c r="I1" s="88"/>
      <c r="J1" s="88"/>
      <c r="K1" s="88"/>
      <c r="L1" s="88"/>
    </row>
    <row r="2" spans="1:16" ht="16.5" thickBot="1" x14ac:dyDescent="0.25">
      <c r="A2" s="114" t="s">
        <v>39</v>
      </c>
      <c r="B2" s="115"/>
      <c r="C2" s="115"/>
      <c r="D2" s="115"/>
      <c r="E2" s="115" t="s">
        <v>77</v>
      </c>
      <c r="F2" s="115"/>
      <c r="G2" s="115"/>
      <c r="H2" s="111"/>
      <c r="I2" s="111"/>
      <c r="J2" s="111"/>
      <c r="K2" s="111"/>
      <c r="L2" s="116"/>
    </row>
    <row r="3" spans="1:16" ht="15.75" x14ac:dyDescent="0.2">
      <c r="A3" s="117" t="s">
        <v>76</v>
      </c>
      <c r="B3" s="112"/>
      <c r="C3" s="112"/>
      <c r="D3" s="112"/>
      <c r="E3" s="112"/>
      <c r="F3" s="112"/>
      <c r="G3" s="112"/>
      <c r="H3" s="112"/>
      <c r="I3" s="112"/>
      <c r="J3" s="112"/>
      <c r="K3" s="104" t="s">
        <v>202</v>
      </c>
      <c r="L3" s="105"/>
    </row>
    <row r="4" spans="1:16" ht="16.5" thickBot="1" x14ac:dyDescent="0.25">
      <c r="A4" s="120" t="s">
        <v>40</v>
      </c>
      <c r="B4" s="121"/>
      <c r="C4" s="121"/>
      <c r="D4" s="121"/>
      <c r="E4" s="121"/>
      <c r="F4" s="121"/>
      <c r="G4" s="121"/>
      <c r="H4" s="121"/>
      <c r="I4" s="121"/>
      <c r="J4" s="121"/>
      <c r="K4" s="118"/>
      <c r="L4" s="119"/>
    </row>
    <row r="5" spans="1:16" ht="15.75" x14ac:dyDescent="0.2">
      <c r="A5" s="122" t="s">
        <v>184</v>
      </c>
      <c r="B5" s="111" t="s">
        <v>41</v>
      </c>
      <c r="C5" s="111" t="s">
        <v>29</v>
      </c>
      <c r="D5" s="111" t="s">
        <v>30</v>
      </c>
      <c r="E5" s="111" t="s">
        <v>31</v>
      </c>
      <c r="F5" s="111" t="s">
        <v>42</v>
      </c>
      <c r="G5" s="111" t="s">
        <v>32</v>
      </c>
      <c r="H5" s="111" t="s">
        <v>33</v>
      </c>
      <c r="I5" s="111" t="s">
        <v>34</v>
      </c>
      <c r="J5" s="111"/>
      <c r="K5" s="62"/>
      <c r="L5" s="63"/>
    </row>
    <row r="6" spans="1:16" ht="15.75" x14ac:dyDescent="0.2">
      <c r="A6" s="117"/>
      <c r="B6" s="112"/>
      <c r="C6" s="112"/>
      <c r="D6" s="112"/>
      <c r="E6" s="112"/>
      <c r="F6" s="112"/>
      <c r="G6" s="112"/>
      <c r="H6" s="112"/>
      <c r="I6" s="112"/>
      <c r="J6" s="112"/>
      <c r="K6" s="60"/>
      <c r="L6" s="6"/>
    </row>
    <row r="7" spans="1:16" ht="15.75" x14ac:dyDescent="0.2">
      <c r="A7" s="117"/>
      <c r="B7" s="112"/>
      <c r="C7" s="112"/>
      <c r="D7" s="112"/>
      <c r="E7" s="112"/>
      <c r="F7" s="112"/>
      <c r="G7" s="112"/>
      <c r="H7" s="112"/>
      <c r="I7" s="60" t="s">
        <v>35</v>
      </c>
      <c r="J7" s="60" t="s">
        <v>36</v>
      </c>
      <c r="K7" s="60" t="s">
        <v>17</v>
      </c>
      <c r="L7" s="6" t="s">
        <v>37</v>
      </c>
    </row>
    <row r="8" spans="1:16" ht="16.5" thickBot="1" x14ac:dyDescent="0.25">
      <c r="A8" s="123"/>
      <c r="B8" s="113"/>
      <c r="C8" s="113"/>
      <c r="D8" s="113"/>
      <c r="E8" s="113"/>
      <c r="F8" s="113"/>
      <c r="G8" s="113"/>
      <c r="H8" s="113"/>
      <c r="I8" s="61" t="s">
        <v>38</v>
      </c>
      <c r="J8" s="61" t="s">
        <v>38</v>
      </c>
      <c r="K8" s="45"/>
      <c r="L8" s="46"/>
    </row>
    <row r="9" spans="1:16" ht="120.75" thickBot="1" x14ac:dyDescent="0.25">
      <c r="A9" s="75">
        <v>1</v>
      </c>
      <c r="B9" s="48" t="s">
        <v>215</v>
      </c>
      <c r="C9" s="48" t="s">
        <v>47</v>
      </c>
      <c r="D9" s="48" t="s">
        <v>50</v>
      </c>
      <c r="E9" s="48" t="s">
        <v>55</v>
      </c>
      <c r="F9" s="48" t="s">
        <v>59</v>
      </c>
      <c r="G9" s="48" t="s">
        <v>64</v>
      </c>
      <c r="H9" s="48" t="s">
        <v>65</v>
      </c>
      <c r="I9" s="48" t="s">
        <v>69</v>
      </c>
      <c r="J9" s="48" t="s">
        <v>71</v>
      </c>
      <c r="K9" s="48" t="s">
        <v>216</v>
      </c>
      <c r="L9" s="56">
        <v>0</v>
      </c>
    </row>
    <row r="10" spans="1:16" ht="135.75" thickBot="1" x14ac:dyDescent="0.25">
      <c r="A10" s="75">
        <v>2</v>
      </c>
      <c r="B10" s="48" t="s">
        <v>43</v>
      </c>
      <c r="C10" s="48" t="s">
        <v>48</v>
      </c>
      <c r="D10" s="48" t="s">
        <v>51</v>
      </c>
      <c r="E10" s="48" t="s">
        <v>56</v>
      </c>
      <c r="F10" s="48" t="s">
        <v>60</v>
      </c>
      <c r="G10" s="48" t="s">
        <v>64</v>
      </c>
      <c r="H10" s="48" t="s">
        <v>78</v>
      </c>
      <c r="I10" s="48" t="s">
        <v>70</v>
      </c>
      <c r="J10" s="48" t="s">
        <v>72</v>
      </c>
      <c r="K10" s="50" t="s">
        <v>216</v>
      </c>
      <c r="L10" s="56">
        <v>0</v>
      </c>
    </row>
    <row r="11" spans="1:16" ht="255.75" thickBot="1" x14ac:dyDescent="0.25">
      <c r="A11" s="75">
        <v>3</v>
      </c>
      <c r="B11" s="48" t="s">
        <v>44</v>
      </c>
      <c r="C11" s="48" t="s">
        <v>48</v>
      </c>
      <c r="D11" s="48" t="s">
        <v>52</v>
      </c>
      <c r="E11" s="48" t="s">
        <v>57</v>
      </c>
      <c r="F11" s="48" t="s">
        <v>61</v>
      </c>
      <c r="G11" s="48" t="s">
        <v>64</v>
      </c>
      <c r="H11" s="48" t="s">
        <v>66</v>
      </c>
      <c r="I11" s="48" t="s">
        <v>70</v>
      </c>
      <c r="J11" s="48" t="s">
        <v>73</v>
      </c>
      <c r="K11" s="50" t="s">
        <v>217</v>
      </c>
      <c r="L11" s="56">
        <v>0.7</v>
      </c>
    </row>
    <row r="12" spans="1:16" ht="195.75" thickBot="1" x14ac:dyDescent="0.25">
      <c r="A12" s="75">
        <v>4</v>
      </c>
      <c r="B12" s="48" t="s">
        <v>45</v>
      </c>
      <c r="C12" s="48" t="s">
        <v>47</v>
      </c>
      <c r="D12" s="48" t="s">
        <v>53</v>
      </c>
      <c r="E12" s="48" t="s">
        <v>218</v>
      </c>
      <c r="F12" s="48" t="s">
        <v>62</v>
      </c>
      <c r="G12" s="48" t="s">
        <v>64</v>
      </c>
      <c r="H12" s="48" t="s">
        <v>67</v>
      </c>
      <c r="I12" s="48" t="s">
        <v>70</v>
      </c>
      <c r="J12" s="48" t="s">
        <v>74</v>
      </c>
      <c r="K12" s="50" t="s">
        <v>216</v>
      </c>
      <c r="L12" s="56">
        <v>0</v>
      </c>
    </row>
    <row r="13" spans="1:16" ht="135.75" thickBot="1" x14ac:dyDescent="0.25">
      <c r="A13" s="75">
        <v>5</v>
      </c>
      <c r="B13" s="48" t="s">
        <v>46</v>
      </c>
      <c r="C13" s="48" t="s">
        <v>49</v>
      </c>
      <c r="D13" s="48" t="s">
        <v>54</v>
      </c>
      <c r="E13" s="48" t="s">
        <v>58</v>
      </c>
      <c r="F13" s="48" t="s">
        <v>63</v>
      </c>
      <c r="G13" s="48" t="s">
        <v>64</v>
      </c>
      <c r="H13" s="48" t="s">
        <v>68</v>
      </c>
      <c r="I13" s="48" t="s">
        <v>75</v>
      </c>
      <c r="J13" s="48" t="s">
        <v>69</v>
      </c>
      <c r="K13" s="80" t="s">
        <v>210</v>
      </c>
      <c r="L13" s="56">
        <v>0.78</v>
      </c>
    </row>
    <row r="14" spans="1:16" ht="16.5" thickBot="1" x14ac:dyDescent="0.3">
      <c r="A14" s="4"/>
      <c r="L14" s="78">
        <f>(L9+L10+L11+L12+L13)/5</f>
        <v>0.29599999999999999</v>
      </c>
      <c r="M14" s="94" t="s">
        <v>208</v>
      </c>
      <c r="N14" s="95"/>
      <c r="O14" s="95"/>
      <c r="P14" s="96"/>
    </row>
  </sheetData>
  <mergeCells count="17">
    <mergeCell ref="E5:E8"/>
    <mergeCell ref="F5:F8"/>
    <mergeCell ref="A1:L1"/>
    <mergeCell ref="M14:P14"/>
    <mergeCell ref="G5:G8"/>
    <mergeCell ref="H5:H8"/>
    <mergeCell ref="I5:J6"/>
    <mergeCell ref="A2:D2"/>
    <mergeCell ref="E2:G2"/>
    <mergeCell ref="H2:L2"/>
    <mergeCell ref="A3:J3"/>
    <mergeCell ref="K3:L4"/>
    <mergeCell ref="A4:J4"/>
    <mergeCell ref="A5:A8"/>
    <mergeCell ref="B5:B8"/>
    <mergeCell ref="C5:C8"/>
    <mergeCell ref="D5:D8"/>
  </mergeCells>
  <pageMargins left="0.7" right="0.7" top="0.75" bottom="0.75" header="0.3" footer="0.3"/>
  <pageSetup paperSize="9" scale="34"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6"/>
  <sheetViews>
    <sheetView view="pageBreakPreview" topLeftCell="B1" zoomScale="60" zoomScaleNormal="100" workbookViewId="0">
      <selection activeCell="B1" sqref="B1:I1"/>
    </sheetView>
  </sheetViews>
  <sheetFormatPr baseColWidth="10" defaultRowHeight="15" x14ac:dyDescent="0.25"/>
  <cols>
    <col min="1" max="1" width="11.42578125" style="4"/>
    <col min="2" max="2" width="47" style="4" customWidth="1"/>
    <col min="3" max="3" width="6.7109375" style="4" bestFit="1" customWidth="1"/>
    <col min="4" max="4" width="33.42578125" style="4" customWidth="1"/>
    <col min="5" max="5" width="30.5703125" style="4" customWidth="1"/>
    <col min="6" max="6" width="25.7109375" style="4" customWidth="1"/>
    <col min="7" max="7" width="26.7109375" style="4" customWidth="1"/>
    <col min="8" max="8" width="55.5703125" style="4" customWidth="1"/>
    <col min="9" max="9" width="33.5703125" style="4" customWidth="1"/>
    <col min="10" max="11" width="11.42578125" style="4"/>
    <col min="12" max="13" width="14.7109375" style="4" bestFit="1" customWidth="1"/>
    <col min="14" max="16384" width="11.42578125" style="4"/>
  </cols>
  <sheetData>
    <row r="1" spans="2:13" ht="20.25" customHeight="1" thickBot="1" x14ac:dyDescent="0.3">
      <c r="B1" s="88" t="s">
        <v>235</v>
      </c>
      <c r="C1" s="88"/>
      <c r="D1" s="88"/>
      <c r="E1" s="88"/>
      <c r="F1" s="88"/>
      <c r="G1" s="88"/>
      <c r="H1" s="88"/>
      <c r="I1" s="88"/>
    </row>
    <row r="2" spans="2:13" ht="16.5" thickBot="1" x14ac:dyDescent="0.3">
      <c r="B2" s="34" t="s">
        <v>89</v>
      </c>
      <c r="C2" s="67"/>
      <c r="D2" s="111" t="s">
        <v>77</v>
      </c>
      <c r="E2" s="111"/>
      <c r="F2" s="111" t="s">
        <v>90</v>
      </c>
      <c r="G2" s="111"/>
      <c r="H2" s="111"/>
      <c r="I2" s="116"/>
    </row>
    <row r="3" spans="2:13" ht="15.75" x14ac:dyDescent="0.25">
      <c r="B3" s="117" t="s">
        <v>80</v>
      </c>
      <c r="C3" s="127"/>
      <c r="D3" s="112"/>
      <c r="E3" s="112"/>
      <c r="F3" s="112"/>
      <c r="G3" s="112"/>
      <c r="H3" s="104" t="s">
        <v>202</v>
      </c>
      <c r="I3" s="105"/>
    </row>
    <row r="4" spans="2:13" ht="15" customHeight="1" thickBot="1" x14ac:dyDescent="0.3">
      <c r="B4" s="117" t="s">
        <v>91</v>
      </c>
      <c r="C4" s="127"/>
      <c r="D4" s="128"/>
      <c r="E4" s="128"/>
      <c r="F4" s="128"/>
      <c r="G4" s="128"/>
      <c r="H4" s="106"/>
      <c r="I4" s="107"/>
    </row>
    <row r="5" spans="2:13" ht="35.25" customHeight="1" thickBot="1" x14ac:dyDescent="0.3">
      <c r="B5" s="7" t="s">
        <v>81</v>
      </c>
      <c r="C5" s="65" t="s">
        <v>184</v>
      </c>
      <c r="D5" s="43" t="s">
        <v>82</v>
      </c>
      <c r="E5" s="43" t="s">
        <v>83</v>
      </c>
      <c r="F5" s="43" t="s">
        <v>84</v>
      </c>
      <c r="G5" s="43" t="s">
        <v>85</v>
      </c>
      <c r="H5" s="43" t="s">
        <v>17</v>
      </c>
      <c r="I5" s="44" t="s">
        <v>88</v>
      </c>
    </row>
    <row r="6" spans="2:13" ht="150.75" thickBot="1" x14ac:dyDescent="0.3">
      <c r="B6" s="124" t="s">
        <v>92</v>
      </c>
      <c r="C6" s="13">
        <v>1</v>
      </c>
      <c r="D6" s="47" t="s">
        <v>93</v>
      </c>
      <c r="E6" s="48" t="s">
        <v>94</v>
      </c>
      <c r="F6" s="48" t="s">
        <v>5</v>
      </c>
      <c r="G6" s="52">
        <v>43936</v>
      </c>
      <c r="H6" s="48" t="s">
        <v>204</v>
      </c>
      <c r="I6" s="56">
        <v>0.3</v>
      </c>
    </row>
    <row r="7" spans="2:13" ht="150.75" thickBot="1" x14ac:dyDescent="0.3">
      <c r="B7" s="125"/>
      <c r="C7" s="13">
        <v>2</v>
      </c>
      <c r="D7" s="73" t="s">
        <v>95</v>
      </c>
      <c r="E7" s="48" t="s">
        <v>96</v>
      </c>
      <c r="F7" s="48" t="s">
        <v>5</v>
      </c>
      <c r="G7" s="52">
        <v>43951</v>
      </c>
      <c r="H7" s="48" t="s">
        <v>191</v>
      </c>
      <c r="I7" s="56">
        <v>1</v>
      </c>
    </row>
    <row r="8" spans="2:13" ht="120.75" thickBot="1" x14ac:dyDescent="0.3">
      <c r="B8" s="125"/>
      <c r="C8" s="13">
        <v>3</v>
      </c>
      <c r="D8" s="47" t="s">
        <v>97</v>
      </c>
      <c r="E8" s="48" t="s">
        <v>98</v>
      </c>
      <c r="F8" s="48" t="s">
        <v>99</v>
      </c>
      <c r="G8" s="52">
        <v>43871</v>
      </c>
      <c r="H8" s="48" t="s">
        <v>219</v>
      </c>
      <c r="I8" s="56">
        <v>0.91600000000000004</v>
      </c>
      <c r="J8" s="4">
        <v>100</v>
      </c>
      <c r="K8" s="4">
        <v>12</v>
      </c>
      <c r="L8" s="4">
        <f>+J8/K8</f>
        <v>8.3333333333333339</v>
      </c>
      <c r="M8" s="4">
        <f>+L8*11</f>
        <v>91.666666666666671</v>
      </c>
    </row>
    <row r="9" spans="2:13" ht="60.75" thickBot="1" x14ac:dyDescent="0.3">
      <c r="B9" s="125"/>
      <c r="C9" s="13">
        <v>4</v>
      </c>
      <c r="D9" s="47" t="s">
        <v>100</v>
      </c>
      <c r="E9" s="48" t="s">
        <v>101</v>
      </c>
      <c r="F9" s="48" t="s">
        <v>102</v>
      </c>
      <c r="G9" s="48" t="s">
        <v>192</v>
      </c>
      <c r="H9" s="48" t="s">
        <v>220</v>
      </c>
      <c r="I9" s="56">
        <v>1</v>
      </c>
    </row>
    <row r="10" spans="2:13" ht="60.75" thickBot="1" x14ac:dyDescent="0.3">
      <c r="B10" s="126"/>
      <c r="C10" s="13">
        <v>5</v>
      </c>
      <c r="D10" s="47" t="s">
        <v>103</v>
      </c>
      <c r="E10" s="48" t="s">
        <v>104</v>
      </c>
      <c r="F10" s="48" t="s">
        <v>105</v>
      </c>
      <c r="G10" s="48" t="s">
        <v>192</v>
      </c>
      <c r="H10" s="48" t="s">
        <v>221</v>
      </c>
      <c r="I10" s="56">
        <v>1</v>
      </c>
    </row>
    <row r="11" spans="2:13" ht="90.75" thickBot="1" x14ac:dyDescent="0.3">
      <c r="B11" s="124" t="s">
        <v>106</v>
      </c>
      <c r="C11" s="13">
        <v>6</v>
      </c>
      <c r="D11" s="47" t="s">
        <v>107</v>
      </c>
      <c r="E11" s="48" t="s">
        <v>108</v>
      </c>
      <c r="F11" s="48" t="s">
        <v>109</v>
      </c>
      <c r="G11" s="48" t="s">
        <v>110</v>
      </c>
      <c r="H11" s="48" t="s">
        <v>222</v>
      </c>
      <c r="I11" s="56">
        <v>1</v>
      </c>
    </row>
    <row r="12" spans="2:13" ht="75.75" thickBot="1" x14ac:dyDescent="0.3">
      <c r="B12" s="126"/>
      <c r="C12" s="13">
        <v>7</v>
      </c>
      <c r="D12" s="47" t="s">
        <v>111</v>
      </c>
      <c r="E12" s="48" t="s">
        <v>112</v>
      </c>
      <c r="F12" s="48" t="s">
        <v>113</v>
      </c>
      <c r="G12" s="48" t="s">
        <v>193</v>
      </c>
      <c r="H12" s="48" t="s">
        <v>194</v>
      </c>
      <c r="I12" s="56">
        <v>0</v>
      </c>
    </row>
    <row r="13" spans="2:13" ht="105.75" thickBot="1" x14ac:dyDescent="0.3">
      <c r="B13" s="13" t="s">
        <v>114</v>
      </c>
      <c r="C13" s="13">
        <v>8</v>
      </c>
      <c r="D13" s="47" t="s">
        <v>115</v>
      </c>
      <c r="E13" s="48" t="s">
        <v>116</v>
      </c>
      <c r="F13" s="48" t="s">
        <v>5</v>
      </c>
      <c r="G13" s="52">
        <v>43889</v>
      </c>
      <c r="H13" s="48" t="s">
        <v>205</v>
      </c>
      <c r="I13" s="56">
        <v>1</v>
      </c>
    </row>
    <row r="14" spans="2:13" ht="135.75" thickBot="1" x14ac:dyDescent="0.3">
      <c r="B14" s="124" t="s">
        <v>117</v>
      </c>
      <c r="C14" s="13">
        <v>9</v>
      </c>
      <c r="D14" s="47" t="s">
        <v>118</v>
      </c>
      <c r="E14" s="48" t="s">
        <v>121</v>
      </c>
      <c r="F14" s="48" t="s">
        <v>122</v>
      </c>
      <c r="G14" s="52">
        <v>43966</v>
      </c>
      <c r="H14" s="48" t="s">
        <v>203</v>
      </c>
      <c r="I14" s="56">
        <v>1</v>
      </c>
    </row>
    <row r="15" spans="2:13" ht="30.75" thickBot="1" x14ac:dyDescent="0.3">
      <c r="B15" s="126"/>
      <c r="C15" s="13">
        <v>10</v>
      </c>
      <c r="D15" s="47" t="s">
        <v>119</v>
      </c>
      <c r="E15" s="48" t="s">
        <v>120</v>
      </c>
      <c r="F15" s="48" t="s">
        <v>5</v>
      </c>
      <c r="G15" s="52">
        <v>43971</v>
      </c>
      <c r="H15" s="48" t="s">
        <v>223</v>
      </c>
      <c r="I15" s="56">
        <v>0</v>
      </c>
    </row>
    <row r="16" spans="2:13" ht="16.5" thickBot="1" x14ac:dyDescent="0.3">
      <c r="I16" s="76">
        <f>(I6+I7+I8+I9+I10+I11+I12+I13+I14+I15)/10</f>
        <v>0.72160000000000002</v>
      </c>
      <c r="J16" s="94" t="s">
        <v>208</v>
      </c>
      <c r="K16" s="95"/>
      <c r="L16" s="95"/>
      <c r="M16" s="96"/>
    </row>
  </sheetData>
  <mergeCells count="10">
    <mergeCell ref="B1:I1"/>
    <mergeCell ref="J16:M16"/>
    <mergeCell ref="B6:B10"/>
    <mergeCell ref="B11:B12"/>
    <mergeCell ref="B14:B15"/>
    <mergeCell ref="D2:E2"/>
    <mergeCell ref="F2:I2"/>
    <mergeCell ref="B3:G3"/>
    <mergeCell ref="H3:I4"/>
    <mergeCell ref="B4:G4"/>
  </mergeCells>
  <pageMargins left="0.7" right="0.7" top="0.75" bottom="0.75" header="0.3" footer="0.3"/>
  <pageSetup scale="32" fitToHeight="0"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
  <sheetViews>
    <sheetView view="pageBreakPreview" zoomScale="60" zoomScaleNormal="100" workbookViewId="0">
      <selection sqref="A1:H1"/>
    </sheetView>
  </sheetViews>
  <sheetFormatPr baseColWidth="10" defaultRowHeight="15" x14ac:dyDescent="0.25"/>
  <cols>
    <col min="1" max="1" width="41.85546875" style="4" customWidth="1"/>
    <col min="2" max="2" width="6.7109375" style="4" bestFit="1" customWidth="1"/>
    <col min="3" max="3" width="52.85546875" style="4" customWidth="1"/>
    <col min="4" max="4" width="30.42578125" style="4" customWidth="1"/>
    <col min="5" max="5" width="27.85546875" style="4" customWidth="1"/>
    <col min="6" max="6" width="23.28515625" style="4" customWidth="1"/>
    <col min="7" max="7" width="21.28515625" style="4" customWidth="1"/>
    <col min="8" max="8" width="19.140625" style="4" customWidth="1"/>
    <col min="9" max="16384" width="11.42578125" style="4"/>
  </cols>
  <sheetData>
    <row r="1" spans="1:12" ht="75.75" customHeight="1" thickBot="1" x14ac:dyDescent="0.3">
      <c r="A1" s="88" t="s">
        <v>237</v>
      </c>
      <c r="B1" s="88"/>
      <c r="C1" s="88"/>
      <c r="D1" s="88"/>
      <c r="E1" s="88"/>
      <c r="F1" s="88"/>
      <c r="G1" s="88"/>
      <c r="H1" s="88"/>
    </row>
    <row r="2" spans="1:12" ht="15.75" customHeight="1" thickBot="1" x14ac:dyDescent="0.3">
      <c r="A2" s="34" t="s">
        <v>18</v>
      </c>
      <c r="B2" s="67"/>
      <c r="C2" s="111" t="s">
        <v>125</v>
      </c>
      <c r="D2" s="111"/>
      <c r="E2" s="111" t="s">
        <v>126</v>
      </c>
      <c r="F2" s="111"/>
      <c r="G2" s="111"/>
      <c r="H2" s="116"/>
    </row>
    <row r="3" spans="1:12" ht="15" customHeight="1" x14ac:dyDescent="0.25">
      <c r="A3" s="117" t="s">
        <v>80</v>
      </c>
      <c r="B3" s="127"/>
      <c r="C3" s="128"/>
      <c r="D3" s="128"/>
      <c r="E3" s="128"/>
      <c r="F3" s="128"/>
      <c r="G3" s="104" t="s">
        <v>202</v>
      </c>
      <c r="H3" s="105"/>
    </row>
    <row r="4" spans="1:12" ht="16.5" thickBot="1" x14ac:dyDescent="0.3">
      <c r="A4" s="117" t="s">
        <v>127</v>
      </c>
      <c r="B4" s="127"/>
      <c r="C4" s="112"/>
      <c r="D4" s="112"/>
      <c r="E4" s="112"/>
      <c r="F4" s="112"/>
      <c r="G4" s="106"/>
      <c r="H4" s="107"/>
    </row>
    <row r="5" spans="1:12" ht="32.25" customHeight="1" thickBot="1" x14ac:dyDescent="0.3">
      <c r="A5" s="7" t="s">
        <v>81</v>
      </c>
      <c r="B5" s="65" t="s">
        <v>184</v>
      </c>
      <c r="C5" s="43" t="s">
        <v>197</v>
      </c>
      <c r="D5" s="43" t="s">
        <v>83</v>
      </c>
      <c r="E5" s="43" t="s">
        <v>84</v>
      </c>
      <c r="F5" s="43" t="s">
        <v>85</v>
      </c>
      <c r="G5" s="43" t="s">
        <v>128</v>
      </c>
      <c r="H5" s="44" t="s">
        <v>87</v>
      </c>
    </row>
    <row r="6" spans="1:12" ht="105.75" thickBot="1" x14ac:dyDescent="0.3">
      <c r="A6" s="124" t="s">
        <v>130</v>
      </c>
      <c r="B6" s="59">
        <v>1</v>
      </c>
      <c r="C6" s="48" t="s">
        <v>129</v>
      </c>
      <c r="D6" s="48" t="s">
        <v>131</v>
      </c>
      <c r="E6" s="48" t="s">
        <v>132</v>
      </c>
      <c r="F6" s="52">
        <v>44012</v>
      </c>
      <c r="G6" s="48" t="s">
        <v>224</v>
      </c>
      <c r="H6" s="49">
        <v>0</v>
      </c>
    </row>
    <row r="7" spans="1:12" ht="180.75" thickBot="1" x14ac:dyDescent="0.3">
      <c r="A7" s="126"/>
      <c r="B7" s="59">
        <v>2</v>
      </c>
      <c r="C7" s="48" t="s">
        <v>195</v>
      </c>
      <c r="D7" s="48" t="s">
        <v>133</v>
      </c>
      <c r="E7" s="48" t="s">
        <v>134</v>
      </c>
      <c r="F7" s="52">
        <v>43921</v>
      </c>
      <c r="G7" s="48" t="s">
        <v>206</v>
      </c>
      <c r="H7" s="49">
        <v>1</v>
      </c>
    </row>
    <row r="8" spans="1:12" ht="45.75" thickBot="1" x14ac:dyDescent="0.3">
      <c r="A8" s="13" t="s">
        <v>135</v>
      </c>
      <c r="B8" s="59">
        <v>3</v>
      </c>
      <c r="C8" s="48" t="s">
        <v>196</v>
      </c>
      <c r="D8" s="48" t="s">
        <v>136</v>
      </c>
      <c r="E8" s="48" t="s">
        <v>113</v>
      </c>
      <c r="F8" s="48" t="s">
        <v>137</v>
      </c>
      <c r="G8" s="82"/>
      <c r="H8" s="49">
        <v>0</v>
      </c>
    </row>
    <row r="9" spans="1:12" ht="105.75" thickBot="1" x14ac:dyDescent="0.3">
      <c r="A9" s="13" t="s">
        <v>138</v>
      </c>
      <c r="B9" s="59">
        <v>4</v>
      </c>
      <c r="C9" s="48" t="s">
        <v>139</v>
      </c>
      <c r="D9" s="48" t="s">
        <v>140</v>
      </c>
      <c r="E9" s="48" t="s">
        <v>141</v>
      </c>
      <c r="F9" s="52">
        <v>44104</v>
      </c>
      <c r="G9" s="81" t="s">
        <v>225</v>
      </c>
      <c r="H9" s="49">
        <v>1</v>
      </c>
    </row>
    <row r="10" spans="1:12" ht="60.75" thickBot="1" x14ac:dyDescent="0.3">
      <c r="A10" s="13" t="s">
        <v>142</v>
      </c>
      <c r="B10" s="59">
        <v>5</v>
      </c>
      <c r="C10" s="48" t="s">
        <v>198</v>
      </c>
      <c r="D10" s="48" t="s">
        <v>143</v>
      </c>
      <c r="E10" s="48" t="s">
        <v>113</v>
      </c>
      <c r="F10" s="48" t="s">
        <v>124</v>
      </c>
      <c r="G10" s="48" t="s">
        <v>226</v>
      </c>
      <c r="H10" s="49">
        <v>1</v>
      </c>
    </row>
    <row r="11" spans="1:12" ht="60.75" thickBot="1" x14ac:dyDescent="0.3">
      <c r="A11" s="13" t="s">
        <v>144</v>
      </c>
      <c r="B11" s="59">
        <v>6</v>
      </c>
      <c r="C11" s="48" t="s">
        <v>145</v>
      </c>
      <c r="D11" s="48" t="s">
        <v>146</v>
      </c>
      <c r="E11" s="48" t="s">
        <v>113</v>
      </c>
      <c r="F11" s="48" t="s">
        <v>123</v>
      </c>
      <c r="G11" s="48" t="s">
        <v>226</v>
      </c>
      <c r="H11" s="49">
        <v>1</v>
      </c>
    </row>
    <row r="12" spans="1:12" ht="16.5" thickBot="1" x14ac:dyDescent="0.3">
      <c r="H12" s="79">
        <f>(+H6+H7+H8+H9+H10+H11)/6</f>
        <v>0.66666666666666663</v>
      </c>
      <c r="I12" s="94" t="s">
        <v>208</v>
      </c>
      <c r="J12" s="95"/>
      <c r="K12" s="95"/>
      <c r="L12" s="96"/>
    </row>
  </sheetData>
  <mergeCells count="8">
    <mergeCell ref="A1:H1"/>
    <mergeCell ref="I12:L12"/>
    <mergeCell ref="A6:A7"/>
    <mergeCell ref="C2:D2"/>
    <mergeCell ref="E2:H2"/>
    <mergeCell ref="A3:F3"/>
    <mergeCell ref="G3:H4"/>
    <mergeCell ref="A4:F4"/>
  </mergeCells>
  <pageMargins left="0.7" right="0.7" top="0.75" bottom="0.75" header="0.3" footer="0.3"/>
  <pageSetup scale="38" fitToHeight="0"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
  <sheetViews>
    <sheetView view="pageBreakPreview" zoomScale="60" zoomScaleNormal="100" workbookViewId="0">
      <selection sqref="A1:H1"/>
    </sheetView>
  </sheetViews>
  <sheetFormatPr baseColWidth="10" defaultRowHeight="15" x14ac:dyDescent="0.25"/>
  <cols>
    <col min="1" max="1" width="26.5703125" style="4" customWidth="1"/>
    <col min="2" max="2" width="6.7109375" style="4" bestFit="1" customWidth="1"/>
    <col min="3" max="3" width="39.5703125" style="4" customWidth="1"/>
    <col min="4" max="4" width="22.140625" style="4" bestFit="1" customWidth="1"/>
    <col min="5" max="5" width="20.85546875" style="4" customWidth="1"/>
    <col min="6" max="6" width="16.85546875" style="4" customWidth="1"/>
    <col min="7" max="7" width="23.7109375" style="4" customWidth="1"/>
    <col min="8" max="8" width="20.7109375" style="4" customWidth="1"/>
    <col min="9" max="16384" width="11.42578125" style="4"/>
  </cols>
  <sheetData>
    <row r="1" spans="1:12" ht="38.25" customHeight="1" thickBot="1" x14ac:dyDescent="0.3">
      <c r="A1" s="88" t="s">
        <v>236</v>
      </c>
      <c r="B1" s="88"/>
      <c r="C1" s="88"/>
      <c r="D1" s="88"/>
      <c r="E1" s="88"/>
      <c r="F1" s="88"/>
      <c r="G1" s="88"/>
      <c r="H1" s="88"/>
    </row>
    <row r="2" spans="1:12" ht="16.5" customHeight="1" thickBot="1" x14ac:dyDescent="0.3">
      <c r="A2" s="138" t="s">
        <v>18</v>
      </c>
      <c r="B2" s="139"/>
      <c r="C2" s="139"/>
      <c r="D2" s="140"/>
      <c r="E2" s="111" t="s">
        <v>77</v>
      </c>
      <c r="F2" s="111"/>
      <c r="G2" s="111"/>
      <c r="H2" s="116"/>
    </row>
    <row r="3" spans="1:12" ht="18" x14ac:dyDescent="0.25">
      <c r="A3" s="135" t="s">
        <v>80</v>
      </c>
      <c r="B3" s="136"/>
      <c r="C3" s="137"/>
      <c r="D3" s="137"/>
      <c r="E3" s="137"/>
      <c r="F3" s="137"/>
      <c r="G3" s="104" t="s">
        <v>202</v>
      </c>
      <c r="H3" s="105"/>
    </row>
    <row r="4" spans="1:12" ht="15" customHeight="1" thickBot="1" x14ac:dyDescent="0.3">
      <c r="A4" s="117" t="s">
        <v>147</v>
      </c>
      <c r="B4" s="127"/>
      <c r="C4" s="128"/>
      <c r="D4" s="128"/>
      <c r="E4" s="128"/>
      <c r="F4" s="128"/>
      <c r="G4" s="106"/>
      <c r="H4" s="107"/>
    </row>
    <row r="5" spans="1:12" ht="32.25" thickBot="1" x14ac:dyDescent="0.3">
      <c r="A5" s="64" t="s">
        <v>81</v>
      </c>
      <c r="B5" s="65" t="s">
        <v>184</v>
      </c>
      <c r="C5" s="61" t="s">
        <v>82</v>
      </c>
      <c r="D5" s="61" t="s">
        <v>83</v>
      </c>
      <c r="E5" s="61" t="s">
        <v>84</v>
      </c>
      <c r="F5" s="61" t="s">
        <v>85</v>
      </c>
      <c r="G5" s="61" t="s">
        <v>86</v>
      </c>
      <c r="H5" s="44" t="s">
        <v>87</v>
      </c>
    </row>
    <row r="6" spans="1:12" ht="60.75" thickBot="1" x14ac:dyDescent="0.3">
      <c r="A6" s="132" t="s">
        <v>148</v>
      </c>
      <c r="B6" s="69">
        <v>1</v>
      </c>
      <c r="C6" s="129" t="s">
        <v>149</v>
      </c>
      <c r="D6" s="47" t="s">
        <v>150</v>
      </c>
      <c r="E6" s="48" t="s">
        <v>5</v>
      </c>
      <c r="F6" s="52" t="s">
        <v>151</v>
      </c>
      <c r="G6" s="48" t="s">
        <v>227</v>
      </c>
      <c r="H6" s="56">
        <v>1</v>
      </c>
    </row>
    <row r="7" spans="1:12" ht="75.75" thickBot="1" x14ac:dyDescent="0.3">
      <c r="A7" s="133"/>
      <c r="B7" s="69">
        <v>2</v>
      </c>
      <c r="C7" s="130"/>
      <c r="D7" s="47" t="s">
        <v>152</v>
      </c>
      <c r="E7" s="48" t="s">
        <v>153</v>
      </c>
      <c r="F7" s="52">
        <v>43861</v>
      </c>
      <c r="G7" s="48" t="s">
        <v>228</v>
      </c>
      <c r="H7" s="56">
        <v>0.92</v>
      </c>
    </row>
    <row r="8" spans="1:12" ht="30.75" thickBot="1" x14ac:dyDescent="0.3">
      <c r="A8" s="133"/>
      <c r="B8" s="69">
        <v>3</v>
      </c>
      <c r="C8" s="130"/>
      <c r="D8" s="47" t="s">
        <v>154</v>
      </c>
      <c r="E8" s="48" t="s">
        <v>155</v>
      </c>
      <c r="F8" s="48" t="s">
        <v>156</v>
      </c>
      <c r="G8" s="48" t="s">
        <v>229</v>
      </c>
      <c r="H8" s="56">
        <v>1</v>
      </c>
    </row>
    <row r="9" spans="1:12" ht="60.75" thickBot="1" x14ac:dyDescent="0.3">
      <c r="A9" s="133"/>
      <c r="B9" s="69">
        <v>4</v>
      </c>
      <c r="C9" s="130"/>
      <c r="D9" s="47" t="s">
        <v>157</v>
      </c>
      <c r="E9" s="48" t="s">
        <v>158</v>
      </c>
      <c r="F9" s="48" t="s">
        <v>159</v>
      </c>
      <c r="G9" s="48" t="s">
        <v>230</v>
      </c>
      <c r="H9" s="56">
        <v>1</v>
      </c>
    </row>
    <row r="10" spans="1:12" ht="105.75" thickBot="1" x14ac:dyDescent="0.3">
      <c r="A10" s="133"/>
      <c r="B10" s="69">
        <v>5</v>
      </c>
      <c r="C10" s="130"/>
      <c r="D10" s="47" t="s">
        <v>160</v>
      </c>
      <c r="E10" s="48" t="s">
        <v>161</v>
      </c>
      <c r="F10" s="48" t="s">
        <v>162</v>
      </c>
      <c r="G10" s="48" t="s">
        <v>231</v>
      </c>
      <c r="H10" s="56">
        <v>1</v>
      </c>
    </row>
    <row r="11" spans="1:12" ht="135.75" thickBot="1" x14ac:dyDescent="0.3">
      <c r="A11" s="134"/>
      <c r="B11" s="69">
        <v>6</v>
      </c>
      <c r="C11" s="131"/>
      <c r="D11" s="47" t="s">
        <v>163</v>
      </c>
      <c r="E11" s="48" t="s">
        <v>164</v>
      </c>
      <c r="F11" s="55">
        <v>43891</v>
      </c>
      <c r="G11" s="48" t="s">
        <v>232</v>
      </c>
      <c r="H11" s="56">
        <v>0.5</v>
      </c>
    </row>
    <row r="12" spans="1:12" ht="90.75" thickBot="1" x14ac:dyDescent="0.3">
      <c r="A12" s="74" t="s">
        <v>165</v>
      </c>
      <c r="B12" s="69">
        <v>7</v>
      </c>
      <c r="C12" s="73" t="s">
        <v>166</v>
      </c>
      <c r="D12" s="48" t="s">
        <v>167</v>
      </c>
      <c r="E12" s="48" t="s">
        <v>168</v>
      </c>
      <c r="F12" s="48" t="s">
        <v>169</v>
      </c>
      <c r="G12" s="48" t="s">
        <v>233</v>
      </c>
      <c r="H12" s="56">
        <v>1</v>
      </c>
    </row>
    <row r="13" spans="1:12" ht="60.75" thickBot="1" x14ac:dyDescent="0.3">
      <c r="A13" s="74" t="s">
        <v>170</v>
      </c>
      <c r="B13" s="69">
        <v>8</v>
      </c>
      <c r="C13" s="73" t="s">
        <v>171</v>
      </c>
      <c r="D13" s="48" t="s">
        <v>172</v>
      </c>
      <c r="E13" s="48" t="s">
        <v>173</v>
      </c>
      <c r="F13" s="52">
        <v>44104</v>
      </c>
      <c r="G13" s="48" t="s">
        <v>234</v>
      </c>
      <c r="H13" s="56">
        <v>0</v>
      </c>
    </row>
    <row r="14" spans="1:12" ht="75.75" customHeight="1" thickBot="1" x14ac:dyDescent="0.3">
      <c r="A14" s="132" t="s">
        <v>174</v>
      </c>
      <c r="B14" s="69">
        <v>9</v>
      </c>
      <c r="C14" s="47" t="s">
        <v>175</v>
      </c>
      <c r="D14" s="48" t="s">
        <v>177</v>
      </c>
      <c r="E14" s="48" t="s">
        <v>179</v>
      </c>
      <c r="F14" s="52">
        <v>43921</v>
      </c>
      <c r="G14" s="48" t="s">
        <v>207</v>
      </c>
      <c r="H14" s="56">
        <v>1</v>
      </c>
    </row>
    <row r="15" spans="1:12" ht="75.75" thickBot="1" x14ac:dyDescent="0.3">
      <c r="A15" s="134"/>
      <c r="B15" s="69">
        <v>10</v>
      </c>
      <c r="C15" s="53" t="s">
        <v>176</v>
      </c>
      <c r="D15" s="51" t="s">
        <v>178</v>
      </c>
      <c r="E15" s="51" t="s">
        <v>180</v>
      </c>
      <c r="F15" s="54">
        <v>44104</v>
      </c>
      <c r="G15" s="51" t="s">
        <v>234</v>
      </c>
      <c r="H15" s="57">
        <v>0</v>
      </c>
    </row>
    <row r="16" spans="1:12" ht="16.5" thickBot="1" x14ac:dyDescent="0.3">
      <c r="H16" s="79">
        <f>(H6+H7+H8+H9+H10+H11+H12+H12+H13+H14+H15)/10</f>
        <v>0.84199999999999997</v>
      </c>
      <c r="I16" s="94" t="s">
        <v>208</v>
      </c>
      <c r="J16" s="95"/>
      <c r="K16" s="95"/>
      <c r="L16" s="96"/>
    </row>
  </sheetData>
  <mergeCells count="10">
    <mergeCell ref="A1:H1"/>
    <mergeCell ref="I16:L16"/>
    <mergeCell ref="C6:C11"/>
    <mergeCell ref="A6:A11"/>
    <mergeCell ref="A14:A15"/>
    <mergeCell ref="E2:H2"/>
    <mergeCell ref="A3:F3"/>
    <mergeCell ref="G3:H4"/>
    <mergeCell ref="A4:F4"/>
    <mergeCell ref="A2:D2"/>
  </mergeCells>
  <pageMargins left="0.7" right="0.7" top="0.75" bottom="0.75" header="0.3" footer="0.3"/>
  <pageSetup scale="47" fitToHeight="0"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
  <sheetViews>
    <sheetView view="pageBreakPreview" zoomScale="60" zoomScaleNormal="100" workbookViewId="0">
      <selection sqref="A1:E1"/>
    </sheetView>
  </sheetViews>
  <sheetFormatPr baseColWidth="10" defaultRowHeight="15" x14ac:dyDescent="0.2"/>
  <cols>
    <col min="1" max="1" width="27.85546875" style="1" customWidth="1"/>
    <col min="2" max="2" width="34.140625" style="1" customWidth="1"/>
    <col min="3" max="3" width="27.28515625" style="1" customWidth="1"/>
    <col min="4" max="4" width="26.7109375" style="1" customWidth="1"/>
    <col min="5" max="5" width="31.140625" style="1" customWidth="1"/>
    <col min="6" max="16384" width="11.42578125" style="1"/>
  </cols>
  <sheetData>
    <row r="1" spans="1:8" ht="50.25" customHeight="1" thickBot="1" x14ac:dyDescent="0.25">
      <c r="A1" s="88" t="s">
        <v>236</v>
      </c>
      <c r="B1" s="88"/>
      <c r="C1" s="88"/>
      <c r="D1" s="88"/>
      <c r="E1" s="147"/>
      <c r="F1" s="87"/>
      <c r="G1" s="87"/>
      <c r="H1" s="87"/>
    </row>
    <row r="2" spans="1:8" ht="16.5" thickBot="1" x14ac:dyDescent="0.3">
      <c r="A2" s="144" t="s">
        <v>18</v>
      </c>
      <c r="B2" s="145"/>
      <c r="C2" s="146"/>
      <c r="D2" s="35" t="s">
        <v>183</v>
      </c>
      <c r="E2" s="36"/>
    </row>
    <row r="3" spans="1:8" ht="32.25" thickBot="1" x14ac:dyDescent="0.25">
      <c r="A3" s="37" t="s">
        <v>184</v>
      </c>
      <c r="B3" s="38" t="s">
        <v>185</v>
      </c>
      <c r="C3" s="38" t="s">
        <v>186</v>
      </c>
      <c r="D3" s="38" t="s">
        <v>187</v>
      </c>
      <c r="E3" s="38" t="s">
        <v>87</v>
      </c>
    </row>
    <row r="4" spans="1:8" ht="45.75" thickBot="1" x14ac:dyDescent="0.25">
      <c r="A4" s="39">
        <v>1</v>
      </c>
      <c r="B4" s="40" t="s">
        <v>199</v>
      </c>
      <c r="C4" s="41">
        <v>4</v>
      </c>
      <c r="D4" s="42"/>
      <c r="E4" s="83">
        <f>+'COMPONENTE 1 RIESGOS'!H14</f>
        <v>0.5</v>
      </c>
    </row>
    <row r="5" spans="1:8" ht="30.75" thickBot="1" x14ac:dyDescent="0.25">
      <c r="A5" s="39">
        <v>2</v>
      </c>
      <c r="B5" s="40" t="s">
        <v>181</v>
      </c>
      <c r="C5" s="41">
        <v>5</v>
      </c>
      <c r="D5" s="42"/>
      <c r="E5" s="84">
        <f>+'COMPONENTE 2 TRAMITES'!L14</f>
        <v>0.29599999999999999</v>
      </c>
    </row>
    <row r="6" spans="1:8" ht="30.75" thickBot="1" x14ac:dyDescent="0.25">
      <c r="A6" s="39">
        <v>3</v>
      </c>
      <c r="B6" s="40" t="s">
        <v>182</v>
      </c>
      <c r="C6" s="41">
        <v>8</v>
      </c>
      <c r="D6" s="42"/>
      <c r="E6" s="85">
        <f>+'COMPONENTE 3 RENDICION CUENTAS'!I16</f>
        <v>0.72160000000000002</v>
      </c>
    </row>
    <row r="7" spans="1:8" ht="30.75" thickBot="1" x14ac:dyDescent="0.25">
      <c r="A7" s="39">
        <v>4</v>
      </c>
      <c r="B7" s="40" t="s">
        <v>200</v>
      </c>
      <c r="C7" s="41">
        <v>3</v>
      </c>
      <c r="D7" s="42"/>
      <c r="E7" s="85">
        <f>+'COMPONENTE 4 ATENCION CIUDADANO'!H12</f>
        <v>0.66666666666666663</v>
      </c>
    </row>
    <row r="8" spans="1:8" ht="30.75" thickBot="1" x14ac:dyDescent="0.25">
      <c r="A8" s="39">
        <v>5</v>
      </c>
      <c r="B8" s="40" t="s">
        <v>201</v>
      </c>
      <c r="C8" s="41">
        <v>8</v>
      </c>
      <c r="D8" s="42"/>
      <c r="E8" s="86">
        <f>+'COMPONENTE 5 TRANSPARENCIA E IN'!H16</f>
        <v>0.84199999999999997</v>
      </c>
    </row>
    <row r="9" spans="1:8" ht="16.5" thickBot="1" x14ac:dyDescent="0.25">
      <c r="A9" s="141" t="s">
        <v>209</v>
      </c>
      <c r="B9" s="142"/>
      <c r="C9" s="142"/>
      <c r="D9" s="143"/>
      <c r="E9" s="85">
        <f>(E4+E5+E6+E7+E8)/5</f>
        <v>0.60525333333333342</v>
      </c>
    </row>
  </sheetData>
  <mergeCells count="3">
    <mergeCell ref="A9:D9"/>
    <mergeCell ref="A2:C2"/>
    <mergeCell ref="A1:E1"/>
  </mergeCells>
  <pageMargins left="0.7" right="0.7" top="0.75" bottom="0.75" header="0.3" footer="0.3"/>
  <pageSetup scale="61" fitToHeight="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COMPONENTE 1 RIESGOS</vt:lpstr>
      <vt:lpstr>COMPONENTE 2 TRAMITES</vt:lpstr>
      <vt:lpstr>COMPONENTE 3 RENDICION CUENTAS</vt:lpstr>
      <vt:lpstr>COMPONENTE 4 ATENCION CIUDADANO</vt:lpstr>
      <vt:lpstr>COMPONENTE 5 TRANSPARENCIA E IN</vt:lpstr>
      <vt:lpstr>CUMPLIMIENTO 5 COMPONENTES</vt:lpstr>
      <vt:lpstr>'COMPONENTE 1 RIESGOS'!Área_de_impresión</vt:lpstr>
      <vt:lpstr>'COMPONENTE 2 TRAMITES'!Área_de_impresión</vt:lpstr>
      <vt:lpstr>'COMPONENTE 3 RENDICION CUENTAS'!Área_de_impresión</vt:lpstr>
      <vt:lpstr>'COMPONENTE 4 ATENCION CIUDADANO'!Área_de_impresión</vt:lpstr>
      <vt:lpstr>'COMPONENTE 5 TRANSPARENCIA E IN'!Área_de_impresión</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Control Interno</cp:lastModifiedBy>
  <dcterms:created xsi:type="dcterms:W3CDTF">2020-05-06T23:53:37Z</dcterms:created>
  <dcterms:modified xsi:type="dcterms:W3CDTF">2020-11-25T16:43:19Z</dcterms:modified>
</cp:coreProperties>
</file>