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20490" windowHeight="7590"/>
  </bookViews>
  <sheets>
    <sheet name="COMPONENTE 1 RIESGOS" sheetId="1" r:id="rId1"/>
    <sheet name="COMPONENTE 2 TRAMITES" sheetId="2" r:id="rId2"/>
    <sheet name="COMPONENTE 3 RENDICION CUENTAS" sheetId="3" r:id="rId3"/>
    <sheet name="COMPONENTE 4 ATENCION CIUDADANO" sheetId="4" r:id="rId4"/>
    <sheet name="COMPONENTE 5 TRANSPARENCIA E IN" sheetId="5" r:id="rId5"/>
    <sheet name="CUMPLIMIENTO 5 COMPONENTES" sheetId="7" r:id="rId6"/>
  </sheets>
  <calcPr calcId="145621"/>
</workbook>
</file>

<file path=xl/calcChain.xml><?xml version="1.0" encoding="utf-8"?>
<calcChain xmlns="http://schemas.openxmlformats.org/spreadsheetml/2006/main">
  <c r="H16" i="3" l="1"/>
  <c r="H14" i="1" l="1"/>
  <c r="H16" i="5" l="1"/>
  <c r="H12" i="4"/>
  <c r="L14" i="2" l="1"/>
  <c r="E7" i="7" l="1"/>
  <c r="E8" i="7"/>
  <c r="E6" i="7"/>
  <c r="E5" i="7"/>
  <c r="E4" i="7"/>
  <c r="E9" i="7" l="1"/>
</calcChain>
</file>

<file path=xl/sharedStrings.xml><?xml version="1.0" encoding="utf-8"?>
<sst xmlns="http://schemas.openxmlformats.org/spreadsheetml/2006/main" count="308" uniqueCount="233">
  <si>
    <t>Actualizar la Política de Administración del Riesgo. “si es  necesario “.</t>
  </si>
  <si>
    <t>Política Actualizada y adoptada.</t>
  </si>
  <si>
    <t>Planeación y Sub Administrativa</t>
  </si>
  <si>
    <t>Socializar la política de Administración del Riesgo</t>
  </si>
  <si>
    <t>Página web,  Correos electrónicos, comunicados internos y personal de Planta y contratistas  del HSV ESE.</t>
  </si>
  <si>
    <t>Planeación</t>
  </si>
  <si>
    <t>Realizar el Mapa de Riesgos de Corrupción,   de acuerdo a los requerimientos establecidos por el DAFP, e Integración con el SARLAF, posibles riesgos de LA/FT.</t>
  </si>
  <si>
    <t>Oficina de Planeación (coordina), Sub Adm y Científica  junto a Líderes de procesos.</t>
  </si>
  <si>
    <t>Socialización del Mapa de Riesgos de Corrupción a personal de Planta y personal contratista de la entidad, Correos y Carteleras informativas.</t>
  </si>
  <si>
    <t>Mapa de Riesgos de Corrupción socializado.</t>
  </si>
  <si>
    <t>Realizar la Publicación del Mapa de Riesgos de Corrupción en la a Página web.</t>
  </si>
  <si>
    <t>Mapa de Riesgos Publicado.</t>
  </si>
  <si>
    <t>Planeación y Sistemas de Información</t>
  </si>
  <si>
    <t>Seguimiento al Mapa de Riesgos de Corrupción</t>
  </si>
  <si>
    <t>Cuatrimestral</t>
  </si>
  <si>
    <t>Realizar seguimiento al Mapa de Corrupción en los plazos establecidos.</t>
  </si>
  <si>
    <t>Oficina de Control Interno</t>
  </si>
  <si>
    <t>Observaciones</t>
  </si>
  <si>
    <t>HOSPITAL SAN VICENTE DE ARAUCA</t>
  </si>
  <si>
    <t>Subcomponente/Proceso 3.                                                                    Consulta y divulgación.</t>
  </si>
  <si>
    <t>planeación</t>
  </si>
  <si>
    <t>Informe de seguimiento.</t>
  </si>
  <si>
    <t>Fecha de Publicación: 31-Enero-2020</t>
  </si>
  <si>
    <t>Subcomponente/Proceso 1.                                              Política de Administración de Riesgos</t>
  </si>
  <si>
    <t xml:space="preserve">Subcomponente/Proceso 4.                                           Monitoreo y Revisión.                                                               </t>
  </si>
  <si>
    <t>Subcomponente/Proceso 5                                         Seguimiento</t>
  </si>
  <si>
    <t>Subcomponente/Proceso 2.                                           Mapa de Riesgos de Corrupción</t>
  </si>
  <si>
    <t>Mapa de Riesgos de Corrupción realizado</t>
  </si>
  <si>
    <t>Realizar revisión a los procesos que presentan posibles riesgos de corrupción.</t>
  </si>
  <si>
    <t>TIPO DE RACIONALIZACIÓN</t>
  </si>
  <si>
    <t>ACCIÓN ESPECÍFICA DE RACIONALIZACIÓN</t>
  </si>
  <si>
    <t>SITUACIÓN ACTUAL</t>
  </si>
  <si>
    <t>BENEFICIO AL CIUDADANO Y/O ENTIDAD</t>
  </si>
  <si>
    <t>DEPENDENCIA RESPONSABLE</t>
  </si>
  <si>
    <t>FECHA DE REALIZACIÓN</t>
  </si>
  <si>
    <t>INICIO</t>
  </si>
  <si>
    <t>FIN</t>
  </si>
  <si>
    <t xml:space="preserve">% de Avance </t>
  </si>
  <si>
    <t>dd/mm/aa</t>
  </si>
  <si>
    <t>HOSPITAL SAN VICENTE DE ARAUCA-ESE</t>
  </si>
  <si>
    <t>COMPONENTE 2: PLANEACIÓN DE LA ESTRATEGIA Y RACIONALIZACIÓN DE TRAMITES</t>
  </si>
  <si>
    <t>NOMBRE DEL TRÁMITE, PROCESO O PROCEDIMIENTO</t>
  </si>
  <si>
    <t>DESCRIPCIÓN DE LA MEJORA A REALIZAR AL TRÁMITE, PROCESO O PROCEDIMIENTO</t>
  </si>
  <si>
    <t>Adquisición de un digiturno para mejorar el acceso al usuario al servicio de urgancias</t>
  </si>
  <si>
    <t>Entrega de Resultados de imágenes diagnósticas (RX, tomografías, Resonancias)</t>
  </si>
  <si>
    <t>Ampliación de la agenda de algunas especialidades</t>
  </si>
  <si>
    <t>Habilitación de herramientas electrónicas</t>
  </si>
  <si>
    <t>Sistema Único de Tramites</t>
  </si>
  <si>
    <t>Tecnológico</t>
  </si>
  <si>
    <t>Administrativa</t>
  </si>
  <si>
    <t>Normativa</t>
  </si>
  <si>
    <t>Modernización de herramientas tecnológicas para el acceso ordenadamente del ingreso de usuarios al servicio de urgencias.</t>
  </si>
  <si>
    <t>Prestar un servicio eficiente a los usuarios que requieren de un diagnóstico basado en diagnósticas (RX, tomografías, ecografías, Resonancias)</t>
  </si>
  <si>
    <t xml:space="preserve">Asignación de citas médicas especializadas </t>
  </si>
  <si>
    <t>Fortalecer la página web del Hospital San Vicente de Arauca. E.S.E.</t>
  </si>
  <si>
    <t>Realizar actualización de los tramites en la plataforma Sistema Único de Insformación de Tramites-SUIT.</t>
  </si>
  <si>
    <t>Congestión por el orden de llegada de los usuarios a solicitar la atención en el área de urgencias.</t>
  </si>
  <si>
    <t>Demora en la entrega de resultados, meta de entrega a las 72 horas.</t>
  </si>
  <si>
    <t>Alta demanda en algunas especialidades por ser el único hospital de referencia en el Departamento.</t>
  </si>
  <si>
    <t>Tramites desactualizados en el SUIT.</t>
  </si>
  <si>
    <t>Prestar un servicio eficiente de manera consecutiva de acuerdo al orden de llegada del usuario.</t>
  </si>
  <si>
    <t>Prestar un servicio de manera eficiente y eficaz.</t>
  </si>
  <si>
    <t>Fortalecer la oportunidad en la agenda medica de especialistas.</t>
  </si>
  <si>
    <t>Fortalecer las herramientas electrónicas con que cuenta la entidad para que la comunidad pueda acceder y obtener información, con el propósito de brindar la información requerida por la comunidad.</t>
  </si>
  <si>
    <t>Mantener actualizado el SUIT para que los usuarios de manera fácil y rápida conozcan los pasos para realizar el debido tramite.</t>
  </si>
  <si>
    <t>Ciudadano/Entidad</t>
  </si>
  <si>
    <t>Subdirección Administrtiva</t>
  </si>
  <si>
    <t>Suddirección científica/Gestión ambulatoria GIU</t>
  </si>
  <si>
    <t>Subdirección Administrativa y líder de sistemas y comunicador social</t>
  </si>
  <si>
    <t>Planeación y líderes responsables de los tramites.</t>
  </si>
  <si>
    <t>Abril</t>
  </si>
  <si>
    <t>Febrero</t>
  </si>
  <si>
    <t>Mayo</t>
  </si>
  <si>
    <t>Diciembre</t>
  </si>
  <si>
    <t>Julio</t>
  </si>
  <si>
    <t>Marzo</t>
  </si>
  <si>
    <t>PLAN ANTICORRUPCIÓN Y ATENCIÓN AL CIUDADANO 2020</t>
  </si>
  <si>
    <t>VIGENCIA:2020</t>
  </si>
  <si>
    <t>Líder Imagenología</t>
  </si>
  <si>
    <r>
      <rPr>
        <b/>
        <sz val="12"/>
        <color theme="1"/>
        <rFont val="Arial"/>
        <family val="2"/>
      </rPr>
      <t>COMPONENTE 1:</t>
    </r>
    <r>
      <rPr>
        <sz val="12"/>
        <color theme="1"/>
        <rFont val="Arial"/>
        <family val="2"/>
      </rPr>
      <t xml:space="preserve"> </t>
    </r>
    <r>
      <rPr>
        <b/>
        <sz val="12"/>
        <color theme="1"/>
        <rFont val="Arial"/>
        <family val="2"/>
      </rPr>
      <t>GESTIÓN DE RIESGOS DE CORRUPCIÓN/ MAPA DE RIESGOS</t>
    </r>
  </si>
  <si>
    <t>PLAN ANTICORRUPCIÓN Y ATENCIÓN AL CIUDADANO</t>
  </si>
  <si>
    <t>SUBCOMPONENTE</t>
  </si>
  <si>
    <t>ACTIVIDADES</t>
  </si>
  <si>
    <t>META O PRODUCTO</t>
  </si>
  <si>
    <t>RESPONSABLE</t>
  </si>
  <si>
    <t>FECHA</t>
  </si>
  <si>
    <t>OBSERVACIONES</t>
  </si>
  <si>
    <t>% AVANCE</t>
  </si>
  <si>
    <t>% de avance</t>
  </si>
  <si>
    <t>HOSPITAL SAN VICENTE DE ARAUA</t>
  </si>
  <si>
    <t>Fecha de Publicación: 31 DE ENERO DE 2020</t>
  </si>
  <si>
    <t>COMPONENTE 3: RENDICIÓN DE CUENTAS</t>
  </si>
  <si>
    <t>INFORMACIÓN DE LA CALIDAD Y LENGUAJE COMPRENSIBLE</t>
  </si>
  <si>
    <t>Realización de la Caracterización de
Usuarios y grupos de interés para
identificar características, necesidades,
intereses, expectativas y preferencias
de la población objetivo a atender.</t>
  </si>
  <si>
    <t xml:space="preserve">Caracterización de
Usuarios y grupos
de interés
</t>
  </si>
  <si>
    <t>Actualizar fechas y realizar las actividades derivadas del Autodiagnóstico del MIPG</t>
  </si>
  <si>
    <t>Desarrollo del Plan de Acción.</t>
  </si>
  <si>
    <t>Integración y Publicación de los 12 Planes Institucionales en el Link de Transparencia y Acceso a la información Pública Decreto 612/2018</t>
  </si>
  <si>
    <t>Publicación en la Página Web.</t>
  </si>
  <si>
    <t>Planeación/ Sistemas</t>
  </si>
  <si>
    <t>Publicación de los estados Financieros trimestralmente</t>
  </si>
  <si>
    <t>Estados financieros Publicados</t>
  </si>
  <si>
    <t>Contabilidad/ Sistemas</t>
  </si>
  <si>
    <t>Publicación de las Ejecuciones Presupuéstales</t>
  </si>
  <si>
    <t>Ejecuciones Presupuéstales publicadas</t>
  </si>
  <si>
    <t>Financiera/ Sistemas</t>
  </si>
  <si>
    <t>DIALOGO DE DOLE VIA CON LA CIUDADANÍA Y LAS ORGANIZACIONES</t>
  </si>
  <si>
    <t>Generar espacios que permitan escuchar a la comunidad con el fin de establecer comunicación permanente y tomar acciones correctivas necesarias.</t>
  </si>
  <si>
    <t>Realizar Como mínimo tres (3) reuniones con la Asociación de Usuarios</t>
  </si>
  <si>
    <t>Dirección/ Planeación</t>
  </si>
  <si>
    <t>Realización de las Encuestas de satisfacción del Usuario.</t>
  </si>
  <si>
    <t>Resultado y difusión a los líderes de procesos para tomar acciones correctivas o de mejora sí se presenta el caso.</t>
  </si>
  <si>
    <t>GIU</t>
  </si>
  <si>
    <t>INCENTIVOS PARA MOTIVAR LA CULTURA DE RENDICIÓN Y PETICIÓN DE CUENTAS</t>
  </si>
  <si>
    <t>Realizar Acciones de Sensibilización e incentivos a servidores públicos y ciudadanos en la importancia de una cultura de Rendición y Petición de Cuentas respectivamente.</t>
  </si>
  <si>
    <t>Informe y evaluación de las Acciones de Incentivos realizadas por la entidad</t>
  </si>
  <si>
    <t>EVALUACIÓN Y RETROALIMENTACIÓN DE LA GESTIÓN INSTITUCIONAL</t>
  </si>
  <si>
    <t>Realización de la jornada de Rendición de Cuentas</t>
  </si>
  <si>
    <t>Evaluación del proceso de Rendición de cuentas</t>
  </si>
  <si>
    <t>Resultados de Encuestas de evaluación.</t>
  </si>
  <si>
    <t>Evento dirigido a la comunidad en general</t>
  </si>
  <si>
    <t>Dirección planeación</t>
  </si>
  <si>
    <t>Mensual</t>
  </si>
  <si>
    <t>VIGENCIA: 2020</t>
  </si>
  <si>
    <t>Fecha de Publicación: 31-Ene-2020</t>
  </si>
  <si>
    <t>COMPONENTE 4: ATENCIÓN AL CIUDADANO</t>
  </si>
  <si>
    <t>OBSERVCIONES</t>
  </si>
  <si>
    <t>Actualizar la Plataforma Estratégica</t>
  </si>
  <si>
    <t>ESTRUCTURA ADMINISTRATIVA Y DIRECCIONAMIENTO ESTRATÉGICO</t>
  </si>
  <si>
    <t>Plataforma estratégica
actualizada y
socializada</t>
  </si>
  <si>
    <t xml:space="preserve">Dirección
Subdireccíón
Administrativa y
Científica, Planeación,
Mejoramiento
Continuo
</t>
  </si>
  <si>
    <t>Plan de Acción de la Política de Servicio al Ciudadano.</t>
  </si>
  <si>
    <t>Planeacíón</t>
  </si>
  <si>
    <t>FORTALECIMIENTO DE LOS CANALES DE ATENCIÓN</t>
  </si>
  <si>
    <t>Una Capacitación semestral</t>
  </si>
  <si>
    <t>TALENTO HUMANO</t>
  </si>
  <si>
    <t>Promover espacios de sensibilización para fortalecer la cultura de servicio al interior de la entidad</t>
  </si>
  <si>
    <t>Capacitación sobre humanización del servicio (lista de asistencia)</t>
  </si>
  <si>
    <t>Líder talento humano Subdirección Administrativa</t>
  </si>
  <si>
    <t>NORMATIVO Y PROCEDIMENTAL</t>
  </si>
  <si>
    <t>Informes presentados a la Sub Administrativa</t>
  </si>
  <si>
    <t>RELACIÓN AMIENTO CON EL CUIDADANO</t>
  </si>
  <si>
    <t>Realizar encuesta al usuario para determinar el nivel de satisfacción que estos tienen frente al servicio recibido</t>
  </si>
  <si>
    <t>Informar los resultados al nivel directivo con el fin de identificar oportunidades y acciones de mejora</t>
  </si>
  <si>
    <t>COMPONENTE 5: MECANISMOS PARA LA TRANSPARECNIA Y ACESSO A LA INFORMACIÓN</t>
  </si>
  <si>
    <t>LINEAMIENTOS DE TRANSPARENCIA ACTIVA</t>
  </si>
  <si>
    <t>Publicación en página Web de
la entidad.</t>
  </si>
  <si>
    <t>Informe de Redición de Cuentas</t>
  </si>
  <si>
    <t>5 días Hábiles
después de la
rendición de
Cuentas</t>
  </si>
  <si>
    <t xml:space="preserve">Planes de Acción Institucionales (12)
Decreto 612/2018
</t>
  </si>
  <si>
    <t xml:space="preserve">Planeación /Líder
Responsable y
Sistemas
</t>
  </si>
  <si>
    <t>Estados Financieros</t>
  </si>
  <si>
    <t>Contabilidad/Sistemas</t>
  </si>
  <si>
    <t>Trimestrales</t>
  </si>
  <si>
    <t>Ejecuciones Presupuéstales Y
presupuesto de la vigencia</t>
  </si>
  <si>
    <t>Financiera/Sistemas</t>
  </si>
  <si>
    <t>Trimestral y
Anua</t>
  </si>
  <si>
    <t xml:space="preserve">Informes pormenorizados de Control
Interno
</t>
  </si>
  <si>
    <t>Control Interno
/Sistemas</t>
  </si>
  <si>
    <t>Cuatrimestrales</t>
  </si>
  <si>
    <t>Directorio de Información de Servidores
Públicos y Contratistas</t>
  </si>
  <si>
    <t>Talento Humano</t>
  </si>
  <si>
    <t>LINEAMIENTOS DE
TRANSPARENCIA
PASIVA</t>
  </si>
  <si>
    <t xml:space="preserve">Responder a las solicitudes de acceso a
la información realizados a la entidad en
los términos establecidos en la Ley.
</t>
  </si>
  <si>
    <t>Respuesta oportuna a Solicitud de
Información</t>
  </si>
  <si>
    <t>Talento humano, GIU y Jurídica</t>
  </si>
  <si>
    <t>Permanente</t>
  </si>
  <si>
    <t>ELABORACIÓN DE LOS INSTRUMENTOS DE GESTIÓN DE LA INFORMACIÓN</t>
  </si>
  <si>
    <t xml:space="preserve">Implementar las Tablas de Valoración
Documental
</t>
  </si>
  <si>
    <t>Propuesta definida.</t>
  </si>
  <si>
    <t>Técnico de Archivo</t>
  </si>
  <si>
    <t>CRITERIO DIFERENCIAL DE ACCESIBILIDAD</t>
  </si>
  <si>
    <t xml:space="preserve">Señalización y mantenimiento de las
vias de acceso a personas en
condición de discapacidad de la
movilidad
</t>
  </si>
  <si>
    <t>Acceso a la información para personas
en condición de discapacidad de
invidente</t>
  </si>
  <si>
    <t>Señalización en las vías de acceso a
los diferentes servicios de la entidad.</t>
  </si>
  <si>
    <t>Implementación sistema de lectura braille en los servicios de la entidad.</t>
  </si>
  <si>
    <t>Recursos Físicos</t>
  </si>
  <si>
    <t>Sub. Administrativa y
GIU</t>
  </si>
  <si>
    <t>Componente 2: Estrategias de Racionalización de Trámites</t>
  </si>
  <si>
    <t>Componente 3: Rendición de Cuentas</t>
  </si>
  <si>
    <t>ITEM</t>
  </si>
  <si>
    <t>COMPONENTE</t>
  </si>
  <si>
    <t>ACTIVIDADES PROGRAMADAS</t>
  </si>
  <si>
    <t>ACTIVIDADES CUMPLIDAS</t>
  </si>
  <si>
    <t xml:space="preserve"> 31 marzo,                                  30 junio,                         30sep                                           31 dic</t>
  </si>
  <si>
    <t>Realizar el Autodiagnostico de Servicio al Ciudadano como parte del proceso de implementación del Modelo Integrado de Planeación y Gestión (MIPG).</t>
  </si>
  <si>
    <t>Capacitación sobre atención al usuario al personal de call center y personal de Atención al usuario.</t>
  </si>
  <si>
    <t>ACTIVIDAD</t>
  </si>
  <si>
    <t>Elaborar periódicamente informes de PQRS para identificar oportunidades de mejora en la prestación de los servicios</t>
  </si>
  <si>
    <t>Componente 1: Gestión del Riesgo de Corrupción – Mapa de Riesgos.</t>
  </si>
  <si>
    <t>Componente 4: Atención al Ciudadano</t>
  </si>
  <si>
    <t>Componente 5:  Transparencia y el Acceso a la Información.</t>
  </si>
  <si>
    <t>La entidad cuenta actualmente con herramientas electrónicas como la página web donde la comunidad puede presentr quejas, recomendaciones o solicitudes, sin embargo esta no es utilizada por los usuarios.</t>
  </si>
  <si>
    <t>SEGUIMIENTO AGOSTO 2020</t>
  </si>
  <si>
    <t>AVANCE DE SEGUIMIENTO AGOSTO 2020</t>
  </si>
  <si>
    <t>SEGUIMIENTO: 31 DE AGOSTO DE 2020</t>
  </si>
  <si>
    <t>Debido a la pandemia de covid-19 se implemento en el servicio de imagenologia el envio de lecturas de los diferentes estudios de imágenes diagnosticas por correo y wassap, asi evitando que el paciente tenga que volver asistir al centro asistencial, los pacientes sin acceso  se les entrega fisicamente.</t>
  </si>
  <si>
    <t>Se solicito a las EPS allegar al Hosital San vicente de Arauca, la relación de los grupos de interés con carcterización para unificar la actividad. Sin Respuesta alguna. Se solicitará nuevamente para dar cumplimiento de avance. Evidencia: Correo electronico de solicitud a EPS.</t>
  </si>
  <si>
    <t>En cumplimiento a Ley 1474/11, Ley 1712/14, Decreto 1081/15, Decreto 179/19. Se actualizo la matriz de transparencia que permita publicar en la página web de la entidad de acuerdo a los lineamientos de MIPG. Como evidencia se anexa matriz de transparencia acualizada. REVISAR CON SISTEMAS CUMPLIMIENTO MATRIZ DE TRANSPARENCIA.</t>
  </si>
  <si>
    <t>A partir de los resultados del FURAG, el 2 de junio se realizo reunión con todos los líderes de proceso socializando resultados, y a partir de allí se realizó reunión con los líderes de las políticas para la revisión y entrega de los autodiagnosticos y planes de acción. Evidencia consolidada y entregada.</t>
  </si>
  <si>
    <t>La ejecución presupuestal con corte a 30 de junio de 2020, fue publicado a partir del correo enviado por el proceso de Gestión financiera y contable el 16/07/2020. (Evidencia anexa)</t>
  </si>
  <si>
    <t>Los estados financieros fueron publicado a partir del correo enviado por el proceso de Gestión financiera y contable el 19/08/2020. (Evidencia anexa)</t>
  </si>
  <si>
    <t>Mediante circular No. GDE-D-008, de fecha 17 de junio de 2020, se invitó a participar a todos los procesos en la construcción de la visión institucional, al 26 de junio fueron presentadas 7 visiones que fueron allegadas al correo institucional de planeación y con acta No. 010 del 23 de Julio de 2020, ante el comité institucional de gestión y desempeño la alta dirección eligió la visión que mejor se adapta a la necesidad de la entidad, posterior a ello será socializada a la junta directiva para su aprobación definitiva. Así mismo, desde el mes de julio al mes de agosto se construyó y actualizó caracterización de procesos y procedimientos para ser estandarizado por mejoramiento continuo y ser socializado a partir del III trimestre a todos los trabajadores de la entidad</t>
  </si>
  <si>
    <t>ACCION A CUMPLIR PARA EL III TRIMESTRE</t>
  </si>
  <si>
    <t>TOTAL % SEGUIMIENTO AGOSTO 2020</t>
  </si>
  <si>
    <t>ACCION CUMPLIDA Y EVALUADA EN EL I CUATRIMESTRE</t>
  </si>
  <si>
    <t>ACCIÓN EVALUADA EN EL I CUATRIMESTRE SIN AVANCES. La política de Administración del Riesgo fue adoptada mediante Resolución No. 2-0331 del 17/05/2019. Vigente al I trimestre de 2020. Para el II trimestre 2020, se realizará actualización en la construcción y seguimiento de riesgos.</t>
  </si>
  <si>
    <t>ACCION EVALUADA EN EL I CUATRIMESTRE-SIN AVANCES-REPROGRAMADA</t>
  </si>
  <si>
    <t xml:space="preserve">ACTIVIDAD EVALUADA EN EL I CUATRIMESTRE - SIN AVANCES -REPROGRAMADA, debido a que los procesos se encuentran en la actualización de los procedimientos en cumplimiento a la guía de administración del riesgos y el diseño de controles en entidades públicas, versión 4, octubre 2018. </t>
  </si>
  <si>
    <t>ACCIÓN EVALUADA EN EL I CUATRIMESTRE. La política de Administración del Riesgo fue socializada a todos los líderes de procesos mediante correo electrónico de fecha 18 de junio de 2019.  y durante el 2020 se socializo con los líderes de las subidrecciones, mejoramiento continuo y planeación de forma presencial el 13 de mayo de 2020. Con la actividad sobre la importancia de socializar la construcción de la guía de riesgos. y a partir del III trimestre iniciar socialización con los trabajadores.</t>
  </si>
  <si>
    <t xml:space="preserve">ACCION EVALUADA EN EL I CUATRIMESTRE-SIN AVANCES-REPROGRAMADA. Se reviso el Sistema Único de Información de Trámites SUIT, y se debe actualizar  tramite con los líderes responsables. Evidencia pantallazo SUIT, cumplimiento 78%. </t>
  </si>
  <si>
    <t>ACCION EVALUADA EN EL I CUATRIMESTRE, SIN  AVANCES. Falta por construir y publicar el PETI (plan estrategico de las tecnologías de la información), los otros 11 planes se encuentran construidos y publicados en el link de Transparencia de la página web de la entidad.           Mediante acta No. 011 del 28/08/2020, se dejó el compromiso por parte del proceso de Gestión tecnologica y sistemas construir el PETI para III trimestre que permita su socialización y publicación.</t>
  </si>
  <si>
    <t>ACCION EVALUADA PARA EL I CUATRIMESTRE. Sin embargo, a partir de los resultados del FURAG 2019, se revisó y actualizó el plan de atención de la política, la cual se encuentra en etapa de implementación (Evidencia plan de acción actualizado).</t>
  </si>
  <si>
    <t>ACCION EVALUADA EN EL I CUATRIMESTRE SIN AVANCES. Publicado en la pagína web, link TRANSPARENCIA Y ACCESO  A LA INFORMACIÓN/ Planes. Pendiente por publicar el PETI.</t>
  </si>
  <si>
    <t>SE LE DA SEGUIMIENTO AL MAPA DE RIESGOS PARA EVALUAR LOS PROCESOS -CONTROL INTERNO</t>
  </si>
  <si>
    <t>Agosto</t>
  </si>
  <si>
    <t>27 de Agosto 2020</t>
  </si>
  <si>
    <t>Se realizó reunión en las fechas: y 27/08/2020 (Acta No.) Se presento al presidente de Asociación de Usuarios, Se definio la ubicación de la oficna ( Antigua urgencias)</t>
  </si>
  <si>
    <t>Capacitación realizada (lista de Asistencia)</t>
  </si>
  <si>
    <t>Informes Trimestrales Marzo, Junio, Septiembre, Diciembre 2020</t>
  </si>
  <si>
    <t>Mensual informe PQRS y Trimestral consolidado informe GIU.</t>
  </si>
  <si>
    <t xml:space="preserve">Diariamente se aplican encuestas de satisfaccion en los servicios: Consulta externa, Rehabilitacion, UCI, Quirofano, Hospitalizacion, Observacion adulto, Observacion pediatria, Observacion gineco, triage, Imagenologia; las cuales se consolidan de maner mensual y se reportan los resultados en la ruta:Z:\PROCESOS ESTRATEGICOS\GESTION DE INFORMACION AL USUARIO (GIU)\GIU\SATISFACCION DEL USUARIO\RESULTADOS ENCUESTAS MENSUALES. Trimestralmente se reporta a la alta gerencia y al comite de Gestion, con el objetivo que se tomen las acciones de mejora pertinentes. </t>
  </si>
  <si>
    <t>Se esta realizando la actualizacion al PROTOCOLO ORGANIZACIONAL DE LA
ATENCION AL USUARIO, el cual sera socializado a todo el personal del proceso. Se  programa capacitacion para el mes de octubre.</t>
  </si>
  <si>
    <t xml:space="preserve">Durante el cuatrimestre, se ofertaron 25 especialidades y servicios en los cuales se asignaron 9,602 citas, de las cuales 2251 se asignaron en mayo, 2653 en junio, 2683 en julio y 2015 en agosto. </t>
  </si>
  <si>
    <t xml:space="preserve"> SE APLICAN LOS Articulos. 1,2,11,12,13,18,23,95,103,106,365,366 Ley 190 de 1995 REVISAR COMPONENTE 5, ITEM 7.</t>
  </si>
  <si>
    <t>MEDIANTE INFORMES PERIODICOS PRESENTADOS  Y PUBLICADOS</t>
  </si>
  <si>
    <t xml:space="preserve">ACCION CUMPLIDA Y EVALUADA EN EL I CUATRIMESTRE SIGUE  EN  INCUMPLIMIENTO </t>
  </si>
  <si>
    <t>ACCION PARA EVALUAR EN EL III TRIMESTRE, ADEMAS SE EVODENCIO LA  REALIZACIÓN DE  CAPACITACIONES  A  PERSONAL DE OTRAS  ÁREAS NO CONTEMPLADAS EN  EL  PRIMER CUATRIMESTRE</t>
  </si>
  <si>
    <t>De manera periodica se sube a la plataforma de aragon en la ruta: Z:\PROCESOS ESTRATEGICOS\GESTION DE INFORMACION AL USUARIO (GIU)\GIU\SATISFACCION DEL USUARIO\PQRS, el consolidado del estado de los PQRS, y de manera trimestral se sube el informe con la satisfaccion del usuario, PQRS y asignacion de citas.</t>
  </si>
  <si>
    <t>SE RECIBIO CAPACITACION DEL  DAFP EN  EL  MANEJO DE LA  HERRAMIENTA  DE  PUBLICACIÓN DE INFORME  SEMESTRAL DE AVANCE, SE  REALIZÓ INFORME PENDIENTE  SU  PUBLICACIÓN</t>
  </si>
  <si>
    <t xml:space="preserve">ACCION CUMPLIDA Y EVALUADA EN EL I CUATRIMESTRE, </t>
  </si>
  <si>
    <t>OFICINA DE CONTROL INTERNO - INFORME  DE  SEGUIMIENTO PLAN ANTICORRUPCIÓN Y ATENCIÓN AL CIUDADANO - PERIODO  MAYO A  AGOSTO DE 2020</t>
  </si>
  <si>
    <t>OFICINA DE CONTROL INTERNO - INFORME  DE  SEGUIMIENTO PLAN ANTICORRUPCIÓN Y ATENCIÓN AL CIUDADANO - PERIODO  MAYO A AGOSTO DE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</si>
</sst>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Arial"/>
      <family val="2"/>
    </font>
    <font>
      <b/>
      <sz val="12"/>
      <color theme="1"/>
      <name val="Arial"/>
      <family val="2"/>
    </font>
    <font>
      <sz val="12"/>
      <color rgb="FF333333"/>
      <name val="Arial"/>
      <family val="2"/>
    </font>
    <font>
      <b/>
      <sz val="14"/>
      <color theme="1"/>
      <name val="Arial"/>
      <family val="2"/>
    </font>
    <font>
      <b/>
      <sz val="12"/>
      <name val="Arial"/>
      <family val="2"/>
    </font>
    <font>
      <sz val="11"/>
      <color theme="1"/>
      <name val="Calibri"/>
      <family val="2"/>
      <scheme val="minor"/>
    </font>
    <font>
      <sz val="12"/>
      <color rgb="FFFF0000"/>
      <name val="Arial"/>
      <family val="2"/>
    </font>
    <font>
      <sz val="12"/>
      <name val="Arial"/>
      <family val="2"/>
    </font>
    <font>
      <b/>
      <sz val="12"/>
      <color theme="1"/>
      <name val="Arial Black"/>
      <family val="2"/>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s>
  <borders count="6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indexed="64"/>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rgb="FF404040"/>
      </right>
      <top style="medium">
        <color rgb="FF404040"/>
      </top>
      <bottom style="medium">
        <color rgb="FF404040"/>
      </bottom>
      <diagonal/>
    </border>
    <border>
      <left style="medium">
        <color rgb="FF404040"/>
      </left>
      <right style="medium">
        <color rgb="FF404040"/>
      </right>
      <top/>
      <bottom style="medium">
        <color rgb="FF404040"/>
      </bottom>
      <diagonal/>
    </border>
    <border>
      <left/>
      <right style="medium">
        <color rgb="FF404040"/>
      </right>
      <top/>
      <bottom style="medium">
        <color rgb="FF404040"/>
      </bottom>
      <diagonal/>
    </border>
    <border>
      <left/>
      <right style="medium">
        <color rgb="FF404040"/>
      </right>
      <top/>
      <bottom style="medium">
        <color indexed="64"/>
      </bottom>
      <diagonal/>
    </border>
    <border>
      <left style="medium">
        <color rgb="FF404040"/>
      </left>
      <right/>
      <top style="medium">
        <color rgb="FF404040"/>
      </top>
      <bottom style="medium">
        <color rgb="FF404040"/>
      </bottom>
      <diagonal/>
    </border>
    <border>
      <left/>
      <right/>
      <top style="medium">
        <color rgb="FF404040"/>
      </top>
      <bottom style="medium">
        <color rgb="FF40404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rgb="FF000000"/>
      </right>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s>
  <cellStyleXfs count="2">
    <xf numFmtId="0" fontId="0" fillId="0" borderId="0"/>
    <xf numFmtId="9" fontId="6" fillId="0" borderId="0" applyFont="0" applyFill="0" applyBorder="0" applyAlignment="0" applyProtection="0"/>
  </cellStyleXfs>
  <cellXfs count="161">
    <xf numFmtId="0" fontId="0" fillId="0" borderId="0" xfId="0"/>
    <xf numFmtId="0" fontId="1" fillId="0" borderId="0" xfId="0" applyFont="1"/>
    <xf numFmtId="0" fontId="1"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vertical="center" wrapText="1"/>
    </xf>
    <xf numFmtId="9" fontId="1" fillId="0" borderId="0" xfId="0" applyNumberFormat="1" applyFont="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15" fontId="1" fillId="3" borderId="12" xfId="0" applyNumberFormat="1" applyFont="1" applyFill="1" applyBorder="1" applyAlignment="1">
      <alignment horizontal="center" vertical="center" wrapText="1"/>
    </xf>
    <xf numFmtId="0" fontId="1" fillId="3" borderId="23" xfId="0" applyFont="1" applyFill="1" applyBorder="1" applyAlignment="1">
      <alignment horizontal="center" vertical="center" wrapText="1"/>
    </xf>
    <xf numFmtId="15" fontId="1" fillId="3" borderId="24" xfId="0" applyNumberFormat="1"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26" xfId="0" applyFont="1" applyFill="1" applyBorder="1" applyAlignment="1">
      <alignment horizontal="center" vertical="center" wrapText="1"/>
    </xf>
    <xf numFmtId="15" fontId="1" fillId="3" borderId="27" xfId="0" applyNumberFormat="1" applyFont="1" applyFill="1" applyBorder="1" applyAlignment="1">
      <alignment horizontal="center" vertical="center" wrapText="1"/>
    </xf>
    <xf numFmtId="0" fontId="1" fillId="3"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8" xfId="0" applyFont="1" applyFill="1" applyBorder="1"/>
    <xf numFmtId="0" fontId="1" fillId="2" borderId="10" xfId="0" applyFont="1" applyFill="1" applyBorder="1"/>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2"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5" xfId="0" applyFont="1" applyFill="1" applyBorder="1" applyAlignment="1">
      <alignment vertical="top" wrapText="1"/>
    </xf>
    <xf numFmtId="0" fontId="2" fillId="2" borderId="36" xfId="0" applyFont="1" applyFill="1" applyBorder="1" applyAlignment="1">
      <alignment vertical="top" wrapText="1"/>
    </xf>
    <xf numFmtId="0" fontId="1" fillId="3" borderId="46" xfId="0" applyFont="1" applyFill="1" applyBorder="1" applyAlignment="1">
      <alignment horizontal="center" vertical="center" wrapText="1"/>
    </xf>
    <xf numFmtId="0" fontId="1" fillId="3" borderId="47" xfId="0" applyFont="1" applyFill="1" applyBorder="1" applyAlignment="1">
      <alignment horizontal="center" vertical="center" wrapText="1"/>
    </xf>
    <xf numFmtId="15" fontId="1" fillId="3" borderId="47" xfId="0" applyNumberFormat="1" applyFont="1" applyFill="1" applyBorder="1" applyAlignment="1">
      <alignment horizontal="center" vertical="center" wrapText="1"/>
    </xf>
    <xf numFmtId="17" fontId="1" fillId="3" borderId="47" xfId="0" applyNumberFormat="1" applyFont="1" applyFill="1" applyBorder="1" applyAlignment="1">
      <alignment horizontal="center" vertical="center" wrapText="1"/>
    </xf>
    <xf numFmtId="9" fontId="1" fillId="3" borderId="48"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3" borderId="46" xfId="0" applyFont="1" applyFill="1" applyBorder="1" applyAlignment="1">
      <alignment horizontal="center" vertical="center" wrapText="1"/>
    </xf>
    <xf numFmtId="9" fontId="2" fillId="0" borderId="18" xfId="1" applyFont="1" applyBorder="1" applyAlignment="1">
      <alignment horizontal="center" vertical="center" wrapText="1"/>
    </xf>
    <xf numFmtId="0" fontId="2" fillId="2"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2" borderId="64" xfId="0" applyFont="1" applyFill="1" applyBorder="1" applyAlignment="1">
      <alignment horizontal="center" vertical="center" wrapText="1"/>
    </xf>
    <xf numFmtId="0" fontId="1" fillId="3" borderId="65" xfId="0" applyFont="1" applyFill="1" applyBorder="1" applyAlignment="1">
      <alignment horizontal="center" vertical="center" wrapText="1"/>
    </xf>
    <xf numFmtId="0" fontId="1" fillId="3" borderId="6" xfId="0" applyFont="1" applyFill="1" applyBorder="1" applyAlignment="1">
      <alignment horizontal="center" vertical="center" wrapText="1"/>
    </xf>
    <xf numFmtId="15" fontId="1" fillId="3" borderId="21" xfId="0" applyNumberFormat="1" applyFont="1" applyFill="1" applyBorder="1" applyAlignment="1">
      <alignment horizontal="center" vertical="center" wrapText="1"/>
    </xf>
    <xf numFmtId="0" fontId="1" fillId="0" borderId="0" xfId="0" applyFont="1" applyFill="1" applyAlignment="1">
      <alignment wrapText="1"/>
    </xf>
    <xf numFmtId="0" fontId="1" fillId="3" borderId="54" xfId="0" applyFont="1" applyFill="1" applyBorder="1" applyAlignment="1">
      <alignment horizontal="center" vertical="center" wrapText="1"/>
    </xf>
    <xf numFmtId="0" fontId="1" fillId="3" borderId="49" xfId="0" applyFont="1" applyFill="1" applyBorder="1" applyAlignment="1">
      <alignment horizontal="center" vertical="center" wrapText="1"/>
    </xf>
    <xf numFmtId="15" fontId="1" fillId="3" borderId="49" xfId="0" applyNumberFormat="1" applyFont="1" applyFill="1" applyBorder="1" applyAlignment="1">
      <alignment horizontal="center" vertical="center" wrapText="1"/>
    </xf>
    <xf numFmtId="9" fontId="1" fillId="3" borderId="50" xfId="1" applyFont="1" applyFill="1" applyBorder="1" applyAlignment="1">
      <alignment horizontal="center" vertical="center" wrapText="1"/>
    </xf>
    <xf numFmtId="0" fontId="1" fillId="4" borderId="0" xfId="0" applyFont="1" applyFill="1" applyAlignment="1">
      <alignment wrapText="1"/>
    </xf>
    <xf numFmtId="9" fontId="7" fillId="3" borderId="22" xfId="0" applyNumberFormat="1" applyFont="1" applyFill="1" applyBorder="1" applyAlignment="1">
      <alignment horizontal="center" vertical="center" wrapText="1"/>
    </xf>
    <xf numFmtId="0" fontId="1" fillId="3" borderId="47" xfId="0" applyFont="1" applyFill="1" applyBorder="1" applyAlignment="1">
      <alignment wrapText="1"/>
    </xf>
    <xf numFmtId="0" fontId="1" fillId="3" borderId="19" xfId="0" applyFont="1" applyFill="1" applyBorder="1" applyAlignment="1">
      <alignment horizontal="center" vertical="center" wrapText="1"/>
    </xf>
    <xf numFmtId="9" fontId="1" fillId="3" borderId="20" xfId="0" applyNumberFormat="1" applyFont="1" applyFill="1" applyBorder="1" applyAlignment="1">
      <alignment horizontal="center" vertical="center" wrapText="1"/>
    </xf>
    <xf numFmtId="0" fontId="1" fillId="3" borderId="18" xfId="0" applyFont="1" applyFill="1" applyBorder="1" applyAlignment="1">
      <alignment horizontal="center" vertical="center" wrapText="1"/>
    </xf>
    <xf numFmtId="9" fontId="1" fillId="3" borderId="10" xfId="0" applyNumberFormat="1" applyFont="1" applyFill="1" applyBorder="1" applyAlignment="1">
      <alignment horizontal="center" vertical="center" wrapText="1"/>
    </xf>
    <xf numFmtId="0" fontId="1" fillId="3" borderId="22" xfId="0" applyFont="1" applyFill="1" applyBorder="1" applyAlignment="1">
      <alignment horizontal="center" vertical="center" wrapText="1"/>
    </xf>
    <xf numFmtId="9" fontId="1" fillId="3" borderId="18" xfId="0" applyNumberFormat="1" applyFont="1" applyFill="1" applyBorder="1" applyAlignment="1">
      <alignment horizontal="center" vertical="center" wrapText="1"/>
    </xf>
    <xf numFmtId="9" fontId="1" fillId="3" borderId="48" xfId="1" applyFont="1" applyFill="1" applyBorder="1" applyAlignment="1">
      <alignment horizontal="center" vertical="center" wrapText="1"/>
    </xf>
    <xf numFmtId="0" fontId="1" fillId="3" borderId="47" xfId="0" applyFont="1" applyFill="1" applyBorder="1" applyAlignment="1">
      <alignment horizontal="center" wrapText="1"/>
    </xf>
    <xf numFmtId="9" fontId="7" fillId="3" borderId="18" xfId="0" applyNumberFormat="1" applyFont="1" applyFill="1" applyBorder="1" applyAlignment="1">
      <alignment horizontal="center" vertical="center" wrapText="1"/>
    </xf>
    <xf numFmtId="9" fontId="7" fillId="3" borderId="48" xfId="0" applyNumberFormat="1" applyFont="1" applyFill="1" applyBorder="1" applyAlignment="1">
      <alignment horizontal="center" vertical="center" wrapText="1"/>
    </xf>
    <xf numFmtId="9" fontId="1" fillId="3" borderId="48" xfId="0" applyNumberFormat="1"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47" xfId="0" applyFont="1" applyFill="1" applyBorder="1" applyAlignment="1">
      <alignment horizontal="center" vertical="center" wrapText="1"/>
    </xf>
    <xf numFmtId="9" fontId="8" fillId="3" borderId="48" xfId="1" applyFont="1" applyFill="1" applyBorder="1" applyAlignment="1">
      <alignment horizontal="center" vertical="center" wrapText="1"/>
    </xf>
    <xf numFmtId="9" fontId="8" fillId="3" borderId="48" xfId="0" applyNumberFormat="1" applyFont="1" applyFill="1" applyBorder="1" applyAlignment="1">
      <alignment horizontal="center" vertical="center" wrapText="1"/>
    </xf>
    <xf numFmtId="0" fontId="8" fillId="0" borderId="47" xfId="0" applyFont="1" applyFill="1" applyBorder="1" applyAlignment="1">
      <alignment horizontal="center" vertical="center" wrapText="1"/>
    </xf>
    <xf numFmtId="46" fontId="8" fillId="0" borderId="48" xfId="1" applyNumberFormat="1" applyFont="1" applyFill="1" applyBorder="1" applyAlignment="1">
      <alignment horizontal="center" vertical="center" wrapText="1"/>
    </xf>
    <xf numFmtId="9" fontId="2" fillId="5" borderId="18" xfId="0" applyNumberFormat="1" applyFont="1" applyFill="1" applyBorder="1" applyAlignment="1">
      <alignment horizontal="center" vertical="center" wrapText="1"/>
    </xf>
    <xf numFmtId="9" fontId="8" fillId="6" borderId="18" xfId="0" applyNumberFormat="1" applyFont="1" applyFill="1" applyBorder="1" applyAlignment="1">
      <alignment horizontal="center" vertical="center" wrapText="1"/>
    </xf>
    <xf numFmtId="9" fontId="2" fillId="6" borderId="18" xfId="0" applyNumberFormat="1" applyFont="1" applyFill="1" applyBorder="1" applyAlignment="1">
      <alignment horizontal="center" wrapText="1"/>
    </xf>
    <xf numFmtId="9" fontId="2" fillId="6" borderId="18"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 fillId="2" borderId="6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66"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2" fillId="2" borderId="37"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9" fontId="5" fillId="6" borderId="42" xfId="0" applyNumberFormat="1" applyFont="1" applyFill="1" applyBorder="1" applyAlignment="1">
      <alignment horizontal="center" vertical="center"/>
    </xf>
    <xf numFmtId="9" fontId="5" fillId="5" borderId="42" xfId="0" applyNumberFormat="1" applyFont="1" applyFill="1" applyBorder="1" applyAlignment="1">
      <alignment horizontal="center" vertical="center"/>
    </xf>
    <xf numFmtId="9" fontId="5" fillId="6" borderId="43" xfId="0" applyNumberFormat="1" applyFont="1" applyFill="1" applyBorder="1" applyAlignment="1">
      <alignment horizontal="center" vertical="center"/>
    </xf>
    <xf numFmtId="9" fontId="5" fillId="7" borderId="42" xfId="0" applyNumberFormat="1" applyFont="1" applyFill="1" applyBorder="1" applyAlignment="1">
      <alignment horizontal="center" vertical="center"/>
    </xf>
    <xf numFmtId="0" fontId="9" fillId="0" borderId="68" xfId="0" applyFont="1" applyBorder="1" applyAlignment="1">
      <alignment horizontal="center" vertical="center" wrapText="1"/>
    </xf>
    <xf numFmtId="0" fontId="9" fillId="0" borderId="0" xfId="0" applyFont="1" applyBorder="1" applyAlignment="1">
      <alignmen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zoomScale="80" zoomScaleNormal="80" workbookViewId="0">
      <selection activeCell="C15" sqref="C15"/>
    </sheetView>
  </sheetViews>
  <sheetFormatPr baseColWidth="10" defaultRowHeight="15" x14ac:dyDescent="0.25"/>
  <cols>
    <col min="1" max="1" width="47.85546875" style="4" customWidth="1"/>
    <col min="2" max="2" width="6.7109375" style="4" bestFit="1" customWidth="1"/>
    <col min="3" max="3" width="39.28515625" style="4" customWidth="1"/>
    <col min="4" max="4" width="27.85546875" style="4" customWidth="1"/>
    <col min="5" max="5" width="25.28515625" style="4" customWidth="1"/>
    <col min="6" max="6" width="22.140625" style="4" bestFit="1" customWidth="1"/>
    <col min="7" max="7" width="38.140625" style="4" customWidth="1"/>
    <col min="8" max="8" width="24.140625" style="4" customWidth="1"/>
    <col min="9" max="16384" width="11.42578125" style="4"/>
  </cols>
  <sheetData>
    <row r="1" spans="1:12" ht="20.25" thickBot="1" x14ac:dyDescent="0.3">
      <c r="A1" s="156" t="s">
        <v>232</v>
      </c>
      <c r="B1" s="156"/>
      <c r="C1" s="156"/>
      <c r="D1" s="156"/>
      <c r="E1" s="156"/>
      <c r="F1" s="156"/>
      <c r="G1" s="156"/>
      <c r="H1" s="156"/>
    </row>
    <row r="2" spans="1:12" ht="15.75" thickBot="1" x14ac:dyDescent="0.3"/>
    <row r="3" spans="1:12" ht="16.5" thickBot="1" x14ac:dyDescent="0.3">
      <c r="A3" s="8" t="s">
        <v>18</v>
      </c>
      <c r="B3" s="43"/>
      <c r="C3" s="96" t="s">
        <v>77</v>
      </c>
      <c r="D3" s="97"/>
      <c r="E3" s="98" t="s">
        <v>22</v>
      </c>
      <c r="F3" s="99"/>
      <c r="G3" s="99"/>
      <c r="H3" s="100"/>
    </row>
    <row r="4" spans="1:12" ht="16.5" thickBot="1" x14ac:dyDescent="0.3">
      <c r="A4" s="108" t="s">
        <v>80</v>
      </c>
      <c r="B4" s="109"/>
      <c r="C4" s="109"/>
      <c r="D4" s="109"/>
      <c r="E4" s="109"/>
      <c r="F4" s="110"/>
      <c r="G4" s="111" t="s">
        <v>193</v>
      </c>
      <c r="H4" s="112"/>
    </row>
    <row r="5" spans="1:12" ht="15.75" thickBot="1" x14ac:dyDescent="0.3">
      <c r="A5" s="115" t="s">
        <v>79</v>
      </c>
      <c r="B5" s="116"/>
      <c r="C5" s="116"/>
      <c r="D5" s="116"/>
      <c r="E5" s="116"/>
      <c r="F5" s="117"/>
      <c r="G5" s="113"/>
      <c r="H5" s="114"/>
    </row>
    <row r="6" spans="1:12" ht="26.25" customHeight="1" thickBot="1" x14ac:dyDescent="0.3">
      <c r="A6" s="9" t="s">
        <v>81</v>
      </c>
      <c r="B6" s="53" t="s">
        <v>180</v>
      </c>
      <c r="C6" s="10" t="s">
        <v>82</v>
      </c>
      <c r="D6" s="11" t="s">
        <v>83</v>
      </c>
      <c r="E6" s="11" t="s">
        <v>84</v>
      </c>
      <c r="F6" s="12" t="s">
        <v>85</v>
      </c>
      <c r="G6" s="13" t="s">
        <v>86</v>
      </c>
      <c r="H6" s="14" t="s">
        <v>87</v>
      </c>
    </row>
    <row r="7" spans="1:12" ht="150.75" thickBot="1" x14ac:dyDescent="0.3">
      <c r="A7" s="104" t="s">
        <v>23</v>
      </c>
      <c r="B7" s="54">
        <v>1</v>
      </c>
      <c r="C7" s="16" t="s">
        <v>0</v>
      </c>
      <c r="D7" s="16" t="s">
        <v>1</v>
      </c>
      <c r="E7" s="17" t="s">
        <v>2</v>
      </c>
      <c r="F7" s="18">
        <v>43889</v>
      </c>
      <c r="G7" s="74" t="s">
        <v>206</v>
      </c>
      <c r="H7" s="75">
        <v>1</v>
      </c>
      <c r="J7" s="5"/>
    </row>
    <row r="8" spans="1:12" ht="269.25" customHeight="1" thickBot="1" x14ac:dyDescent="0.3">
      <c r="A8" s="105"/>
      <c r="B8" s="54">
        <v>2</v>
      </c>
      <c r="C8" s="16" t="s">
        <v>3</v>
      </c>
      <c r="D8" s="17" t="s">
        <v>4</v>
      </c>
      <c r="E8" s="17" t="s">
        <v>5</v>
      </c>
      <c r="F8" s="18">
        <v>44012</v>
      </c>
      <c r="G8" s="76" t="s">
        <v>209</v>
      </c>
      <c r="H8" s="77">
        <v>0.5</v>
      </c>
    </row>
    <row r="9" spans="1:12" s="61" customFormat="1" ht="75.75" thickBot="1" x14ac:dyDescent="0.3">
      <c r="A9" s="62" t="s">
        <v>26</v>
      </c>
      <c r="B9" s="54">
        <v>3</v>
      </c>
      <c r="C9" s="63" t="s">
        <v>6</v>
      </c>
      <c r="D9" s="64" t="s">
        <v>27</v>
      </c>
      <c r="E9" s="64" t="s">
        <v>7</v>
      </c>
      <c r="F9" s="65">
        <v>43922</v>
      </c>
      <c r="G9" s="78" t="s">
        <v>207</v>
      </c>
      <c r="H9" s="72">
        <v>0</v>
      </c>
    </row>
    <row r="10" spans="1:12" ht="149.25" customHeight="1" thickBot="1" x14ac:dyDescent="0.3">
      <c r="A10" s="106" t="s">
        <v>19</v>
      </c>
      <c r="B10" s="54">
        <v>4</v>
      </c>
      <c r="C10" s="55" t="s">
        <v>8</v>
      </c>
      <c r="D10" s="19" t="s">
        <v>9</v>
      </c>
      <c r="E10" s="19" t="s">
        <v>7</v>
      </c>
      <c r="F10" s="20">
        <v>43938</v>
      </c>
      <c r="G10" s="78" t="s">
        <v>208</v>
      </c>
      <c r="H10" s="72">
        <v>0</v>
      </c>
    </row>
    <row r="11" spans="1:12" ht="139.5" customHeight="1" thickBot="1" x14ac:dyDescent="0.3">
      <c r="A11" s="107"/>
      <c r="B11" s="54">
        <v>5</v>
      </c>
      <c r="C11" s="21" t="s">
        <v>10</v>
      </c>
      <c r="D11" s="22" t="s">
        <v>11</v>
      </c>
      <c r="E11" s="22" t="s">
        <v>12</v>
      </c>
      <c r="F11" s="23">
        <v>43938</v>
      </c>
      <c r="G11" s="78" t="s">
        <v>208</v>
      </c>
      <c r="H11" s="82">
        <v>0</v>
      </c>
    </row>
    <row r="12" spans="1:12" ht="71.25" customHeight="1" thickBot="1" x14ac:dyDescent="0.3">
      <c r="A12" s="15" t="s">
        <v>24</v>
      </c>
      <c r="B12" s="51">
        <v>6</v>
      </c>
      <c r="C12" s="22" t="s">
        <v>28</v>
      </c>
      <c r="D12" s="22" t="s">
        <v>13</v>
      </c>
      <c r="E12" s="22" t="s">
        <v>20</v>
      </c>
      <c r="F12" s="24" t="s">
        <v>14</v>
      </c>
      <c r="G12" s="85" t="s">
        <v>214</v>
      </c>
      <c r="H12" s="79">
        <v>0.55000000000000004</v>
      </c>
    </row>
    <row r="13" spans="1:12" ht="45.75" thickBot="1" x14ac:dyDescent="0.3">
      <c r="A13" s="15" t="s">
        <v>25</v>
      </c>
      <c r="B13" s="51">
        <v>7</v>
      </c>
      <c r="C13" s="22" t="s">
        <v>15</v>
      </c>
      <c r="D13" s="22" t="s">
        <v>21</v>
      </c>
      <c r="E13" s="22" t="s">
        <v>16</v>
      </c>
      <c r="F13" s="24" t="s">
        <v>14</v>
      </c>
      <c r="G13" s="86" t="s">
        <v>225</v>
      </c>
      <c r="H13" s="77">
        <v>0.7</v>
      </c>
    </row>
    <row r="14" spans="1:12" ht="15" customHeight="1" thickBot="1" x14ac:dyDescent="0.3">
      <c r="H14" s="92">
        <f>(H7+H8+H9+H10+H11+H12+H13)/6</f>
        <v>0.45833333333333331</v>
      </c>
      <c r="I14" s="101" t="s">
        <v>194</v>
      </c>
      <c r="J14" s="102"/>
      <c r="K14" s="102"/>
      <c r="L14" s="103"/>
    </row>
  </sheetData>
  <mergeCells count="9">
    <mergeCell ref="A1:H1"/>
    <mergeCell ref="C3:D3"/>
    <mergeCell ref="E3:H3"/>
    <mergeCell ref="I14:L14"/>
    <mergeCell ref="A7:A8"/>
    <mergeCell ref="A10:A11"/>
    <mergeCell ref="A4:F4"/>
    <mergeCell ref="G4:H5"/>
    <mergeCell ref="A5:F5"/>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zoomScale="80" zoomScaleNormal="80" workbookViewId="0">
      <selection sqref="A1:L1"/>
    </sheetView>
  </sheetViews>
  <sheetFormatPr baseColWidth="10" defaultRowHeight="15" x14ac:dyDescent="0.2"/>
  <cols>
    <col min="1" max="1" width="11.42578125" style="2"/>
    <col min="2" max="2" width="22.5703125" style="3" customWidth="1"/>
    <col min="3" max="3" width="24" style="3" customWidth="1"/>
    <col min="4" max="4" width="22.140625" style="3" customWidth="1"/>
    <col min="5" max="5" width="25.5703125" style="3" customWidth="1"/>
    <col min="6" max="6" width="25.85546875" style="3" customWidth="1"/>
    <col min="7" max="7" width="20.28515625" style="3" customWidth="1"/>
    <col min="8" max="8" width="23.140625" style="3" customWidth="1"/>
    <col min="9" max="9" width="15.140625" style="3" customWidth="1"/>
    <col min="10" max="10" width="13.42578125" style="3" customWidth="1"/>
    <col min="11" max="11" width="27.7109375" style="3" customWidth="1"/>
    <col min="12" max="12" width="21.7109375" style="3" customWidth="1"/>
    <col min="13" max="16384" width="11.42578125" style="3"/>
  </cols>
  <sheetData>
    <row r="1" spans="1:16" ht="53.25" customHeight="1" thickBot="1" x14ac:dyDescent="0.25">
      <c r="A1" s="156" t="s">
        <v>231</v>
      </c>
      <c r="B1" s="156"/>
      <c r="C1" s="156"/>
      <c r="D1" s="156"/>
      <c r="E1" s="156"/>
      <c r="F1" s="156"/>
      <c r="G1" s="156"/>
      <c r="H1" s="156"/>
      <c r="I1" s="156"/>
      <c r="J1" s="156"/>
      <c r="K1" s="156"/>
      <c r="L1" s="156"/>
    </row>
    <row r="2" spans="1:16" ht="16.5" thickBot="1" x14ac:dyDescent="0.25">
      <c r="A2" s="121" t="s">
        <v>39</v>
      </c>
      <c r="B2" s="122"/>
      <c r="C2" s="122"/>
      <c r="D2" s="122"/>
      <c r="E2" s="122" t="s">
        <v>77</v>
      </c>
      <c r="F2" s="122"/>
      <c r="G2" s="122"/>
      <c r="H2" s="118"/>
      <c r="I2" s="118"/>
      <c r="J2" s="118"/>
      <c r="K2" s="118"/>
      <c r="L2" s="123"/>
    </row>
    <row r="3" spans="1:16" ht="15.75" customHeight="1" x14ac:dyDescent="0.2">
      <c r="A3" s="124" t="s">
        <v>76</v>
      </c>
      <c r="B3" s="119"/>
      <c r="C3" s="119"/>
      <c r="D3" s="119"/>
      <c r="E3" s="119"/>
      <c r="F3" s="119"/>
      <c r="G3" s="119"/>
      <c r="H3" s="119"/>
      <c r="I3" s="119"/>
      <c r="J3" s="119"/>
      <c r="K3" s="111" t="s">
        <v>193</v>
      </c>
      <c r="L3" s="112"/>
    </row>
    <row r="4" spans="1:16" ht="16.5" thickBot="1" x14ac:dyDescent="0.25">
      <c r="A4" s="125" t="s">
        <v>40</v>
      </c>
      <c r="B4" s="126"/>
      <c r="C4" s="126"/>
      <c r="D4" s="126"/>
      <c r="E4" s="126"/>
      <c r="F4" s="126"/>
      <c r="G4" s="126"/>
      <c r="H4" s="126"/>
      <c r="I4" s="126"/>
      <c r="J4" s="126"/>
      <c r="K4" s="113"/>
      <c r="L4" s="114"/>
    </row>
    <row r="5" spans="1:16" ht="15.75" x14ac:dyDescent="0.2">
      <c r="A5" s="127" t="s">
        <v>180</v>
      </c>
      <c r="B5" s="118" t="s">
        <v>41</v>
      </c>
      <c r="C5" s="118" t="s">
        <v>29</v>
      </c>
      <c r="D5" s="118" t="s">
        <v>30</v>
      </c>
      <c r="E5" s="118" t="s">
        <v>31</v>
      </c>
      <c r="F5" s="118" t="s">
        <v>42</v>
      </c>
      <c r="G5" s="118" t="s">
        <v>32</v>
      </c>
      <c r="H5" s="118" t="s">
        <v>33</v>
      </c>
      <c r="I5" s="118" t="s">
        <v>34</v>
      </c>
      <c r="J5" s="118"/>
      <c r="K5" s="47"/>
      <c r="L5" s="48"/>
    </row>
    <row r="6" spans="1:16" ht="15.75" x14ac:dyDescent="0.2">
      <c r="A6" s="124"/>
      <c r="B6" s="119"/>
      <c r="C6" s="119"/>
      <c r="D6" s="119"/>
      <c r="E6" s="119"/>
      <c r="F6" s="119"/>
      <c r="G6" s="119"/>
      <c r="H6" s="119"/>
      <c r="I6" s="119"/>
      <c r="J6" s="119"/>
      <c r="K6" s="45"/>
      <c r="L6" s="6"/>
    </row>
    <row r="7" spans="1:16" ht="15.75" x14ac:dyDescent="0.2">
      <c r="A7" s="124"/>
      <c r="B7" s="119"/>
      <c r="C7" s="119"/>
      <c r="D7" s="119"/>
      <c r="E7" s="119"/>
      <c r="F7" s="119"/>
      <c r="G7" s="119"/>
      <c r="H7" s="119"/>
      <c r="I7" s="45" t="s">
        <v>35</v>
      </c>
      <c r="J7" s="45" t="s">
        <v>36</v>
      </c>
      <c r="K7" s="45" t="s">
        <v>17</v>
      </c>
      <c r="L7" s="6" t="s">
        <v>37</v>
      </c>
    </row>
    <row r="8" spans="1:16" ht="16.5" thickBot="1" x14ac:dyDescent="0.25">
      <c r="A8" s="128"/>
      <c r="B8" s="120"/>
      <c r="C8" s="120"/>
      <c r="D8" s="120"/>
      <c r="E8" s="120"/>
      <c r="F8" s="120"/>
      <c r="G8" s="120"/>
      <c r="H8" s="120"/>
      <c r="I8" s="46" t="s">
        <v>38</v>
      </c>
      <c r="J8" s="46" t="s">
        <v>38</v>
      </c>
      <c r="K8" s="36"/>
      <c r="L8" s="37"/>
    </row>
    <row r="9" spans="1:16" ht="120.75" thickBot="1" x14ac:dyDescent="0.25">
      <c r="A9" s="58">
        <v>1</v>
      </c>
      <c r="B9" s="39" t="s">
        <v>43</v>
      </c>
      <c r="C9" s="39" t="s">
        <v>48</v>
      </c>
      <c r="D9" s="39" t="s">
        <v>51</v>
      </c>
      <c r="E9" s="39" t="s">
        <v>56</v>
      </c>
      <c r="F9" s="39" t="s">
        <v>60</v>
      </c>
      <c r="G9" s="39" t="s">
        <v>65</v>
      </c>
      <c r="H9" s="39" t="s">
        <v>66</v>
      </c>
      <c r="I9" s="39" t="s">
        <v>70</v>
      </c>
      <c r="J9" s="39" t="s">
        <v>72</v>
      </c>
      <c r="K9" s="39" t="s">
        <v>226</v>
      </c>
      <c r="L9" s="42">
        <v>0</v>
      </c>
    </row>
    <row r="10" spans="1:16" s="71" customFormat="1" ht="195.75" thickBot="1" x14ac:dyDescent="0.25">
      <c r="A10" s="58">
        <v>2</v>
      </c>
      <c r="B10" s="39" t="s">
        <v>44</v>
      </c>
      <c r="C10" s="39" t="s">
        <v>49</v>
      </c>
      <c r="D10" s="39" t="s">
        <v>52</v>
      </c>
      <c r="E10" s="39" t="s">
        <v>57</v>
      </c>
      <c r="F10" s="39" t="s">
        <v>61</v>
      </c>
      <c r="G10" s="39" t="s">
        <v>65</v>
      </c>
      <c r="H10" s="39" t="s">
        <v>78</v>
      </c>
      <c r="I10" s="39" t="s">
        <v>71</v>
      </c>
      <c r="J10" s="39" t="s">
        <v>73</v>
      </c>
      <c r="K10" s="73" t="s">
        <v>196</v>
      </c>
      <c r="L10" s="42">
        <v>1</v>
      </c>
    </row>
    <row r="11" spans="1:16" s="66" customFormat="1" ht="209.25" customHeight="1" thickBot="1" x14ac:dyDescent="0.25">
      <c r="A11" s="58">
        <v>3</v>
      </c>
      <c r="B11" s="39" t="s">
        <v>45</v>
      </c>
      <c r="C11" s="39" t="s">
        <v>49</v>
      </c>
      <c r="D11" s="39" t="s">
        <v>53</v>
      </c>
      <c r="E11" s="39" t="s">
        <v>58</v>
      </c>
      <c r="F11" s="39" t="s">
        <v>62</v>
      </c>
      <c r="G11" s="39" t="s">
        <v>65</v>
      </c>
      <c r="H11" s="39" t="s">
        <v>67</v>
      </c>
      <c r="I11" s="39" t="s">
        <v>72</v>
      </c>
      <c r="J11" s="39" t="s">
        <v>215</v>
      </c>
      <c r="K11" s="90" t="s">
        <v>223</v>
      </c>
      <c r="L11" s="42">
        <v>0.85</v>
      </c>
    </row>
    <row r="12" spans="1:16" ht="225.75" thickBot="1" x14ac:dyDescent="0.25">
      <c r="A12" s="58">
        <v>4</v>
      </c>
      <c r="B12" s="39" t="s">
        <v>46</v>
      </c>
      <c r="C12" s="39" t="s">
        <v>48</v>
      </c>
      <c r="D12" s="39" t="s">
        <v>54</v>
      </c>
      <c r="E12" s="39" t="s">
        <v>192</v>
      </c>
      <c r="F12" s="39" t="s">
        <v>63</v>
      </c>
      <c r="G12" s="39" t="s">
        <v>65</v>
      </c>
      <c r="H12" s="39" t="s">
        <v>68</v>
      </c>
      <c r="I12" s="39" t="s">
        <v>71</v>
      </c>
      <c r="J12" s="39" t="s">
        <v>74</v>
      </c>
      <c r="K12" s="81" t="s">
        <v>198</v>
      </c>
      <c r="L12" s="80">
        <v>0.5</v>
      </c>
    </row>
    <row r="13" spans="1:16" ht="165.75" thickBot="1" x14ac:dyDescent="0.25">
      <c r="A13" s="58">
        <v>5</v>
      </c>
      <c r="B13" s="39" t="s">
        <v>47</v>
      </c>
      <c r="C13" s="39" t="s">
        <v>50</v>
      </c>
      <c r="D13" s="39" t="s">
        <v>55</v>
      </c>
      <c r="E13" s="39" t="s">
        <v>59</v>
      </c>
      <c r="F13" s="39" t="s">
        <v>64</v>
      </c>
      <c r="G13" s="39" t="s">
        <v>65</v>
      </c>
      <c r="H13" s="39" t="s">
        <v>69</v>
      </c>
      <c r="I13" s="39" t="s">
        <v>75</v>
      </c>
      <c r="J13" s="39" t="s">
        <v>70</v>
      </c>
      <c r="K13" s="81" t="s">
        <v>210</v>
      </c>
      <c r="L13" s="80">
        <v>0</v>
      </c>
    </row>
    <row r="14" spans="1:16" ht="16.5" thickBot="1" x14ac:dyDescent="0.3">
      <c r="A14" s="4"/>
      <c r="L14" s="94">
        <f>(L10+L11+L12)/3</f>
        <v>0.78333333333333333</v>
      </c>
      <c r="M14" s="101" t="s">
        <v>194</v>
      </c>
      <c r="N14" s="102"/>
      <c r="O14" s="102"/>
      <c r="P14" s="103"/>
    </row>
  </sheetData>
  <mergeCells count="17">
    <mergeCell ref="A1:L1"/>
    <mergeCell ref="M14:P14"/>
    <mergeCell ref="G5:G8"/>
    <mergeCell ref="H5:H8"/>
    <mergeCell ref="I5:J6"/>
    <mergeCell ref="A2:D2"/>
    <mergeCell ref="E2:G2"/>
    <mergeCell ref="H2:L2"/>
    <mergeCell ref="A3:J3"/>
    <mergeCell ref="K3:L4"/>
    <mergeCell ref="A4:J4"/>
    <mergeCell ref="A5:A8"/>
    <mergeCell ref="B5:B8"/>
    <mergeCell ref="C5:C8"/>
    <mergeCell ref="D5:D8"/>
    <mergeCell ref="E5:E8"/>
    <mergeCell ref="F5:F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opLeftCell="B1" zoomScale="80" zoomScaleNormal="80" workbookViewId="0">
      <selection activeCell="B1" sqref="B1:H1"/>
    </sheetView>
  </sheetViews>
  <sheetFormatPr baseColWidth="10" defaultRowHeight="15" x14ac:dyDescent="0.25"/>
  <cols>
    <col min="1" max="1" width="47" style="4" customWidth="1"/>
    <col min="2" max="2" width="6.7109375" style="4" bestFit="1" customWidth="1"/>
    <col min="3" max="3" width="33.42578125" style="4" customWidth="1"/>
    <col min="4" max="4" width="30.5703125" style="4" customWidth="1"/>
    <col min="5" max="5" width="25.7109375" style="4" customWidth="1"/>
    <col min="6" max="6" width="26.7109375" style="4" customWidth="1"/>
    <col min="7" max="7" width="55.5703125" style="4" customWidth="1"/>
    <col min="8" max="8" width="33.5703125" style="4" customWidth="1"/>
    <col min="9" max="10" width="11.42578125" style="4"/>
    <col min="11" max="12" width="14.7109375" style="4" bestFit="1" customWidth="1"/>
    <col min="13" max="16384" width="11.42578125" style="4"/>
  </cols>
  <sheetData>
    <row r="1" spans="1:12" ht="20.25" customHeight="1" thickBot="1" x14ac:dyDescent="0.3">
      <c r="B1" s="158" t="s">
        <v>232</v>
      </c>
      <c r="C1" s="159"/>
      <c r="D1" s="159"/>
      <c r="E1" s="159"/>
      <c r="F1" s="159"/>
      <c r="G1" s="159"/>
      <c r="H1" s="160"/>
      <c r="I1" s="157"/>
    </row>
    <row r="2" spans="1:12" ht="16.5" thickBot="1" x14ac:dyDescent="0.3">
      <c r="A2" s="25" t="s">
        <v>89</v>
      </c>
      <c r="B2" s="52"/>
      <c r="C2" s="118" t="s">
        <v>77</v>
      </c>
      <c r="D2" s="118"/>
      <c r="E2" s="118" t="s">
        <v>90</v>
      </c>
      <c r="F2" s="118"/>
      <c r="G2" s="118"/>
      <c r="H2" s="123"/>
    </row>
    <row r="3" spans="1:12" ht="15.75" x14ac:dyDescent="0.25">
      <c r="A3" s="124" t="s">
        <v>80</v>
      </c>
      <c r="B3" s="132"/>
      <c r="C3" s="119"/>
      <c r="D3" s="119"/>
      <c r="E3" s="119"/>
      <c r="F3" s="119"/>
      <c r="G3" s="111" t="s">
        <v>193</v>
      </c>
      <c r="H3" s="112"/>
    </row>
    <row r="4" spans="1:12" ht="15" customHeight="1" thickBot="1" x14ac:dyDescent="0.3">
      <c r="A4" s="124" t="s">
        <v>91</v>
      </c>
      <c r="B4" s="132"/>
      <c r="C4" s="133"/>
      <c r="D4" s="133"/>
      <c r="E4" s="133"/>
      <c r="F4" s="133"/>
      <c r="G4" s="113"/>
      <c r="H4" s="114"/>
    </row>
    <row r="5" spans="1:12" ht="35.25" customHeight="1" thickBot="1" x14ac:dyDescent="0.3">
      <c r="A5" s="7" t="s">
        <v>81</v>
      </c>
      <c r="B5" s="50" t="s">
        <v>180</v>
      </c>
      <c r="C5" s="34" t="s">
        <v>82</v>
      </c>
      <c r="D5" s="34" t="s">
        <v>83</v>
      </c>
      <c r="E5" s="34" t="s">
        <v>84</v>
      </c>
      <c r="F5" s="34" t="s">
        <v>85</v>
      </c>
      <c r="G5" s="34" t="s">
        <v>17</v>
      </c>
      <c r="H5" s="35" t="s">
        <v>88</v>
      </c>
    </row>
    <row r="6" spans="1:12" ht="150.75" thickBot="1" x14ac:dyDescent="0.3">
      <c r="A6" s="129" t="s">
        <v>92</v>
      </c>
      <c r="B6" s="13">
        <v>1</v>
      </c>
      <c r="C6" s="38" t="s">
        <v>93</v>
      </c>
      <c r="D6" s="39" t="s">
        <v>94</v>
      </c>
      <c r="E6" s="39" t="s">
        <v>5</v>
      </c>
      <c r="F6" s="40">
        <v>43936</v>
      </c>
      <c r="G6" s="87" t="s">
        <v>197</v>
      </c>
      <c r="H6" s="88">
        <v>0.3</v>
      </c>
    </row>
    <row r="7" spans="1:12" ht="110.25" customHeight="1" thickBot="1" x14ac:dyDescent="0.3">
      <c r="A7" s="130"/>
      <c r="B7" s="13">
        <v>2</v>
      </c>
      <c r="C7" s="56" t="s">
        <v>95</v>
      </c>
      <c r="D7" s="39" t="s">
        <v>96</v>
      </c>
      <c r="E7" s="39" t="s">
        <v>5</v>
      </c>
      <c r="F7" s="40">
        <v>43951</v>
      </c>
      <c r="G7" s="39" t="s">
        <v>199</v>
      </c>
      <c r="H7" s="80">
        <v>0.45</v>
      </c>
    </row>
    <row r="8" spans="1:12" ht="150.75" thickBot="1" x14ac:dyDescent="0.3">
      <c r="A8" s="130"/>
      <c r="B8" s="13">
        <v>3</v>
      </c>
      <c r="C8" s="38" t="s">
        <v>97</v>
      </c>
      <c r="D8" s="39" t="s">
        <v>98</v>
      </c>
      <c r="E8" s="39" t="s">
        <v>99</v>
      </c>
      <c r="F8" s="40">
        <v>43871</v>
      </c>
      <c r="G8" s="39" t="s">
        <v>211</v>
      </c>
      <c r="H8" s="88">
        <v>0.9</v>
      </c>
    </row>
    <row r="9" spans="1:12" ht="60.75" thickBot="1" x14ac:dyDescent="0.3">
      <c r="A9" s="130"/>
      <c r="B9" s="13">
        <v>4</v>
      </c>
      <c r="C9" s="38" t="s">
        <v>100</v>
      </c>
      <c r="D9" s="39" t="s">
        <v>101</v>
      </c>
      <c r="E9" s="39" t="s">
        <v>102</v>
      </c>
      <c r="F9" s="39" t="s">
        <v>184</v>
      </c>
      <c r="G9" s="39" t="s">
        <v>201</v>
      </c>
      <c r="H9" s="80">
        <v>1</v>
      </c>
    </row>
    <row r="10" spans="1:12" ht="60.75" thickBot="1" x14ac:dyDescent="0.3">
      <c r="A10" s="131"/>
      <c r="B10" s="13">
        <v>5</v>
      </c>
      <c r="C10" s="38" t="s">
        <v>103</v>
      </c>
      <c r="D10" s="39" t="s">
        <v>104</v>
      </c>
      <c r="E10" s="39" t="s">
        <v>105</v>
      </c>
      <c r="F10" s="39" t="s">
        <v>184</v>
      </c>
      <c r="G10" s="39" t="s">
        <v>200</v>
      </c>
      <c r="H10" s="80">
        <v>1</v>
      </c>
    </row>
    <row r="11" spans="1:12" ht="75.75" thickBot="1" x14ac:dyDescent="0.3">
      <c r="A11" s="129" t="s">
        <v>106</v>
      </c>
      <c r="B11" s="13">
        <v>6</v>
      </c>
      <c r="C11" s="38" t="s">
        <v>107</v>
      </c>
      <c r="D11" s="39" t="s">
        <v>108</v>
      </c>
      <c r="E11" s="39" t="s">
        <v>109</v>
      </c>
      <c r="F11" s="39" t="s">
        <v>216</v>
      </c>
      <c r="G11" s="87" t="s">
        <v>217</v>
      </c>
      <c r="H11" s="88">
        <v>1</v>
      </c>
    </row>
    <row r="12" spans="1:12" s="61" customFormat="1" ht="208.5" customHeight="1" thickBot="1" x14ac:dyDescent="0.3">
      <c r="A12" s="131"/>
      <c r="B12" s="13">
        <v>7</v>
      </c>
      <c r="C12" s="38" t="s">
        <v>110</v>
      </c>
      <c r="D12" s="39" t="s">
        <v>111</v>
      </c>
      <c r="E12" s="39" t="s">
        <v>112</v>
      </c>
      <c r="F12" s="39" t="s">
        <v>219</v>
      </c>
      <c r="G12" s="90" t="s">
        <v>221</v>
      </c>
      <c r="H12" s="88">
        <v>1</v>
      </c>
    </row>
    <row r="13" spans="1:12" ht="105.75" thickBot="1" x14ac:dyDescent="0.3">
      <c r="A13" s="13" t="s">
        <v>113</v>
      </c>
      <c r="B13" s="13">
        <v>8</v>
      </c>
      <c r="C13" s="38" t="s">
        <v>114</v>
      </c>
      <c r="D13" s="39" t="s">
        <v>115</v>
      </c>
      <c r="E13" s="39" t="s">
        <v>5</v>
      </c>
      <c r="F13" s="40">
        <v>43889</v>
      </c>
      <c r="G13" s="87" t="s">
        <v>205</v>
      </c>
      <c r="H13" s="88">
        <v>1</v>
      </c>
    </row>
    <row r="14" spans="1:12" ht="30.75" thickBot="1" x14ac:dyDescent="0.3">
      <c r="A14" s="129" t="s">
        <v>116</v>
      </c>
      <c r="B14" s="13">
        <v>9</v>
      </c>
      <c r="C14" s="38" t="s">
        <v>117</v>
      </c>
      <c r="D14" s="39" t="s">
        <v>120</v>
      </c>
      <c r="E14" s="39" t="s">
        <v>121</v>
      </c>
      <c r="F14" s="40">
        <v>43966</v>
      </c>
      <c r="G14" s="39" t="s">
        <v>205</v>
      </c>
      <c r="H14" s="88">
        <v>1</v>
      </c>
    </row>
    <row r="15" spans="1:12" ht="30.75" thickBot="1" x14ac:dyDescent="0.3">
      <c r="A15" s="131"/>
      <c r="B15" s="13">
        <v>10</v>
      </c>
      <c r="C15" s="38" t="s">
        <v>118</v>
      </c>
      <c r="D15" s="39" t="s">
        <v>119</v>
      </c>
      <c r="E15" s="39" t="s">
        <v>5</v>
      </c>
      <c r="F15" s="40">
        <v>43971</v>
      </c>
      <c r="G15" s="39" t="s">
        <v>205</v>
      </c>
      <c r="H15" s="88">
        <v>1</v>
      </c>
    </row>
    <row r="16" spans="1:12" ht="16.5" thickBot="1" x14ac:dyDescent="0.3">
      <c r="H16" s="93">
        <f>(H6+H7+H8+H9+H10+H11+H12+H13+H14+H15)/11</f>
        <v>0.78636363636363638</v>
      </c>
      <c r="I16" s="101" t="s">
        <v>194</v>
      </c>
      <c r="J16" s="102"/>
      <c r="K16" s="102"/>
      <c r="L16" s="103"/>
    </row>
  </sheetData>
  <mergeCells count="10">
    <mergeCell ref="B1:H1"/>
    <mergeCell ref="I16:L16"/>
    <mergeCell ref="A6:A10"/>
    <mergeCell ref="A11:A12"/>
    <mergeCell ref="A14:A15"/>
    <mergeCell ref="C2:D2"/>
    <mergeCell ref="E2:H2"/>
    <mergeCell ref="A3:F3"/>
    <mergeCell ref="G3:H4"/>
    <mergeCell ref="A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80" zoomScaleNormal="80" workbookViewId="0">
      <selection activeCell="D6" sqref="D6"/>
    </sheetView>
  </sheetViews>
  <sheetFormatPr baseColWidth="10" defaultRowHeight="15" x14ac:dyDescent="0.25"/>
  <cols>
    <col min="1" max="1" width="41.85546875" style="4" customWidth="1"/>
    <col min="2" max="2" width="6.7109375" style="4" bestFit="1" customWidth="1"/>
    <col min="3" max="3" width="52.85546875" style="4" customWidth="1"/>
    <col min="4" max="4" width="28.85546875" style="4" customWidth="1"/>
    <col min="5" max="5" width="27.85546875" style="4" customWidth="1"/>
    <col min="6" max="6" width="18.7109375" style="4" customWidth="1"/>
    <col min="7" max="7" width="44.7109375" style="4" customWidth="1"/>
    <col min="8" max="8" width="19.140625" style="4" customWidth="1"/>
    <col min="9" max="16384" width="11.42578125" style="4"/>
  </cols>
  <sheetData>
    <row r="1" spans="1:12" ht="31.5" customHeight="1" thickBot="1" x14ac:dyDescent="0.3">
      <c r="A1" s="156" t="s">
        <v>232</v>
      </c>
      <c r="B1" s="156"/>
      <c r="C1" s="156"/>
      <c r="D1" s="156"/>
      <c r="E1" s="156"/>
      <c r="F1" s="156"/>
      <c r="G1" s="156"/>
      <c r="H1" s="156"/>
    </row>
    <row r="2" spans="1:12" ht="15.75" customHeight="1" thickBot="1" x14ac:dyDescent="0.3">
      <c r="A2" s="25" t="s">
        <v>18</v>
      </c>
      <c r="B2" s="52"/>
      <c r="C2" s="118" t="s">
        <v>123</v>
      </c>
      <c r="D2" s="118"/>
      <c r="E2" s="118" t="s">
        <v>124</v>
      </c>
      <c r="F2" s="118"/>
      <c r="G2" s="118"/>
      <c r="H2" s="123"/>
    </row>
    <row r="3" spans="1:12" ht="15" customHeight="1" x14ac:dyDescent="0.25">
      <c r="A3" s="124" t="s">
        <v>80</v>
      </c>
      <c r="B3" s="132"/>
      <c r="C3" s="133"/>
      <c r="D3" s="133"/>
      <c r="E3" s="133"/>
      <c r="F3" s="133"/>
      <c r="G3" s="111" t="s">
        <v>193</v>
      </c>
      <c r="H3" s="112"/>
    </row>
    <row r="4" spans="1:12" ht="16.5" thickBot="1" x14ac:dyDescent="0.3">
      <c r="A4" s="124" t="s">
        <v>125</v>
      </c>
      <c r="B4" s="132"/>
      <c r="C4" s="119"/>
      <c r="D4" s="119"/>
      <c r="E4" s="119"/>
      <c r="F4" s="119"/>
      <c r="G4" s="113"/>
      <c r="H4" s="114"/>
    </row>
    <row r="5" spans="1:12" ht="32.25" customHeight="1" thickBot="1" x14ac:dyDescent="0.3">
      <c r="A5" s="7" t="s">
        <v>81</v>
      </c>
      <c r="B5" s="50" t="s">
        <v>180</v>
      </c>
      <c r="C5" s="34" t="s">
        <v>187</v>
      </c>
      <c r="D5" s="34" t="s">
        <v>83</v>
      </c>
      <c r="E5" s="34" t="s">
        <v>84</v>
      </c>
      <c r="F5" s="34" t="s">
        <v>85</v>
      </c>
      <c r="G5" s="34" t="s">
        <v>126</v>
      </c>
      <c r="H5" s="35" t="s">
        <v>87</v>
      </c>
    </row>
    <row r="6" spans="1:12" ht="409.5" customHeight="1" thickBot="1" x14ac:dyDescent="0.3">
      <c r="A6" s="129" t="s">
        <v>128</v>
      </c>
      <c r="B6" s="44">
        <v>1</v>
      </c>
      <c r="C6" s="39" t="s">
        <v>127</v>
      </c>
      <c r="D6" s="39" t="s">
        <v>129</v>
      </c>
      <c r="E6" s="39" t="s">
        <v>130</v>
      </c>
      <c r="F6" s="40">
        <v>44012</v>
      </c>
      <c r="G6" s="39" t="s">
        <v>202</v>
      </c>
      <c r="H6" s="84">
        <v>0.5</v>
      </c>
    </row>
    <row r="7" spans="1:12" ht="164.25" customHeight="1" thickBot="1" x14ac:dyDescent="0.3">
      <c r="A7" s="131"/>
      <c r="B7" s="44">
        <v>2</v>
      </c>
      <c r="C7" s="39" t="s">
        <v>185</v>
      </c>
      <c r="D7" s="39" t="s">
        <v>131</v>
      </c>
      <c r="E7" s="39" t="s">
        <v>132</v>
      </c>
      <c r="F7" s="40">
        <v>43921</v>
      </c>
      <c r="G7" s="39" t="s">
        <v>212</v>
      </c>
      <c r="H7" s="83"/>
    </row>
    <row r="8" spans="1:12" s="61" customFormat="1" ht="90.75" thickBot="1" x14ac:dyDescent="0.3">
      <c r="A8" s="13" t="s">
        <v>133</v>
      </c>
      <c r="B8" s="60">
        <v>3</v>
      </c>
      <c r="C8" s="39" t="s">
        <v>186</v>
      </c>
      <c r="D8" s="39" t="s">
        <v>218</v>
      </c>
      <c r="E8" s="39" t="s">
        <v>112</v>
      </c>
      <c r="F8" s="39" t="s">
        <v>134</v>
      </c>
      <c r="G8" s="90" t="s">
        <v>222</v>
      </c>
      <c r="H8" s="89">
        <v>0.3</v>
      </c>
    </row>
    <row r="9" spans="1:12" ht="90.75" thickBot="1" x14ac:dyDescent="0.3">
      <c r="A9" s="13" t="s">
        <v>135</v>
      </c>
      <c r="B9" s="44">
        <v>4</v>
      </c>
      <c r="C9" s="39" t="s">
        <v>136</v>
      </c>
      <c r="D9" s="39" t="s">
        <v>137</v>
      </c>
      <c r="E9" s="39" t="s">
        <v>138</v>
      </c>
      <c r="F9" s="40">
        <v>44104</v>
      </c>
      <c r="G9" s="39" t="s">
        <v>227</v>
      </c>
      <c r="H9" s="89">
        <v>1</v>
      </c>
    </row>
    <row r="10" spans="1:12" s="61" customFormat="1" ht="187.5" customHeight="1" thickBot="1" x14ac:dyDescent="0.3">
      <c r="A10" s="13" t="s">
        <v>139</v>
      </c>
      <c r="B10" s="60">
        <v>5</v>
      </c>
      <c r="C10" s="39" t="s">
        <v>188</v>
      </c>
      <c r="D10" s="39" t="s">
        <v>140</v>
      </c>
      <c r="E10" s="39" t="s">
        <v>112</v>
      </c>
      <c r="F10" s="39" t="s">
        <v>220</v>
      </c>
      <c r="G10" s="90" t="s">
        <v>228</v>
      </c>
      <c r="H10" s="89">
        <v>1</v>
      </c>
    </row>
    <row r="11" spans="1:12" s="61" customFormat="1" ht="286.5" customHeight="1" thickBot="1" x14ac:dyDescent="0.3">
      <c r="A11" s="13" t="s">
        <v>141</v>
      </c>
      <c r="B11" s="60">
        <v>6</v>
      </c>
      <c r="C11" s="39" t="s">
        <v>142</v>
      </c>
      <c r="D11" s="39" t="s">
        <v>143</v>
      </c>
      <c r="E11" s="39" t="s">
        <v>112</v>
      </c>
      <c r="F11" s="39" t="s">
        <v>122</v>
      </c>
      <c r="G11" s="90" t="s">
        <v>221</v>
      </c>
      <c r="H11" s="88">
        <v>1</v>
      </c>
    </row>
    <row r="12" spans="1:12" ht="16.5" thickBot="1" x14ac:dyDescent="0.3">
      <c r="H12" s="95">
        <f>(H6+H8+H10+H11)/4</f>
        <v>0.7</v>
      </c>
      <c r="I12" s="101" t="s">
        <v>194</v>
      </c>
      <c r="J12" s="102"/>
      <c r="K12" s="102"/>
      <c r="L12" s="103"/>
    </row>
  </sheetData>
  <mergeCells count="8">
    <mergeCell ref="A1:H1"/>
    <mergeCell ref="I12:L12"/>
    <mergeCell ref="A6:A7"/>
    <mergeCell ref="C2:D2"/>
    <mergeCell ref="E2:H2"/>
    <mergeCell ref="A3:F3"/>
    <mergeCell ref="G3:H4"/>
    <mergeCell ref="A4:F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80" zoomScaleNormal="80" workbookViewId="0">
      <selection sqref="A1:H1"/>
    </sheetView>
  </sheetViews>
  <sheetFormatPr baseColWidth="10" defaultRowHeight="15" x14ac:dyDescent="0.25"/>
  <cols>
    <col min="1" max="1" width="26.5703125" style="4" customWidth="1"/>
    <col min="2" max="2" width="6.7109375" style="4" bestFit="1" customWidth="1"/>
    <col min="3" max="3" width="39.5703125" style="4" customWidth="1"/>
    <col min="4" max="4" width="22.140625" style="4" bestFit="1" customWidth="1"/>
    <col min="5" max="5" width="20.85546875" style="4" customWidth="1"/>
    <col min="6" max="6" width="16.85546875" style="4" customWidth="1"/>
    <col min="7" max="7" width="32.140625" style="4" customWidth="1"/>
    <col min="8" max="8" width="20.7109375" style="4" customWidth="1"/>
    <col min="9" max="16384" width="11.42578125" style="4"/>
  </cols>
  <sheetData>
    <row r="1" spans="1:12" ht="39" customHeight="1" thickBot="1" x14ac:dyDescent="0.3">
      <c r="A1" s="158" t="s">
        <v>231</v>
      </c>
      <c r="B1" s="159"/>
      <c r="C1" s="159"/>
      <c r="D1" s="159"/>
      <c r="E1" s="159"/>
      <c r="F1" s="159"/>
      <c r="G1" s="159"/>
      <c r="H1" s="160"/>
    </row>
    <row r="2" spans="1:12" ht="16.5" customHeight="1" thickBot="1" x14ac:dyDescent="0.3">
      <c r="A2" s="143" t="s">
        <v>18</v>
      </c>
      <c r="B2" s="144"/>
      <c r="C2" s="144"/>
      <c r="D2" s="145"/>
      <c r="E2" s="118" t="s">
        <v>77</v>
      </c>
      <c r="F2" s="118"/>
      <c r="G2" s="118"/>
      <c r="H2" s="123"/>
    </row>
    <row r="3" spans="1:12" ht="18" x14ac:dyDescent="0.25">
      <c r="A3" s="140" t="s">
        <v>80</v>
      </c>
      <c r="B3" s="141"/>
      <c r="C3" s="142"/>
      <c r="D3" s="142"/>
      <c r="E3" s="142"/>
      <c r="F3" s="142"/>
      <c r="G3" s="111" t="s">
        <v>193</v>
      </c>
      <c r="H3" s="112"/>
    </row>
    <row r="4" spans="1:12" ht="15" customHeight="1" thickBot="1" x14ac:dyDescent="0.3">
      <c r="A4" s="124" t="s">
        <v>144</v>
      </c>
      <c r="B4" s="132"/>
      <c r="C4" s="133"/>
      <c r="D4" s="133"/>
      <c r="E4" s="133"/>
      <c r="F4" s="133"/>
      <c r="G4" s="113"/>
      <c r="H4" s="114"/>
    </row>
    <row r="5" spans="1:12" ht="32.25" thickBot="1" x14ac:dyDescent="0.3">
      <c r="A5" s="49" t="s">
        <v>81</v>
      </c>
      <c r="B5" s="50" t="s">
        <v>180</v>
      </c>
      <c r="C5" s="46" t="s">
        <v>82</v>
      </c>
      <c r="D5" s="46" t="s">
        <v>83</v>
      </c>
      <c r="E5" s="46" t="s">
        <v>84</v>
      </c>
      <c r="F5" s="46" t="s">
        <v>85</v>
      </c>
      <c r="G5" s="46" t="s">
        <v>86</v>
      </c>
      <c r="H5" s="35" t="s">
        <v>87</v>
      </c>
    </row>
    <row r="6" spans="1:12" ht="60.75" thickBot="1" x14ac:dyDescent="0.3">
      <c r="A6" s="137" t="s">
        <v>145</v>
      </c>
      <c r="B6" s="54">
        <v>1</v>
      </c>
      <c r="C6" s="134" t="s">
        <v>146</v>
      </c>
      <c r="D6" s="38" t="s">
        <v>147</v>
      </c>
      <c r="E6" s="39" t="s">
        <v>5</v>
      </c>
      <c r="F6" s="40" t="s">
        <v>148</v>
      </c>
      <c r="G6" s="39" t="s">
        <v>205</v>
      </c>
      <c r="H6" s="42">
        <v>1</v>
      </c>
    </row>
    <row r="7" spans="1:12" ht="135.75" thickBot="1" x14ac:dyDescent="0.3">
      <c r="A7" s="138"/>
      <c r="B7" s="54">
        <v>2</v>
      </c>
      <c r="C7" s="135"/>
      <c r="D7" s="38" t="s">
        <v>149</v>
      </c>
      <c r="E7" s="39" t="s">
        <v>150</v>
      </c>
      <c r="F7" s="40">
        <v>43861</v>
      </c>
      <c r="G7" s="39" t="s">
        <v>213</v>
      </c>
      <c r="H7" s="88">
        <v>0.9</v>
      </c>
    </row>
    <row r="8" spans="1:12" ht="90.75" thickBot="1" x14ac:dyDescent="0.3">
      <c r="A8" s="138"/>
      <c r="B8" s="54">
        <v>3</v>
      </c>
      <c r="C8" s="135"/>
      <c r="D8" s="38" t="s">
        <v>151</v>
      </c>
      <c r="E8" s="39" t="s">
        <v>152</v>
      </c>
      <c r="F8" s="39" t="s">
        <v>153</v>
      </c>
      <c r="G8" s="39" t="s">
        <v>201</v>
      </c>
      <c r="H8" s="88">
        <v>1</v>
      </c>
    </row>
    <row r="9" spans="1:12" ht="105.75" thickBot="1" x14ac:dyDescent="0.3">
      <c r="A9" s="138"/>
      <c r="B9" s="54">
        <v>4</v>
      </c>
      <c r="C9" s="135"/>
      <c r="D9" s="38" t="s">
        <v>154</v>
      </c>
      <c r="E9" s="39" t="s">
        <v>155</v>
      </c>
      <c r="F9" s="39" t="s">
        <v>156</v>
      </c>
      <c r="G9" s="39" t="s">
        <v>200</v>
      </c>
      <c r="H9" s="42">
        <v>1</v>
      </c>
    </row>
    <row r="10" spans="1:12" ht="120.75" thickBot="1" x14ac:dyDescent="0.3">
      <c r="A10" s="138"/>
      <c r="B10" s="54">
        <v>5</v>
      </c>
      <c r="C10" s="135"/>
      <c r="D10" s="38" t="s">
        <v>157</v>
      </c>
      <c r="E10" s="39" t="s">
        <v>158</v>
      </c>
      <c r="F10" s="39" t="s">
        <v>159</v>
      </c>
      <c r="G10" s="87" t="s">
        <v>229</v>
      </c>
      <c r="H10" s="88">
        <v>0.7</v>
      </c>
    </row>
    <row r="11" spans="1:12" ht="75.75" thickBot="1" x14ac:dyDescent="0.3">
      <c r="A11" s="139"/>
      <c r="B11" s="54">
        <v>6</v>
      </c>
      <c r="C11" s="136"/>
      <c r="D11" s="38" t="s">
        <v>160</v>
      </c>
      <c r="E11" s="39" t="s">
        <v>161</v>
      </c>
      <c r="F11" s="41">
        <v>43891</v>
      </c>
      <c r="G11" s="39" t="s">
        <v>230</v>
      </c>
      <c r="H11" s="88">
        <v>1</v>
      </c>
    </row>
    <row r="12" spans="1:12" s="61" customFormat="1" ht="90.75" thickBot="1" x14ac:dyDescent="0.3">
      <c r="A12" s="57" t="s">
        <v>162</v>
      </c>
      <c r="B12" s="54">
        <v>7</v>
      </c>
      <c r="C12" s="56" t="s">
        <v>163</v>
      </c>
      <c r="D12" s="39" t="s">
        <v>164</v>
      </c>
      <c r="E12" s="39" t="s">
        <v>165</v>
      </c>
      <c r="F12" s="39" t="s">
        <v>166</v>
      </c>
      <c r="G12" s="91" t="s">
        <v>224</v>
      </c>
      <c r="H12" s="88">
        <v>1</v>
      </c>
    </row>
    <row r="13" spans="1:12" ht="60.75" thickBot="1" x14ac:dyDescent="0.3">
      <c r="A13" s="57" t="s">
        <v>167</v>
      </c>
      <c r="B13" s="54">
        <v>8</v>
      </c>
      <c r="C13" s="56" t="s">
        <v>168</v>
      </c>
      <c r="D13" s="39" t="s">
        <v>169</v>
      </c>
      <c r="E13" s="39" t="s">
        <v>170</v>
      </c>
      <c r="F13" s="40">
        <v>44104</v>
      </c>
      <c r="G13" s="39" t="s">
        <v>203</v>
      </c>
      <c r="H13" s="42">
        <v>0</v>
      </c>
    </row>
    <row r="14" spans="1:12" s="61" customFormat="1" ht="75.75" thickBot="1" x14ac:dyDescent="0.3">
      <c r="A14" s="137" t="s">
        <v>171</v>
      </c>
      <c r="B14" s="54">
        <v>9</v>
      </c>
      <c r="C14" s="38" t="s">
        <v>172</v>
      </c>
      <c r="D14" s="39" t="s">
        <v>174</v>
      </c>
      <c r="E14" s="39" t="s">
        <v>176</v>
      </c>
      <c r="F14" s="40">
        <v>43921</v>
      </c>
      <c r="G14" s="39" t="s">
        <v>205</v>
      </c>
      <c r="H14" s="42">
        <v>1</v>
      </c>
    </row>
    <row r="15" spans="1:12" s="61" customFormat="1" ht="75.75" thickBot="1" x14ac:dyDescent="0.3">
      <c r="A15" s="139"/>
      <c r="B15" s="54">
        <v>10</v>
      </c>
      <c r="C15" s="67" t="s">
        <v>173</v>
      </c>
      <c r="D15" s="68" t="s">
        <v>175</v>
      </c>
      <c r="E15" s="68" t="s">
        <v>177</v>
      </c>
      <c r="F15" s="69">
        <v>44104</v>
      </c>
      <c r="G15" s="39" t="s">
        <v>203</v>
      </c>
      <c r="H15" s="70">
        <v>0</v>
      </c>
    </row>
    <row r="16" spans="1:12" ht="16.5" thickBot="1" x14ac:dyDescent="0.3">
      <c r="H16" s="59">
        <f>(H8+H9+H10+H12)/4</f>
        <v>0.92500000000000004</v>
      </c>
      <c r="I16" s="101" t="s">
        <v>194</v>
      </c>
      <c r="J16" s="102"/>
      <c r="K16" s="102"/>
      <c r="L16" s="103"/>
    </row>
  </sheetData>
  <mergeCells count="10">
    <mergeCell ref="A1:H1"/>
    <mergeCell ref="I16:L16"/>
    <mergeCell ref="C6:C11"/>
    <mergeCell ref="A6:A11"/>
    <mergeCell ref="A14:A15"/>
    <mergeCell ref="E2:H2"/>
    <mergeCell ref="A3:F3"/>
    <mergeCell ref="G3:H4"/>
    <mergeCell ref="A4:F4"/>
    <mergeCell ref="A2:D2"/>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H6" sqref="H6"/>
    </sheetView>
  </sheetViews>
  <sheetFormatPr baseColWidth="10" defaultRowHeight="15" x14ac:dyDescent="0.2"/>
  <cols>
    <col min="1" max="1" width="27.85546875" style="1" customWidth="1"/>
    <col min="2" max="2" width="34.140625" style="1" customWidth="1"/>
    <col min="3" max="3" width="27.28515625" style="1" customWidth="1"/>
    <col min="4" max="4" width="26.7109375" style="1" customWidth="1"/>
    <col min="5" max="5" width="31.140625" style="1" customWidth="1"/>
    <col min="6" max="16384" width="11.42578125" style="1"/>
  </cols>
  <sheetData>
    <row r="1" spans="1:8" ht="41.25" customHeight="1" thickBot="1" x14ac:dyDescent="0.25">
      <c r="A1" s="158" t="s">
        <v>231</v>
      </c>
      <c r="B1" s="159"/>
      <c r="C1" s="159"/>
      <c r="D1" s="159"/>
      <c r="E1" s="160"/>
      <c r="F1" s="157"/>
      <c r="G1" s="157"/>
      <c r="H1" s="157"/>
    </row>
    <row r="2" spans="1:8" ht="16.5" thickBot="1" x14ac:dyDescent="0.3">
      <c r="A2" s="149" t="s">
        <v>18</v>
      </c>
      <c r="B2" s="150"/>
      <c r="C2" s="151"/>
      <c r="D2" s="26" t="s">
        <v>195</v>
      </c>
      <c r="E2" s="27"/>
    </row>
    <row r="3" spans="1:8" ht="32.25" thickBot="1" x14ac:dyDescent="0.25">
      <c r="A3" s="28" t="s">
        <v>180</v>
      </c>
      <c r="B3" s="29" t="s">
        <v>181</v>
      </c>
      <c r="C3" s="29" t="s">
        <v>182</v>
      </c>
      <c r="D3" s="29" t="s">
        <v>183</v>
      </c>
      <c r="E3" s="29" t="s">
        <v>87</v>
      </c>
    </row>
    <row r="4" spans="1:8" ht="45.75" thickBot="1" x14ac:dyDescent="0.25">
      <c r="A4" s="30">
        <v>1</v>
      </c>
      <c r="B4" s="31" t="s">
        <v>189</v>
      </c>
      <c r="C4" s="32">
        <v>4</v>
      </c>
      <c r="D4" s="33"/>
      <c r="E4" s="153">
        <f>+'COMPONENTE 1 RIESGOS'!H14</f>
        <v>0.45833333333333331</v>
      </c>
    </row>
    <row r="5" spans="1:8" ht="30.75" thickBot="1" x14ac:dyDescent="0.25">
      <c r="A5" s="30">
        <v>2</v>
      </c>
      <c r="B5" s="31" t="s">
        <v>178</v>
      </c>
      <c r="C5" s="32">
        <v>5</v>
      </c>
      <c r="D5" s="33"/>
      <c r="E5" s="154">
        <f>+'COMPONENTE 2 TRAMITES'!L14</f>
        <v>0.78333333333333333</v>
      </c>
    </row>
    <row r="6" spans="1:8" ht="30.75" thickBot="1" x14ac:dyDescent="0.25">
      <c r="A6" s="30">
        <v>3</v>
      </c>
      <c r="B6" s="31" t="s">
        <v>179</v>
      </c>
      <c r="C6" s="32">
        <v>8</v>
      </c>
      <c r="D6" s="33"/>
      <c r="E6" s="152">
        <f>+'COMPONENTE 3 RENDICION CUENTAS'!H16</f>
        <v>0.78636363636363638</v>
      </c>
    </row>
    <row r="7" spans="1:8" ht="30.75" thickBot="1" x14ac:dyDescent="0.25">
      <c r="A7" s="30">
        <v>4</v>
      </c>
      <c r="B7" s="31" t="s">
        <v>190</v>
      </c>
      <c r="C7" s="32">
        <v>3</v>
      </c>
      <c r="D7" s="33"/>
      <c r="E7" s="152">
        <f>+'COMPONENTE 4 ATENCION CIUDADANO'!H12</f>
        <v>0.7</v>
      </c>
    </row>
    <row r="8" spans="1:8" ht="30.75" thickBot="1" x14ac:dyDescent="0.25">
      <c r="A8" s="30">
        <v>5</v>
      </c>
      <c r="B8" s="31" t="s">
        <v>191</v>
      </c>
      <c r="C8" s="32">
        <v>8</v>
      </c>
      <c r="D8" s="33"/>
      <c r="E8" s="155">
        <f>+'COMPONENTE 5 TRANSPARENCIA E IN'!H16</f>
        <v>0.92500000000000004</v>
      </c>
    </row>
    <row r="9" spans="1:8" ht="16.5" thickBot="1" x14ac:dyDescent="0.25">
      <c r="A9" s="146" t="s">
        <v>204</v>
      </c>
      <c r="B9" s="147"/>
      <c r="C9" s="147"/>
      <c r="D9" s="148"/>
      <c r="E9" s="152">
        <f>(E4+E5+E6+E7+E8)/5</f>
        <v>0.7306060606060607</v>
      </c>
    </row>
  </sheetData>
  <mergeCells count="3">
    <mergeCell ref="A9:D9"/>
    <mergeCell ref="A2:C2"/>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COMPONENTE 1 RIESGOS</vt:lpstr>
      <vt:lpstr>COMPONENTE 2 TRAMITES</vt:lpstr>
      <vt:lpstr>COMPONENTE 3 RENDICION CUENTAS</vt:lpstr>
      <vt:lpstr>COMPONENTE 4 ATENCION CIUDADANO</vt:lpstr>
      <vt:lpstr>COMPONENTE 5 TRANSPARENCIA E IN</vt:lpstr>
      <vt:lpstr>CUMPLIMIENTO 5 COMPONENTES</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Control Interno</cp:lastModifiedBy>
  <dcterms:created xsi:type="dcterms:W3CDTF">2020-05-06T23:53:37Z</dcterms:created>
  <dcterms:modified xsi:type="dcterms:W3CDTF">2020-11-25T16:25:23Z</dcterms:modified>
</cp:coreProperties>
</file>